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5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<sst xmlns="http://schemas.openxmlformats.org/spreadsheetml/2006/main" count="155" uniqueCount="129">
  <si>
    <t>SORGHUM / AMABELE</t>
  </si>
  <si>
    <t>%</t>
  </si>
  <si>
    <t>GM-GL</t>
  </si>
  <si>
    <t>GH</t>
  </si>
  <si>
    <t>+/- (3)</t>
  </si>
  <si>
    <t>Sweet</t>
  </si>
  <si>
    <t>Bitter</t>
  </si>
  <si>
    <t>Total</t>
  </si>
  <si>
    <t>-Noshukela</t>
  </si>
  <si>
    <t>-Babayo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</si>
  <si>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</si>
  <si>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</si>
  <si>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</si>
  <si>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</si>
  <si>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</si>
  <si>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</si>
  <si>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</si>
  <si>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</si>
  <si>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</si>
  <si>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</si>
  <si>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</si>
  <si>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</si>
  <si>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</si>
  <si>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</si>
  <si>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</si>
  <si>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consumption:</t>
  </si>
  <si>
    <t>Okusetshenziswa ngabantu:</t>
  </si>
  <si>
    <t>Indoor malting process</t>
  </si>
  <si>
    <t>Indlela esebenza ngaphakathi yokwenza imvubelo</t>
  </si>
  <si>
    <t>Floor malting process</t>
  </si>
  <si>
    <t>Indlela esebenza phansi yokwenza imvubelo</t>
  </si>
  <si>
    <t>Meal</t>
  </si>
  <si>
    <t>Impuphu</t>
  </si>
  <si>
    <t>Rice and grits - brew</t>
  </si>
  <si>
    <t>Irayisi nohlalu – ukubilisa</t>
  </si>
  <si>
    <t>Rice and grits - consumption</t>
  </si>
  <si>
    <t>Irayisi nohlalu – ukusetshenziswa</t>
  </si>
  <si>
    <t>Animal feed:</t>
  </si>
  <si>
    <t>Ukudla kwezilwane:</t>
  </si>
  <si>
    <t>Pet Food</t>
  </si>
  <si>
    <t>Ukudla kwemfuyo engabangane</t>
  </si>
  <si>
    <t>Feed - poultry</t>
  </si>
  <si>
    <t>Ukudla – kwezinkukhu</t>
  </si>
  <si>
    <t>Feed - livestock</t>
  </si>
  <si>
    <t>Ukudla  - kwemfuyo</t>
  </si>
  <si>
    <t xml:space="preserve">Withdrawn by producers </t>
  </si>
  <si>
    <t>Okuhoxiswe ngabakhiqizi</t>
  </si>
  <si>
    <t>Okukhululelwe kulaba abakusebenzisayo</t>
  </si>
  <si>
    <t>African countries</t>
  </si>
  <si>
    <t>Emazweni as-Afrika</t>
  </si>
  <si>
    <t>Other countries</t>
  </si>
  <si>
    <t>Kwamanye amazwe</t>
  </si>
  <si>
    <t>Whole sorghum</t>
  </si>
  <si>
    <t>Amabele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</si>
  <si>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</si>
  <si>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</si>
  <si>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</si>
  <si>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</si>
  <si>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</si>
  <si>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</si>
  <si>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</si>
  <si>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Okusele okuthunyelwayo(+)/Okwemukelwayo( -)</t>
  </si>
  <si>
    <t>(f) Unutilised stock (a+b-c-d-e)</t>
  </si>
  <si>
    <t>(f) Isitokwe esingasetshenzisiwe (a+b-c-d-e)</t>
  </si>
  <si>
    <t>Storers, traders</t>
  </si>
  <si>
    <t>Kubantu ababheka impahla, abathengisa impahla</t>
  </si>
  <si>
    <t>Processors</t>
  </si>
  <si>
    <t>Kubantu abalungisa impahla</t>
  </si>
  <si>
    <t>(i) Imports destined for exports</t>
  </si>
  <si>
    <t>(i) Impahla ethengwe kwamanye amazwe</t>
  </si>
  <si>
    <t xml:space="preserve">    not included in the above </t>
  </si>
  <si>
    <t>eqonde ukuba ithunyelwe kwamanye amazwe kodwa</t>
  </si>
  <si>
    <t xml:space="preserve">    information</t>
  </si>
  <si>
    <t xml:space="preserve"> engafakiwe emininingwaneni engenhla</t>
  </si>
  <si>
    <t>Opening stock</t>
  </si>
  <si>
    <t>Isitokwe sokuvula</t>
  </si>
  <si>
    <t>Imported</t>
  </si>
  <si>
    <t>Okuthengwe kwamanye amazwe</t>
  </si>
  <si>
    <t>Exported</t>
  </si>
  <si>
    <t>Okuthunyelwa kwamanye amazwe</t>
  </si>
  <si>
    <t>Stock surplus(-)/deficit(+)</t>
  </si>
  <si>
    <t>Isitokwe esingaphezulu(-)/esingaphansi(+)</t>
  </si>
  <si>
    <t>Includes a portion of the production of developing sector - the balance will not necessarily be included here.</t>
  </si>
  <si>
    <t>Producer deliveries directly from farms.</t>
  </si>
  <si>
    <t>ton / ithani</t>
  </si>
  <si>
    <t xml:space="preserve">Sweet /  -noshukela </t>
  </si>
  <si>
    <t>Bitter / -babayo</t>
  </si>
  <si>
    <t>Sorghum equivalent.</t>
  </si>
  <si>
    <t>Okulinganiswa amabele.</t>
  </si>
  <si>
    <t>Monthly announcement of information / Izimemezelo zemininingwane zanyangazonke (1)</t>
  </si>
  <si>
    <t>Deliveries directly from farms (i)</t>
  </si>
  <si>
    <t>Impahla esuka emapulazini (i)</t>
  </si>
  <si>
    <t>(d) RSA Exports (5)</t>
  </si>
  <si>
    <t>(d) Okuthunyelwa yiRSA kwamanye amazwe (5)</t>
  </si>
  <si>
    <t>Imikhiqizo (ii)</t>
  </si>
  <si>
    <t>Products (ii)</t>
  </si>
  <si>
    <t xml:space="preserve">Surplus(-)/Deficit(+)(iii) </t>
  </si>
  <si>
    <t>Okungaphezulu(-)/Okungaphansi(+) (iii)</t>
  </si>
  <si>
    <t>(i)</t>
  </si>
  <si>
    <t>(ii)</t>
  </si>
  <si>
    <t>(iii)</t>
  </si>
  <si>
    <t xml:space="preserve">Izibalo ezingaphezulu/ezingaphansi ngakolunye uhlangothi zingenxa yamabele athunyelwe </t>
  </si>
  <si>
    <t>ukuba asetshenziswe njengokudla okunoshukela kodwa wemukelwa njengokudla okumuncu.</t>
  </si>
  <si>
    <t>April 2004</t>
  </si>
  <si>
    <t xml:space="preserve">Kufaka ingxenye yomkhiqizo emkhakheni osafufusa – okusele kungeke kufakwe lapha. </t>
  </si>
  <si>
    <t>Umkhiqizi uthumela ukudla okusuka ngqo emapulazini.</t>
  </si>
  <si>
    <t>Ku-Aphreli  2004</t>
  </si>
  <si>
    <t>30 April/Ku-Aphreli 2004</t>
  </si>
  <si>
    <t>English</t>
  </si>
  <si>
    <t>April 2005</t>
  </si>
  <si>
    <t>Ku-Aphreli 2005</t>
  </si>
  <si>
    <t>1 April/Ku-Aphreli 2005</t>
  </si>
  <si>
    <t>SMI-052005</t>
  </si>
  <si>
    <t>(g) Isitokwe esibekwe e-: (6)</t>
  </si>
  <si>
    <t>(g) Stock stored at: (6)</t>
  </si>
  <si>
    <t>2005/2006 Year (April - March) / Unyaka ka-2005/2006 (Ku-Aphreli - KuMashi) (2)</t>
  </si>
  <si>
    <t>1 April/Ku-Aphreli 2004</t>
  </si>
  <si>
    <t>February 2005 (On request of the industry)</t>
  </si>
  <si>
    <t>March 2005</t>
  </si>
  <si>
    <t>30 April/Ku-Aphreli 2005</t>
  </si>
  <si>
    <t>KuFebhuwari 2005 (Ngesicelo semboni)</t>
  </si>
  <si>
    <t>KuMashi 2005</t>
  </si>
  <si>
    <t>Preliminray / Okokuqala</t>
  </si>
  <si>
    <t>Closing stock</t>
  </si>
  <si>
    <t>Isitokwe sa kuvhala</t>
  </si>
  <si>
    <t xml:space="preserve">The surplus/deficit figures are partly due to bitter sorghum dispatched but received and </t>
  </si>
  <si>
    <t>utilised as sweet sorghum and vice versa.</t>
  </si>
  <si>
    <t>Released to end-consumer(s)</t>
  </si>
  <si>
    <t>1 633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</si>
</sst>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9">
    <font>
      <sz val="10"/>
      <name val="Arial"/>
      <family val="0"/>
    </font>
    <font>
      <sz val="15"/>
      <name val="Arial"/>
      <family val="2"/>
    </font>
    <font>
      <sz val="10"/>
      <color indexed="10"/>
      <name val="Arial"/>
      <family val="2"/>
    </font>
    <font>
      <b/>
      <sz val="22"/>
      <color indexed="8"/>
      <name val="Arial Narrow"/>
      <family val="2"/>
    </font>
    <font>
      <b/>
      <sz val="18"/>
      <color indexed="8"/>
      <name val="Arial Narrow"/>
      <family val="2"/>
    </font>
    <font>
      <b/>
      <sz val="18"/>
      <name val="Arial Narrow"/>
      <family val="2"/>
    </font>
    <font>
      <b/>
      <sz val="20"/>
      <color indexed="8"/>
      <name val="Arial Narrow"/>
      <family val="2"/>
    </font>
    <font>
      <sz val="20"/>
      <name val="Arial"/>
      <family val="0"/>
    </font>
    <font>
      <sz val="20"/>
      <name val="Arial Narrow"/>
      <family val="2"/>
    </font>
    <font>
      <sz val="20"/>
      <color indexed="8"/>
      <name val="Arial Narrow"/>
      <family val="2"/>
    </font>
    <font>
      <b/>
      <sz val="20"/>
      <name val="Arial Narrow"/>
      <family val="2"/>
    </font>
    <font>
      <sz val="20"/>
      <color indexed="62"/>
      <name val="Arial Narrow"/>
      <family val="2"/>
    </font>
    <font>
      <i/>
      <sz val="20"/>
      <name val="Arial Narrow"/>
      <family val="2"/>
    </font>
    <font>
      <b/>
      <sz val="20"/>
      <name val="Arial"/>
      <family val="2"/>
    </font>
    <font>
      <b/>
      <u val="single"/>
      <sz val="20"/>
      <color indexed="8"/>
      <name val="Arial Narrow"/>
      <family val="2"/>
    </font>
    <font>
      <i/>
      <sz val="20"/>
      <color indexed="8"/>
      <name val="Arial Narrow"/>
      <family val="2"/>
    </font>
    <font>
      <u val="single"/>
      <sz val="20"/>
      <name val="Arial Narrow"/>
      <family val="2"/>
    </font>
    <font>
      <u val="single"/>
      <sz val="20"/>
      <color indexed="8"/>
      <name val="Arial Narrow"/>
      <family val="2"/>
    </font>
    <font>
      <sz val="20"/>
      <color indexed="8"/>
      <name val="Arial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8" fillId="0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 quotePrefix="1">
      <alignment horizontal="center" vertical="center"/>
    </xf>
    <xf numFmtId="0" fontId="8" fillId="0" borderId="6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/>
    </xf>
    <xf numFmtId="17" fontId="8" fillId="0" borderId="8" xfId="0" applyNumberFormat="1" applyFont="1" applyFill="1" applyBorder="1" applyAlignment="1" quotePrefix="1">
      <alignment horizontal="center" vertical="center"/>
    </xf>
    <xf numFmtId="0" fontId="8" fillId="0" borderId="9" xfId="0" applyFont="1" applyFill="1" applyBorder="1" applyAlignment="1" quotePrefix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 quotePrefix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164" fontId="8" fillId="0" borderId="14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>
      <alignment vertical="center"/>
    </xf>
    <xf numFmtId="164" fontId="8" fillId="0" borderId="16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>
      <alignment horizontal="right" vertical="center"/>
    </xf>
    <xf numFmtId="164" fontId="8" fillId="0" borderId="17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10" fillId="0" borderId="5" xfId="0" applyFont="1" applyFill="1" applyBorder="1" applyAlignment="1">
      <alignment horizontal="right" vertical="center"/>
    </xf>
    <xf numFmtId="0" fontId="11" fillId="0" borderId="18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left" vertical="center"/>
    </xf>
    <xf numFmtId="0" fontId="10" fillId="0" borderId="13" xfId="0" applyNumberFormat="1" applyFont="1" applyFill="1" applyBorder="1" applyAlignment="1">
      <alignment vertical="center"/>
    </xf>
    <xf numFmtId="0" fontId="11" fillId="0" borderId="19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5" xfId="0" applyNumberFormat="1" applyFont="1" applyFill="1" applyBorder="1" applyAlignment="1">
      <alignment vertical="center"/>
    </xf>
    <xf numFmtId="0" fontId="10" fillId="0" borderId="20" xfId="0" applyFont="1" applyFill="1" applyBorder="1" applyAlignment="1">
      <alignment horizontal="left" vertical="center"/>
    </xf>
    <xf numFmtId="164" fontId="8" fillId="0" borderId="18" xfId="0" applyNumberFormat="1" applyFont="1" applyFill="1" applyBorder="1" applyAlignment="1">
      <alignment vertical="center"/>
    </xf>
    <xf numFmtId="164" fontId="8" fillId="0" borderId="18" xfId="0" applyNumberFormat="1" applyFont="1" applyFill="1" applyBorder="1" applyAlignment="1" quotePrefix="1">
      <alignment horizontal="center" vertical="center"/>
    </xf>
    <xf numFmtId="164" fontId="8" fillId="0" borderId="21" xfId="0" applyNumberFormat="1" applyFont="1" applyFill="1" applyBorder="1" applyAlignment="1">
      <alignment vertical="center"/>
    </xf>
    <xf numFmtId="164" fontId="8" fillId="0" borderId="22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164" fontId="8" fillId="0" borderId="3" xfId="0" applyNumberFormat="1" applyFont="1" applyFill="1" applyBorder="1" applyAlignment="1">
      <alignment vertical="center"/>
    </xf>
    <xf numFmtId="164" fontId="8" fillId="0" borderId="4" xfId="0" applyNumberFormat="1" applyFont="1" applyFill="1" applyBorder="1" applyAlignment="1">
      <alignment vertical="center"/>
    </xf>
    <xf numFmtId="164" fontId="8" fillId="0" borderId="26" xfId="0" applyNumberFormat="1" applyFont="1" applyFill="1" applyBorder="1" applyAlignment="1">
      <alignment horizontal="right" vertical="center"/>
    </xf>
    <xf numFmtId="0" fontId="12" fillId="0" borderId="25" xfId="0" applyFont="1" applyFill="1" applyBorder="1" applyAlignment="1">
      <alignment horizontal="right" vertical="center"/>
    </xf>
    <xf numFmtId="0" fontId="12" fillId="0" borderId="27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vertical="center"/>
    </xf>
    <xf numFmtId="0" fontId="12" fillId="0" borderId="28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left" vertical="center"/>
    </xf>
    <xf numFmtId="164" fontId="8" fillId="0" borderId="8" xfId="0" applyNumberFormat="1" applyFont="1" applyFill="1" applyBorder="1" applyAlignment="1">
      <alignment vertical="center"/>
    </xf>
    <xf numFmtId="164" fontId="8" fillId="0" borderId="29" xfId="0" applyNumberFormat="1" applyFont="1" applyFill="1" applyBorder="1" applyAlignment="1">
      <alignment vertical="center"/>
    </xf>
    <xf numFmtId="164" fontId="8" fillId="0" borderId="30" xfId="0" applyNumberFormat="1" applyFont="1" applyFill="1" applyBorder="1" applyAlignment="1">
      <alignment vertical="center"/>
    </xf>
    <xf numFmtId="164" fontId="8" fillId="0" borderId="10" xfId="0" applyNumberFormat="1" applyFont="1" applyFill="1" applyBorder="1" applyAlignment="1" quotePrefix="1">
      <alignment horizontal="center" vertical="center"/>
    </xf>
    <xf numFmtId="0" fontId="12" fillId="0" borderId="20" xfId="0" applyFont="1" applyFill="1" applyBorder="1" applyAlignment="1">
      <alignment horizontal="right" vertical="center"/>
    </xf>
    <xf numFmtId="0" fontId="12" fillId="0" borderId="31" xfId="0" applyFont="1" applyFill="1" applyBorder="1" applyAlignment="1">
      <alignment horizontal="right" vertical="center"/>
    </xf>
    <xf numFmtId="164" fontId="8" fillId="0" borderId="9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10" fillId="0" borderId="20" xfId="0" applyFont="1" applyFill="1" applyBorder="1" applyAlignment="1" quotePrefix="1">
      <alignment horizontal="left" vertical="center"/>
    </xf>
    <xf numFmtId="164" fontId="8" fillId="0" borderId="26" xfId="0" applyNumberFormat="1" applyFont="1" applyFill="1" applyBorder="1" applyAlignment="1">
      <alignment vertical="center"/>
    </xf>
    <xf numFmtId="164" fontId="8" fillId="0" borderId="17" xfId="0" applyNumberFormat="1" applyFont="1" applyFill="1" applyBorder="1" applyAlignment="1">
      <alignment horizontal="right" vertical="center"/>
    </xf>
    <xf numFmtId="164" fontId="8" fillId="0" borderId="32" xfId="0" applyNumberFormat="1" applyFont="1" applyFill="1" applyBorder="1" applyAlignment="1">
      <alignment vertical="center"/>
    </xf>
    <xf numFmtId="0" fontId="8" fillId="0" borderId="24" xfId="0" applyFont="1" applyFill="1" applyBorder="1" applyAlignment="1">
      <alignment horizontal="left" vertical="center"/>
    </xf>
    <xf numFmtId="0" fontId="8" fillId="0" borderId="25" xfId="0" applyFont="1" applyFill="1" applyBorder="1" applyAlignment="1" quotePrefix="1">
      <alignment horizontal="left" vertical="center"/>
    </xf>
    <xf numFmtId="164" fontId="8" fillId="0" borderId="33" xfId="0" applyNumberFormat="1" applyFont="1" applyFill="1" applyBorder="1" applyAlignment="1">
      <alignment vertical="center"/>
    </xf>
    <xf numFmtId="164" fontId="8" fillId="0" borderId="4" xfId="0" applyNumberFormat="1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right" vertical="center"/>
    </xf>
    <xf numFmtId="0" fontId="8" fillId="0" borderId="27" xfId="0" applyFont="1" applyFill="1" applyBorder="1" applyAlignment="1">
      <alignment horizontal="right" vertical="center"/>
    </xf>
    <xf numFmtId="164" fontId="8" fillId="0" borderId="34" xfId="0" applyNumberFormat="1" applyFont="1" applyFill="1" applyBorder="1" applyAlignment="1">
      <alignment vertical="center"/>
    </xf>
    <xf numFmtId="0" fontId="8" fillId="0" borderId="35" xfId="0" applyFont="1" applyFill="1" applyBorder="1" applyAlignment="1">
      <alignment horizontal="left" vertical="center"/>
    </xf>
    <xf numFmtId="0" fontId="8" fillId="0" borderId="0" xfId="0" applyFont="1" applyFill="1" applyBorder="1" applyAlignment="1" quotePrefix="1">
      <alignment horizontal="left" vertical="center"/>
    </xf>
    <xf numFmtId="164" fontId="8" fillId="0" borderId="36" xfId="0" applyNumberFormat="1" applyFont="1" applyFill="1" applyBorder="1" applyAlignment="1">
      <alignment vertical="center"/>
    </xf>
    <xf numFmtId="164" fontId="8" fillId="0" borderId="37" xfId="0" applyNumberFormat="1" applyFont="1" applyFill="1" applyBorder="1" applyAlignment="1">
      <alignment vertical="center"/>
    </xf>
    <xf numFmtId="164" fontId="8" fillId="0" borderId="38" xfId="0" applyNumberFormat="1" applyFont="1" applyFill="1" applyBorder="1" applyAlignment="1">
      <alignment vertical="center"/>
    </xf>
    <xf numFmtId="164" fontId="8" fillId="0" borderId="39" xfId="0" applyNumberFormat="1" applyFont="1" applyFill="1" applyBorder="1" applyAlignment="1">
      <alignment horizontal="right" vertical="center"/>
    </xf>
    <xf numFmtId="164" fontId="8" fillId="0" borderId="38" xfId="0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right" vertical="center"/>
    </xf>
    <xf numFmtId="0" fontId="8" fillId="0" borderId="40" xfId="0" applyFont="1" applyFill="1" applyBorder="1" applyAlignment="1">
      <alignment vertical="center"/>
    </xf>
    <xf numFmtId="164" fontId="8" fillId="0" borderId="41" xfId="0" applyNumberFormat="1" applyFont="1" applyFill="1" applyBorder="1" applyAlignment="1">
      <alignment vertical="center"/>
    </xf>
    <xf numFmtId="164" fontId="8" fillId="0" borderId="27" xfId="0" applyNumberFormat="1" applyFont="1" applyFill="1" applyBorder="1" applyAlignment="1">
      <alignment vertical="center"/>
    </xf>
    <xf numFmtId="164" fontId="8" fillId="0" borderId="42" xfId="0" applyNumberFormat="1" applyFont="1" applyFill="1" applyBorder="1" applyAlignment="1">
      <alignment vertical="center"/>
    </xf>
    <xf numFmtId="164" fontId="8" fillId="0" borderId="25" xfId="0" applyNumberFormat="1" applyFont="1" applyFill="1" applyBorder="1" applyAlignment="1">
      <alignment horizontal="right" vertical="center"/>
    </xf>
    <xf numFmtId="164" fontId="8" fillId="0" borderId="43" xfId="0" applyNumberFormat="1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vertical="center"/>
    </xf>
    <xf numFmtId="0" fontId="12" fillId="0" borderId="35" xfId="0" applyFont="1" applyFill="1" applyBorder="1" applyAlignment="1">
      <alignment vertical="center"/>
    </xf>
    <xf numFmtId="164" fontId="8" fillId="0" borderId="6" xfId="0" applyNumberFormat="1" applyFont="1" applyFill="1" applyBorder="1" applyAlignment="1">
      <alignment vertical="center"/>
    </xf>
    <xf numFmtId="164" fontId="8" fillId="0" borderId="7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12" fillId="0" borderId="7" xfId="0" applyFont="1" applyFill="1" applyBorder="1" applyAlignment="1">
      <alignment horizontal="right" vertical="center"/>
    </xf>
    <xf numFmtId="164" fontId="8" fillId="0" borderId="42" xfId="0" applyNumberFormat="1" applyFont="1" applyFill="1" applyBorder="1" applyAlignment="1" quotePrefix="1">
      <alignment horizontal="right" vertical="center"/>
    </xf>
    <xf numFmtId="0" fontId="12" fillId="0" borderId="44" xfId="0" applyFont="1" applyFill="1" applyBorder="1" applyAlignment="1">
      <alignment vertical="center"/>
    </xf>
    <xf numFmtId="164" fontId="8" fillId="0" borderId="45" xfId="0" applyNumberFormat="1" applyFont="1" applyFill="1" applyBorder="1" applyAlignment="1">
      <alignment vertical="center"/>
    </xf>
    <xf numFmtId="164" fontId="8" fillId="0" borderId="31" xfId="0" applyNumberFormat="1" applyFont="1" applyFill="1" applyBorder="1" applyAlignment="1">
      <alignment vertical="center"/>
    </xf>
    <xf numFmtId="164" fontId="8" fillId="0" borderId="44" xfId="0" applyNumberFormat="1" applyFont="1" applyFill="1" applyBorder="1" applyAlignment="1">
      <alignment vertical="center"/>
    </xf>
    <xf numFmtId="164" fontId="8" fillId="0" borderId="20" xfId="0" applyNumberFormat="1" applyFont="1" applyFill="1" applyBorder="1" applyAlignment="1">
      <alignment horizontal="right" vertical="center"/>
    </xf>
    <xf numFmtId="164" fontId="8" fillId="0" borderId="44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164" fontId="8" fillId="0" borderId="10" xfId="0" applyNumberFormat="1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right" vertical="center"/>
    </xf>
    <xf numFmtId="0" fontId="8" fillId="0" borderId="31" xfId="0" applyFont="1" applyFill="1" applyBorder="1" applyAlignment="1">
      <alignment horizontal="right" vertical="center"/>
    </xf>
    <xf numFmtId="164" fontId="8" fillId="0" borderId="46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2" fillId="0" borderId="25" xfId="0" applyFont="1" applyFill="1" applyBorder="1" applyAlignment="1" quotePrefix="1">
      <alignment horizontal="left" vertical="center"/>
    </xf>
    <xf numFmtId="164" fontId="8" fillId="0" borderId="26" xfId="0" applyNumberFormat="1" applyFont="1" applyFill="1" applyBorder="1" applyAlignment="1" quotePrefix="1">
      <alignment horizontal="center" vertical="center"/>
    </xf>
    <xf numFmtId="0" fontId="12" fillId="0" borderId="47" xfId="0" applyFont="1" applyFill="1" applyBorder="1" applyAlignment="1">
      <alignment horizontal="right" vertical="center"/>
    </xf>
    <xf numFmtId="0" fontId="12" fillId="0" borderId="35" xfId="0" applyFont="1" applyFill="1" applyBorder="1" applyAlignment="1" quotePrefix="1">
      <alignment vertical="center"/>
    </xf>
    <xf numFmtId="0" fontId="12" fillId="0" borderId="43" xfId="0" applyFont="1" applyFill="1" applyBorder="1" applyAlignment="1">
      <alignment horizontal="left" vertical="center"/>
    </xf>
    <xf numFmtId="164" fontId="8" fillId="0" borderId="47" xfId="0" applyNumberFormat="1" applyFont="1" applyFill="1" applyBorder="1" applyAlignment="1">
      <alignment vertical="center"/>
    </xf>
    <xf numFmtId="164" fontId="8" fillId="0" borderId="48" xfId="0" applyNumberFormat="1" applyFont="1" applyFill="1" applyBorder="1" applyAlignment="1">
      <alignment vertical="center"/>
    </xf>
    <xf numFmtId="164" fontId="8" fillId="0" borderId="49" xfId="0" applyNumberFormat="1" applyFont="1" applyFill="1" applyBorder="1" applyAlignment="1">
      <alignment vertical="center"/>
    </xf>
    <xf numFmtId="164" fontId="8" fillId="0" borderId="50" xfId="0" applyNumberFormat="1" applyFont="1" applyFill="1" applyBorder="1" applyAlignment="1" quotePrefix="1">
      <alignment horizontal="center" vertical="center"/>
    </xf>
    <xf numFmtId="0" fontId="12" fillId="0" borderId="41" xfId="0" applyFont="1" applyFill="1" applyBorder="1" applyAlignment="1">
      <alignment horizontal="right" vertical="center"/>
    </xf>
    <xf numFmtId="0" fontId="12" fillId="0" borderId="44" xfId="0" applyFont="1" applyFill="1" applyBorder="1" applyAlignment="1">
      <alignment horizontal="left" vertical="center"/>
    </xf>
    <xf numFmtId="164" fontId="8" fillId="0" borderId="51" xfId="0" applyNumberFormat="1" applyFont="1" applyFill="1" applyBorder="1" applyAlignment="1">
      <alignment vertical="center"/>
    </xf>
    <xf numFmtId="164" fontId="8" fillId="0" borderId="52" xfId="0" applyNumberFormat="1" applyFont="1" applyFill="1" applyBorder="1" applyAlignment="1">
      <alignment vertical="center"/>
    </xf>
    <xf numFmtId="164" fontId="8" fillId="0" borderId="53" xfId="0" applyNumberFormat="1" applyFont="1" applyFill="1" applyBorder="1" applyAlignment="1">
      <alignment vertical="center"/>
    </xf>
    <xf numFmtId="164" fontId="8" fillId="0" borderId="54" xfId="0" applyNumberFormat="1" applyFont="1" applyFill="1" applyBorder="1" applyAlignment="1" quotePrefix="1">
      <alignment horizontal="center" vertical="center"/>
    </xf>
    <xf numFmtId="0" fontId="12" fillId="0" borderId="45" xfId="0" applyFont="1" applyFill="1" applyBorder="1" applyAlignment="1">
      <alignment horizontal="right" vertical="center"/>
    </xf>
    <xf numFmtId="0" fontId="12" fillId="0" borderId="7" xfId="0" applyFont="1" applyFill="1" applyBorder="1" applyAlignment="1" quotePrefix="1">
      <alignment horizontal="right" vertical="center"/>
    </xf>
    <xf numFmtId="0" fontId="12" fillId="0" borderId="0" xfId="0" applyFont="1" applyFill="1" applyBorder="1" applyAlignment="1">
      <alignment vertical="center"/>
    </xf>
    <xf numFmtId="164" fontId="8" fillId="0" borderId="13" xfId="0" applyNumberFormat="1" applyFont="1" applyFill="1" applyBorder="1" applyAlignment="1">
      <alignment vertical="center"/>
    </xf>
    <xf numFmtId="164" fontId="8" fillId="0" borderId="40" xfId="0" applyNumberFormat="1" applyFont="1" applyFill="1" applyBorder="1" applyAlignment="1">
      <alignment vertical="center"/>
    </xf>
    <xf numFmtId="164" fontId="8" fillId="0" borderId="5" xfId="0" applyNumberFormat="1" applyFont="1" applyFill="1" applyBorder="1" applyAlignment="1">
      <alignment vertical="center"/>
    </xf>
    <xf numFmtId="0" fontId="12" fillId="0" borderId="13" xfId="0" applyFont="1" applyFill="1" applyBorder="1" applyAlignment="1">
      <alignment horizontal="right" vertical="center"/>
    </xf>
    <xf numFmtId="0" fontId="12" fillId="0" borderId="52" xfId="0" applyFont="1" applyFill="1" applyBorder="1" applyAlignment="1" quotePrefix="1">
      <alignment vertical="center"/>
    </xf>
    <xf numFmtId="164" fontId="8" fillId="0" borderId="55" xfId="0" applyNumberFormat="1" applyFont="1" applyFill="1" applyBorder="1" applyAlignment="1">
      <alignment vertical="center"/>
    </xf>
    <xf numFmtId="164" fontId="8" fillId="0" borderId="10" xfId="0" applyNumberFormat="1" applyFont="1" applyFill="1" applyBorder="1" applyAlignment="1">
      <alignment vertical="center"/>
    </xf>
    <xf numFmtId="164" fontId="8" fillId="0" borderId="11" xfId="0" applyNumberFormat="1" applyFont="1" applyFill="1" applyBorder="1" applyAlignment="1" quotePrefix="1">
      <alignment horizontal="center" vertical="center"/>
    </xf>
    <xf numFmtId="0" fontId="12" fillId="0" borderId="52" xfId="0" applyFont="1" applyFill="1" applyBorder="1" applyAlignment="1" quotePrefix="1">
      <alignment horizontal="right" vertical="center"/>
    </xf>
    <xf numFmtId="164" fontId="8" fillId="0" borderId="2" xfId="0" applyNumberFormat="1" applyFont="1" applyFill="1" applyBorder="1" applyAlignment="1" quotePrefix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 quotePrefix="1">
      <alignment horizontal="right" vertical="center"/>
    </xf>
    <xf numFmtId="0" fontId="10" fillId="0" borderId="13" xfId="0" applyFont="1" applyFill="1" applyBorder="1" applyAlignment="1">
      <alignment horizontal="left" vertical="center"/>
    </xf>
    <xf numFmtId="164" fontId="8" fillId="0" borderId="1" xfId="0" applyNumberFormat="1" applyFont="1" applyFill="1" applyBorder="1" applyAlignment="1" quotePrefix="1">
      <alignment horizontal="center" vertical="center"/>
    </xf>
    <xf numFmtId="0" fontId="12" fillId="0" borderId="28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164" fontId="8" fillId="0" borderId="19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 quotePrefix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164" fontId="8" fillId="0" borderId="2" xfId="0" applyNumberFormat="1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1" fontId="8" fillId="0" borderId="12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1" fontId="11" fillId="0" borderId="0" xfId="0" applyNumberFormat="1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right" vertical="center"/>
    </xf>
    <xf numFmtId="1" fontId="8" fillId="0" borderId="0" xfId="0" applyNumberFormat="1" applyFont="1" applyFill="1" applyBorder="1" applyAlignment="1">
      <alignment horizontal="right" vertical="center"/>
    </xf>
    <xf numFmtId="1" fontId="8" fillId="0" borderId="5" xfId="0" applyNumberFormat="1" applyFont="1" applyFill="1" applyBorder="1" applyAlignment="1">
      <alignment horizontal="right" vertical="center"/>
    </xf>
    <xf numFmtId="164" fontId="8" fillId="0" borderId="5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 quotePrefix="1">
      <alignment horizontal="left" vertical="center"/>
    </xf>
    <xf numFmtId="164" fontId="8" fillId="0" borderId="7" xfId="0" applyNumberFormat="1" applyFont="1" applyFill="1" applyBorder="1" applyAlignment="1">
      <alignment horizontal="right" vertical="center"/>
    </xf>
    <xf numFmtId="1" fontId="8" fillId="0" borderId="20" xfId="0" applyNumberFormat="1" applyFont="1" applyFill="1" applyBorder="1" applyAlignment="1">
      <alignment horizontal="right" vertical="center"/>
    </xf>
    <xf numFmtId="0" fontId="8" fillId="0" borderId="55" xfId="0" applyFont="1" applyFill="1" applyBorder="1" applyAlignment="1" quotePrefix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1" fontId="8" fillId="0" borderId="56" xfId="0" applyNumberFormat="1" applyFont="1" applyFill="1" applyBorder="1" applyAlignment="1">
      <alignment horizontal="right" vertical="center"/>
    </xf>
    <xf numFmtId="1" fontId="8" fillId="0" borderId="57" xfId="0" applyNumberFormat="1" applyFont="1" applyFill="1" applyBorder="1" applyAlignment="1">
      <alignment horizontal="right" vertical="center"/>
    </xf>
    <xf numFmtId="164" fontId="8" fillId="0" borderId="58" xfId="0" applyNumberFormat="1" applyFont="1" applyFill="1" applyBorder="1" applyAlignment="1">
      <alignment horizontal="right" vertical="center"/>
    </xf>
    <xf numFmtId="164" fontId="8" fillId="0" borderId="59" xfId="0" applyNumberFormat="1" applyFont="1" applyFill="1" applyBorder="1" applyAlignment="1" quotePrefix="1">
      <alignment horizontal="center" vertical="center"/>
    </xf>
    <xf numFmtId="164" fontId="8" fillId="0" borderId="6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/>
    </xf>
    <xf numFmtId="164" fontId="6" fillId="0" borderId="18" xfId="0" applyNumberFormat="1" applyFont="1" applyFill="1" applyBorder="1" applyAlignment="1" quotePrefix="1">
      <alignment horizontal="center" vertical="center"/>
    </xf>
    <xf numFmtId="1" fontId="12" fillId="0" borderId="18" xfId="0" applyNumberFormat="1" applyFont="1" applyFill="1" applyBorder="1" applyAlignment="1">
      <alignment horizontal="right" vertical="center"/>
    </xf>
    <xf numFmtId="1" fontId="12" fillId="0" borderId="26" xfId="0" applyNumberFormat="1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left" vertical="center"/>
    </xf>
    <xf numFmtId="164" fontId="14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right" vertical="center"/>
    </xf>
    <xf numFmtId="0" fontId="15" fillId="0" borderId="5" xfId="0" applyFont="1" applyBorder="1" applyAlignment="1">
      <alignment horizontal="right" vertical="center"/>
    </xf>
    <xf numFmtId="1" fontId="12" fillId="0" borderId="5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1" fontId="8" fillId="0" borderId="0" xfId="0" applyNumberFormat="1" applyFont="1" applyFill="1" applyBorder="1" applyAlignment="1" quotePrefix="1">
      <alignment horizontal="center" vertical="center"/>
    </xf>
    <xf numFmtId="164" fontId="15" fillId="0" borderId="0" xfId="0" applyNumberFormat="1" applyFont="1" applyFill="1" applyBorder="1" applyAlignment="1">
      <alignment horizontal="left" vertical="center"/>
    </xf>
    <xf numFmtId="164" fontId="15" fillId="0" borderId="0" xfId="0" applyNumberFormat="1" applyFont="1" applyFill="1" applyBorder="1" applyAlignment="1">
      <alignment horizontal="right" vertical="center"/>
    </xf>
    <xf numFmtId="164" fontId="15" fillId="0" borderId="5" xfId="0" applyNumberFormat="1" applyFont="1" applyFill="1" applyBorder="1" applyAlignment="1">
      <alignment horizontal="right" vertical="center"/>
    </xf>
    <xf numFmtId="164" fontId="18" fillId="0" borderId="0" xfId="0" applyNumberFormat="1" applyFont="1" applyFill="1" applyBorder="1" applyAlignment="1">
      <alignment horizontal="left" vertical="center"/>
    </xf>
    <xf numFmtId="1" fontId="12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164" fontId="6" fillId="0" borderId="19" xfId="0" applyNumberFormat="1" applyFont="1" applyFill="1" applyBorder="1" applyAlignment="1" quotePrefix="1">
      <alignment horizontal="center" vertical="center"/>
    </xf>
    <xf numFmtId="0" fontId="8" fillId="0" borderId="19" xfId="0" applyFont="1" applyFill="1" applyBorder="1" applyAlignment="1">
      <alignment vertical="center"/>
    </xf>
    <xf numFmtId="1" fontId="12" fillId="0" borderId="19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8" fillId="0" borderId="19" xfId="0" applyNumberFormat="1" applyFont="1" applyFill="1" applyBorder="1" applyAlignment="1">
      <alignment horizontal="center" vertical="center"/>
    </xf>
    <xf numFmtId="17" fontId="8" fillId="0" borderId="12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1" fontId="8" fillId="0" borderId="12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10" fillId="0" borderId="13" xfId="0" applyNumberFormat="1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right" vertical="center"/>
    </xf>
    <xf numFmtId="0" fontId="10" fillId="0" borderId="26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164" fontId="8" fillId="0" borderId="12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 quotePrefix="1">
      <alignment horizontal="center" vertical="center"/>
    </xf>
    <xf numFmtId="0" fontId="8" fillId="0" borderId="19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quotePrefix="1">
      <alignment horizontal="center" vertical="center"/>
    </xf>
    <xf numFmtId="0" fontId="8" fillId="0" borderId="19" xfId="0" applyNumberFormat="1" applyFont="1" applyFill="1" applyBorder="1" applyAlignment="1" quotePrefix="1">
      <alignment horizontal="center" vertical="center"/>
    </xf>
    <xf numFmtId="0" fontId="8" fillId="0" borderId="18" xfId="0" applyNumberFormat="1" applyFont="1" applyFill="1" applyBorder="1" applyAlignment="1" quotePrefix="1">
      <alignment horizontal="center" vertical="center"/>
    </xf>
    <xf numFmtId="0" fontId="8" fillId="0" borderId="26" xfId="0" applyNumberFormat="1" applyFont="1" applyFill="1" applyBorder="1" applyAlignment="1" quotePrefix="1">
      <alignment horizontal="center" vertical="center"/>
    </xf>
    <xf numFmtId="0" fontId="8" fillId="0" borderId="55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49" fontId="8" fillId="0" borderId="32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" fontId="8" fillId="0" borderId="0" xfId="0" applyNumberFormat="1" applyFont="1" applyFill="1" applyBorder="1" applyAlignment="1" quotePrefix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49" fontId="9" fillId="0" borderId="32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center" vertical="center"/>
    </xf>
    <xf numFmtId="14" fontId="10" fillId="0" borderId="5" xfId="0" applyNumberFormat="1" applyFont="1" applyFill="1" applyBorder="1" applyAlignment="1">
      <alignment horizontal="center" vertical="center"/>
    </xf>
    <xf numFmtId="14" fontId="10" fillId="0" borderId="55" xfId="0" applyNumberFormat="1" applyFont="1" applyFill="1" applyBorder="1" applyAlignment="1">
      <alignment horizontal="center" vertical="center"/>
    </xf>
    <xf numFmtId="14" fontId="10" fillId="0" borderId="19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7" fontId="8" fillId="0" borderId="22" xfId="0" applyNumberFormat="1" applyFont="1" applyFill="1" applyBorder="1" applyAlignment="1" quotePrefix="1">
      <alignment horizontal="center" vertical="center"/>
    </xf>
    <xf numFmtId="17" fontId="8" fillId="0" borderId="18" xfId="0" applyNumberFormat="1" applyFont="1" applyFill="1" applyBorder="1" applyAlignment="1" quotePrefix="1">
      <alignment horizontal="center" vertical="center"/>
    </xf>
    <xf numFmtId="17" fontId="8" fillId="0" borderId="26" xfId="0" applyNumberFormat="1" applyFont="1" applyFill="1" applyBorder="1" applyAlignment="1" quotePrefix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28700"/>
          <a:ext cx="1028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1143000</xdr:colOff>
      <xdr:row>0</xdr:row>
      <xdr:rowOff>266700</xdr:rowOff>
    </xdr:from>
    <xdr:to>
      <xdr:col>2</xdr:col>
      <xdr:colOff>3657600</xdr:colOff>
      <xdr:row>6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66700"/>
          <a:ext cx="25146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1047750</xdr:colOff>
      <xdr:row>71</xdr:row>
      <xdr:rowOff>0</xdr:rowOff>
    </xdr:from>
    <xdr:to>
      <xdr:col>6</xdr:col>
      <xdr:colOff>914400</xdr:colOff>
      <xdr:row>71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1202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1047750</xdr:colOff>
      <xdr:row>71</xdr:row>
      <xdr:rowOff>0</xdr:rowOff>
    </xdr:from>
    <xdr:to>
      <xdr:col>6</xdr:col>
      <xdr:colOff>914400</xdr:colOff>
      <xdr:row>71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1202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1047750</xdr:colOff>
      <xdr:row>68</xdr:row>
      <xdr:rowOff>0</xdr:rowOff>
    </xdr:from>
    <xdr:to>
      <xdr:col>6</xdr:col>
      <xdr:colOff>1047750</xdr:colOff>
      <xdr:row>71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0259675"/>
          <a:ext cx="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1514475</xdr:colOff>
      <xdr:row>71</xdr:row>
      <xdr:rowOff>0</xdr:rowOff>
    </xdr:from>
    <xdr:to>
      <xdr:col>4</xdr:col>
      <xdr:colOff>1143000</xdr:colOff>
      <xdr:row>71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21202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1514475</xdr:colOff>
      <xdr:row>71</xdr:row>
      <xdr:rowOff>0</xdr:rowOff>
    </xdr:from>
    <xdr:to>
      <xdr:col>4</xdr:col>
      <xdr:colOff>1143000</xdr:colOff>
      <xdr:row>71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21202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1514475</xdr:colOff>
      <xdr:row>71</xdr:row>
      <xdr:rowOff>0</xdr:rowOff>
    </xdr:from>
    <xdr:to>
      <xdr:col>4</xdr:col>
      <xdr:colOff>1143000</xdr:colOff>
      <xdr:row>71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21202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1371600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67800" y="13001625"/>
          <a:ext cx="2190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26650" y="1028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</xdr:row>
      <xdr:rowOff>190500</xdr:rowOff>
    </xdr:from>
    <xdr:to>
      <xdr:col>15</xdr:col>
      <xdr:colOff>0</xdr:colOff>
      <xdr:row>6</xdr:row>
      <xdr:rowOff>133350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26650" y="590550"/>
          <a:ext cx="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70</xdr:row>
      <xdr:rowOff>0</xdr:rowOff>
    </xdr:from>
    <xdr:to>
      <xdr:col>15</xdr:col>
      <xdr:colOff>0</xdr:colOff>
      <xdr:row>70</xdr:row>
      <xdr:rowOff>0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26650" y="20888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70</xdr:row>
      <xdr:rowOff>0</xdr:rowOff>
    </xdr:from>
    <xdr:to>
      <xdr:col>15</xdr:col>
      <xdr:colOff>0</xdr:colOff>
      <xdr:row>70</xdr:row>
      <xdr:rowOff>0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26650" y="20888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70</xdr:row>
      <xdr:rowOff>0</xdr:rowOff>
    </xdr:from>
    <xdr:to>
      <xdr:col>15</xdr:col>
      <xdr:colOff>0</xdr:colOff>
      <xdr:row>70</xdr:row>
      <xdr:rowOff>0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26650" y="20888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70</xdr:row>
      <xdr:rowOff>0</xdr:rowOff>
    </xdr:from>
    <xdr:to>
      <xdr:col>15</xdr:col>
      <xdr:colOff>0</xdr:colOff>
      <xdr:row>70</xdr:row>
      <xdr:rowOff>0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26650" y="20888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70</xdr:row>
      <xdr:rowOff>0</xdr:rowOff>
    </xdr:from>
    <xdr:to>
      <xdr:col>15</xdr:col>
      <xdr:colOff>0</xdr:colOff>
      <xdr:row>70</xdr:row>
      <xdr:rowOff>0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26650" y="20888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43</xdr:row>
      <xdr:rowOff>0</xdr:rowOff>
    </xdr:from>
    <xdr:to>
      <xdr:col>15</xdr:col>
      <xdr:colOff>0</xdr:colOff>
      <xdr:row>43</xdr:row>
      <xdr:rowOff>0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26650" y="13001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43</xdr:row>
      <xdr:rowOff>0</xdr:rowOff>
    </xdr:from>
    <xdr:to>
      <xdr:col>15</xdr:col>
      <xdr:colOff>0</xdr:colOff>
      <xdr:row>43</xdr:row>
      <xdr:rowOff>0</xdr:rowOff>
    </xdr:to>
    <xdr:pic>
      <xdr:nvPicPr>
        <xdr:cNvPr id="1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26650" y="13001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50</xdr:row>
      <xdr:rowOff>0</xdr:rowOff>
    </xdr:from>
    <xdr:to>
      <xdr:col>15</xdr:col>
      <xdr:colOff>0</xdr:colOff>
      <xdr:row>50</xdr:row>
      <xdr:rowOff>0</xdr:rowOff>
    </xdr:to>
    <xdr:pic>
      <xdr:nvPicPr>
        <xdr:cNvPr id="1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26650" y="14801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50</xdr:row>
      <xdr:rowOff>0</xdr:rowOff>
    </xdr:from>
    <xdr:to>
      <xdr:col>15</xdr:col>
      <xdr:colOff>0</xdr:colOff>
      <xdr:row>50</xdr:row>
      <xdr:rowOff>0</xdr:rowOff>
    </xdr:to>
    <xdr:pic>
      <xdr:nvPicPr>
        <xdr:cNvPr id="2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26650" y="14801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50</xdr:row>
      <xdr:rowOff>0</xdr:rowOff>
    </xdr:from>
    <xdr:to>
      <xdr:col>15</xdr:col>
      <xdr:colOff>0</xdr:colOff>
      <xdr:row>50</xdr:row>
      <xdr:rowOff>0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26650" y="14801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50</xdr:row>
      <xdr:rowOff>0</xdr:rowOff>
    </xdr:from>
    <xdr:to>
      <xdr:col>15</xdr:col>
      <xdr:colOff>0</xdr:colOff>
      <xdr:row>50</xdr:row>
      <xdr:rowOff>0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26650" y="14801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43</xdr:row>
      <xdr:rowOff>0</xdr:rowOff>
    </xdr:from>
    <xdr:to>
      <xdr:col>15</xdr:col>
      <xdr:colOff>0</xdr:colOff>
      <xdr:row>43</xdr:row>
      <xdr:rowOff>0</xdr:rowOff>
    </xdr:to>
    <xdr:pic>
      <xdr:nvPicPr>
        <xdr:cNvPr id="2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26650" y="13001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43</xdr:row>
      <xdr:rowOff>0</xdr:rowOff>
    </xdr:from>
    <xdr:to>
      <xdr:col>15</xdr:col>
      <xdr:colOff>0</xdr:colOff>
      <xdr:row>43</xdr:row>
      <xdr:rowOff>0</xdr:rowOff>
    </xdr:to>
    <xdr:pic>
      <xdr:nvPicPr>
        <xdr:cNvPr id="2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26650" y="13001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43</xdr:row>
      <xdr:rowOff>0</xdr:rowOff>
    </xdr:from>
    <xdr:to>
      <xdr:col>15</xdr:col>
      <xdr:colOff>0</xdr:colOff>
      <xdr:row>43</xdr:row>
      <xdr:rowOff>0</xdr:rowOff>
    </xdr:to>
    <xdr:pic>
      <xdr:nvPicPr>
        <xdr:cNvPr id="2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26650" y="13001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43</xdr:row>
      <xdr:rowOff>0</xdr:rowOff>
    </xdr:from>
    <xdr:to>
      <xdr:col>15</xdr:col>
      <xdr:colOff>0</xdr:colOff>
      <xdr:row>43</xdr:row>
      <xdr:rowOff>0</xdr:rowOff>
    </xdr:to>
    <xdr:pic>
      <xdr:nvPicPr>
        <xdr:cNvPr id="2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26650" y="13001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43</xdr:row>
      <xdr:rowOff>0</xdr:rowOff>
    </xdr:from>
    <xdr:to>
      <xdr:col>15</xdr:col>
      <xdr:colOff>0</xdr:colOff>
      <xdr:row>43</xdr:row>
      <xdr:rowOff>0</xdr:rowOff>
    </xdr:to>
    <xdr:pic>
      <xdr:nvPicPr>
        <xdr:cNvPr id="2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26650" y="13001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43</xdr:row>
      <xdr:rowOff>0</xdr:rowOff>
    </xdr:from>
    <xdr:to>
      <xdr:col>15</xdr:col>
      <xdr:colOff>0</xdr:colOff>
      <xdr:row>43</xdr:row>
      <xdr:rowOff>0</xdr:rowOff>
    </xdr:to>
    <xdr:pic>
      <xdr:nvPicPr>
        <xdr:cNvPr id="2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26650" y="13001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43</xdr:row>
      <xdr:rowOff>0</xdr:rowOff>
    </xdr:from>
    <xdr:to>
      <xdr:col>15</xdr:col>
      <xdr:colOff>0</xdr:colOff>
      <xdr:row>43</xdr:row>
      <xdr:rowOff>0</xdr:rowOff>
    </xdr:to>
    <xdr:pic>
      <xdr:nvPicPr>
        <xdr:cNvPr id="2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26650" y="13001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43</xdr:row>
      <xdr:rowOff>0</xdr:rowOff>
    </xdr:from>
    <xdr:to>
      <xdr:col>15</xdr:col>
      <xdr:colOff>0</xdr:colOff>
      <xdr:row>43</xdr:row>
      <xdr:rowOff>0</xdr:rowOff>
    </xdr:to>
    <xdr:pic>
      <xdr:nvPicPr>
        <xdr:cNvPr id="3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26650" y="13001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43</xdr:row>
      <xdr:rowOff>0</xdr:rowOff>
    </xdr:from>
    <xdr:to>
      <xdr:col>15</xdr:col>
      <xdr:colOff>0</xdr:colOff>
      <xdr:row>43</xdr:row>
      <xdr:rowOff>0</xdr:rowOff>
    </xdr:to>
    <xdr:pic>
      <xdr:nvPicPr>
        <xdr:cNvPr id="3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26650" y="13001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43</xdr:row>
      <xdr:rowOff>0</xdr:rowOff>
    </xdr:from>
    <xdr:to>
      <xdr:col>15</xdr:col>
      <xdr:colOff>0</xdr:colOff>
      <xdr:row>43</xdr:row>
      <xdr:rowOff>0</xdr:rowOff>
    </xdr:to>
    <xdr:pic>
      <xdr:nvPicPr>
        <xdr:cNvPr id="3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26650" y="13001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43</xdr:row>
      <xdr:rowOff>0</xdr:rowOff>
    </xdr:from>
    <xdr:to>
      <xdr:col>15</xdr:col>
      <xdr:colOff>0</xdr:colOff>
      <xdr:row>43</xdr:row>
      <xdr:rowOff>0</xdr:rowOff>
    </xdr:to>
    <xdr:pic>
      <xdr:nvPicPr>
        <xdr:cNvPr id="3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26650" y="13001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43</xdr:row>
      <xdr:rowOff>0</xdr:rowOff>
    </xdr:from>
    <xdr:to>
      <xdr:col>15</xdr:col>
      <xdr:colOff>0</xdr:colOff>
      <xdr:row>43</xdr:row>
      <xdr:rowOff>0</xdr:rowOff>
    </xdr:to>
    <xdr:pic>
      <xdr:nvPicPr>
        <xdr:cNvPr id="3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26650" y="13001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43</xdr:row>
      <xdr:rowOff>0</xdr:rowOff>
    </xdr:from>
    <xdr:to>
      <xdr:col>15</xdr:col>
      <xdr:colOff>0</xdr:colOff>
      <xdr:row>43</xdr:row>
      <xdr:rowOff>0</xdr:rowOff>
    </xdr:to>
    <xdr:pic>
      <xdr:nvPicPr>
        <xdr:cNvPr id="3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26650" y="13001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43</xdr:row>
      <xdr:rowOff>0</xdr:rowOff>
    </xdr:from>
    <xdr:to>
      <xdr:col>15</xdr:col>
      <xdr:colOff>0</xdr:colOff>
      <xdr:row>43</xdr:row>
      <xdr:rowOff>0</xdr:rowOff>
    </xdr:to>
    <xdr:pic>
      <xdr:nvPicPr>
        <xdr:cNvPr id="3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26650" y="13001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43</xdr:row>
      <xdr:rowOff>0</xdr:rowOff>
    </xdr:from>
    <xdr:to>
      <xdr:col>15</xdr:col>
      <xdr:colOff>0</xdr:colOff>
      <xdr:row>43</xdr:row>
      <xdr:rowOff>0</xdr:rowOff>
    </xdr:to>
    <xdr:pic>
      <xdr:nvPicPr>
        <xdr:cNvPr id="3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26650" y="13001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43</xdr:row>
      <xdr:rowOff>0</xdr:rowOff>
    </xdr:from>
    <xdr:to>
      <xdr:col>15</xdr:col>
      <xdr:colOff>0</xdr:colOff>
      <xdr:row>43</xdr:row>
      <xdr:rowOff>0</xdr:rowOff>
    </xdr:to>
    <xdr:pic>
      <xdr:nvPicPr>
        <xdr:cNvPr id="3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26650" y="13001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68</xdr:row>
      <xdr:rowOff>0</xdr:rowOff>
    </xdr:from>
    <xdr:to>
      <xdr:col>15</xdr:col>
      <xdr:colOff>0</xdr:colOff>
      <xdr:row>70</xdr:row>
      <xdr:rowOff>0</xdr:rowOff>
    </xdr:to>
    <xdr:pic>
      <xdr:nvPicPr>
        <xdr:cNvPr id="3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26650" y="20259675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pic>
      <xdr:nvPicPr>
        <xdr:cNvPr id="4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26650" y="1028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</xdr:row>
      <xdr:rowOff>190500</xdr:rowOff>
    </xdr:from>
    <xdr:to>
      <xdr:col>15</xdr:col>
      <xdr:colOff>0</xdr:colOff>
      <xdr:row>6</xdr:row>
      <xdr:rowOff>133350</xdr:rowOff>
    </xdr:to>
    <xdr:pic>
      <xdr:nvPicPr>
        <xdr:cNvPr id="4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26650" y="590550"/>
          <a:ext cx="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70</xdr:row>
      <xdr:rowOff>0</xdr:rowOff>
    </xdr:from>
    <xdr:to>
      <xdr:col>15</xdr:col>
      <xdr:colOff>0</xdr:colOff>
      <xdr:row>70</xdr:row>
      <xdr:rowOff>0</xdr:rowOff>
    </xdr:to>
    <xdr:pic>
      <xdr:nvPicPr>
        <xdr:cNvPr id="4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26650" y="20888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70</xdr:row>
      <xdr:rowOff>0</xdr:rowOff>
    </xdr:from>
    <xdr:to>
      <xdr:col>15</xdr:col>
      <xdr:colOff>0</xdr:colOff>
      <xdr:row>70</xdr:row>
      <xdr:rowOff>0</xdr:rowOff>
    </xdr:to>
    <xdr:pic>
      <xdr:nvPicPr>
        <xdr:cNvPr id="4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26650" y="20888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68</xdr:row>
      <xdr:rowOff>0</xdr:rowOff>
    </xdr:from>
    <xdr:to>
      <xdr:col>15</xdr:col>
      <xdr:colOff>0</xdr:colOff>
      <xdr:row>70</xdr:row>
      <xdr:rowOff>0</xdr:rowOff>
    </xdr:to>
    <xdr:pic>
      <xdr:nvPicPr>
        <xdr:cNvPr id="4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26650" y="20259675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70</xdr:row>
      <xdr:rowOff>0</xdr:rowOff>
    </xdr:from>
    <xdr:to>
      <xdr:col>15</xdr:col>
      <xdr:colOff>0</xdr:colOff>
      <xdr:row>70</xdr:row>
      <xdr:rowOff>0</xdr:rowOff>
    </xdr:to>
    <xdr:pic>
      <xdr:nvPicPr>
        <xdr:cNvPr id="4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26650" y="20888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70</xdr:row>
      <xdr:rowOff>0</xdr:rowOff>
    </xdr:from>
    <xdr:to>
      <xdr:col>15</xdr:col>
      <xdr:colOff>0</xdr:colOff>
      <xdr:row>70</xdr:row>
      <xdr:rowOff>0</xdr:rowOff>
    </xdr:to>
    <xdr:pic>
      <xdr:nvPicPr>
        <xdr:cNvPr id="4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26650" y="20888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70</xdr:row>
      <xdr:rowOff>0</xdr:rowOff>
    </xdr:from>
    <xdr:to>
      <xdr:col>15</xdr:col>
      <xdr:colOff>0</xdr:colOff>
      <xdr:row>70</xdr:row>
      <xdr:rowOff>0</xdr:rowOff>
    </xdr:to>
    <xdr:pic>
      <xdr:nvPicPr>
        <xdr:cNvPr id="4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26650" y="20888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43</xdr:row>
      <xdr:rowOff>0</xdr:rowOff>
    </xdr:from>
    <xdr:to>
      <xdr:col>15</xdr:col>
      <xdr:colOff>0</xdr:colOff>
      <xdr:row>43</xdr:row>
      <xdr:rowOff>0</xdr:rowOff>
    </xdr:to>
    <xdr:pic>
      <xdr:nvPicPr>
        <xdr:cNvPr id="4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26650" y="13001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43</xdr:row>
      <xdr:rowOff>0</xdr:rowOff>
    </xdr:from>
    <xdr:to>
      <xdr:col>15</xdr:col>
      <xdr:colOff>0</xdr:colOff>
      <xdr:row>43</xdr:row>
      <xdr:rowOff>0</xdr:rowOff>
    </xdr:to>
    <xdr:pic>
      <xdr:nvPicPr>
        <xdr:cNvPr id="4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26650" y="13001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50</xdr:row>
      <xdr:rowOff>0</xdr:rowOff>
    </xdr:from>
    <xdr:to>
      <xdr:col>15</xdr:col>
      <xdr:colOff>0</xdr:colOff>
      <xdr:row>50</xdr:row>
      <xdr:rowOff>0</xdr:rowOff>
    </xdr:to>
    <xdr:pic>
      <xdr:nvPicPr>
        <xdr:cNvPr id="5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26650" y="14801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50</xdr:row>
      <xdr:rowOff>0</xdr:rowOff>
    </xdr:from>
    <xdr:to>
      <xdr:col>15</xdr:col>
      <xdr:colOff>0</xdr:colOff>
      <xdr:row>50</xdr:row>
      <xdr:rowOff>0</xdr:rowOff>
    </xdr:to>
    <xdr:pic>
      <xdr:nvPicPr>
        <xdr:cNvPr id="5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26650" y="14801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50</xdr:row>
      <xdr:rowOff>0</xdr:rowOff>
    </xdr:from>
    <xdr:to>
      <xdr:col>15</xdr:col>
      <xdr:colOff>0</xdr:colOff>
      <xdr:row>50</xdr:row>
      <xdr:rowOff>0</xdr:rowOff>
    </xdr:to>
    <xdr:pic>
      <xdr:nvPicPr>
        <xdr:cNvPr id="5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26650" y="14801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50</xdr:row>
      <xdr:rowOff>0</xdr:rowOff>
    </xdr:from>
    <xdr:to>
      <xdr:col>15</xdr:col>
      <xdr:colOff>0</xdr:colOff>
      <xdr:row>50</xdr:row>
      <xdr:rowOff>0</xdr:rowOff>
    </xdr:to>
    <xdr:pic>
      <xdr:nvPicPr>
        <xdr:cNvPr id="5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26650" y="14801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43</xdr:row>
      <xdr:rowOff>0</xdr:rowOff>
    </xdr:from>
    <xdr:to>
      <xdr:col>15</xdr:col>
      <xdr:colOff>0</xdr:colOff>
      <xdr:row>43</xdr:row>
      <xdr:rowOff>0</xdr:rowOff>
    </xdr:to>
    <xdr:pic>
      <xdr:nvPicPr>
        <xdr:cNvPr id="5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26650" y="13001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43</xdr:row>
      <xdr:rowOff>0</xdr:rowOff>
    </xdr:from>
    <xdr:to>
      <xdr:col>15</xdr:col>
      <xdr:colOff>0</xdr:colOff>
      <xdr:row>43</xdr:row>
      <xdr:rowOff>0</xdr:rowOff>
    </xdr:to>
    <xdr:pic>
      <xdr:nvPicPr>
        <xdr:cNvPr id="5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26650" y="13001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43</xdr:row>
      <xdr:rowOff>0</xdr:rowOff>
    </xdr:from>
    <xdr:to>
      <xdr:col>15</xdr:col>
      <xdr:colOff>0</xdr:colOff>
      <xdr:row>43</xdr:row>
      <xdr:rowOff>0</xdr:rowOff>
    </xdr:to>
    <xdr:pic>
      <xdr:nvPicPr>
        <xdr:cNvPr id="5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26650" y="13001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43</xdr:row>
      <xdr:rowOff>0</xdr:rowOff>
    </xdr:from>
    <xdr:to>
      <xdr:col>15</xdr:col>
      <xdr:colOff>0</xdr:colOff>
      <xdr:row>43</xdr:row>
      <xdr:rowOff>0</xdr:rowOff>
    </xdr:to>
    <xdr:pic>
      <xdr:nvPicPr>
        <xdr:cNvPr id="5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26650" y="13001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43</xdr:row>
      <xdr:rowOff>0</xdr:rowOff>
    </xdr:from>
    <xdr:to>
      <xdr:col>15</xdr:col>
      <xdr:colOff>0</xdr:colOff>
      <xdr:row>43</xdr:row>
      <xdr:rowOff>0</xdr:rowOff>
    </xdr:to>
    <xdr:pic>
      <xdr:nvPicPr>
        <xdr:cNvPr id="5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26650" y="13001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43</xdr:row>
      <xdr:rowOff>0</xdr:rowOff>
    </xdr:from>
    <xdr:to>
      <xdr:col>15</xdr:col>
      <xdr:colOff>0</xdr:colOff>
      <xdr:row>43</xdr:row>
      <xdr:rowOff>0</xdr:rowOff>
    </xdr:to>
    <xdr:pic>
      <xdr:nvPicPr>
        <xdr:cNvPr id="5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26650" y="13001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43</xdr:row>
      <xdr:rowOff>0</xdr:rowOff>
    </xdr:from>
    <xdr:to>
      <xdr:col>15</xdr:col>
      <xdr:colOff>0</xdr:colOff>
      <xdr:row>43</xdr:row>
      <xdr:rowOff>0</xdr:rowOff>
    </xdr:to>
    <xdr:pic>
      <xdr:nvPicPr>
        <xdr:cNvPr id="6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26650" y="13001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43</xdr:row>
      <xdr:rowOff>0</xdr:rowOff>
    </xdr:from>
    <xdr:to>
      <xdr:col>15</xdr:col>
      <xdr:colOff>0</xdr:colOff>
      <xdr:row>43</xdr:row>
      <xdr:rowOff>0</xdr:rowOff>
    </xdr:to>
    <xdr:pic>
      <xdr:nvPicPr>
        <xdr:cNvPr id="6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26650" y="13001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43</xdr:row>
      <xdr:rowOff>0</xdr:rowOff>
    </xdr:from>
    <xdr:to>
      <xdr:col>15</xdr:col>
      <xdr:colOff>0</xdr:colOff>
      <xdr:row>43</xdr:row>
      <xdr:rowOff>0</xdr:rowOff>
    </xdr:to>
    <xdr:pic>
      <xdr:nvPicPr>
        <xdr:cNvPr id="6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26650" y="13001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43</xdr:row>
      <xdr:rowOff>0</xdr:rowOff>
    </xdr:from>
    <xdr:to>
      <xdr:col>15</xdr:col>
      <xdr:colOff>0</xdr:colOff>
      <xdr:row>43</xdr:row>
      <xdr:rowOff>0</xdr:rowOff>
    </xdr:to>
    <xdr:pic>
      <xdr:nvPicPr>
        <xdr:cNvPr id="6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26650" y="13001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43</xdr:row>
      <xdr:rowOff>0</xdr:rowOff>
    </xdr:from>
    <xdr:to>
      <xdr:col>15</xdr:col>
      <xdr:colOff>0</xdr:colOff>
      <xdr:row>43</xdr:row>
      <xdr:rowOff>0</xdr:rowOff>
    </xdr:to>
    <xdr:pic>
      <xdr:nvPicPr>
        <xdr:cNvPr id="6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26650" y="13001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43</xdr:row>
      <xdr:rowOff>0</xdr:rowOff>
    </xdr:from>
    <xdr:to>
      <xdr:col>15</xdr:col>
      <xdr:colOff>0</xdr:colOff>
      <xdr:row>43</xdr:row>
      <xdr:rowOff>0</xdr:rowOff>
    </xdr:to>
    <xdr:pic>
      <xdr:nvPicPr>
        <xdr:cNvPr id="6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26650" y="13001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43</xdr:row>
      <xdr:rowOff>0</xdr:rowOff>
    </xdr:from>
    <xdr:to>
      <xdr:col>15</xdr:col>
      <xdr:colOff>0</xdr:colOff>
      <xdr:row>43</xdr:row>
      <xdr:rowOff>0</xdr:rowOff>
    </xdr:to>
    <xdr:pic>
      <xdr:nvPicPr>
        <xdr:cNvPr id="6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26650" y="13001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43</xdr:row>
      <xdr:rowOff>0</xdr:rowOff>
    </xdr:from>
    <xdr:to>
      <xdr:col>15</xdr:col>
      <xdr:colOff>0</xdr:colOff>
      <xdr:row>43</xdr:row>
      <xdr:rowOff>0</xdr:rowOff>
    </xdr:to>
    <xdr:pic>
      <xdr:nvPicPr>
        <xdr:cNvPr id="6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26650" y="13001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43</xdr:row>
      <xdr:rowOff>0</xdr:rowOff>
    </xdr:from>
    <xdr:to>
      <xdr:col>15</xdr:col>
      <xdr:colOff>0</xdr:colOff>
      <xdr:row>43</xdr:row>
      <xdr:rowOff>0</xdr:rowOff>
    </xdr:to>
    <xdr:pic>
      <xdr:nvPicPr>
        <xdr:cNvPr id="6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26650" y="13001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43</xdr:row>
      <xdr:rowOff>0</xdr:rowOff>
    </xdr:from>
    <xdr:to>
      <xdr:col>15</xdr:col>
      <xdr:colOff>0</xdr:colOff>
      <xdr:row>43</xdr:row>
      <xdr:rowOff>0</xdr:rowOff>
    </xdr:to>
    <xdr:pic>
      <xdr:nvPicPr>
        <xdr:cNvPr id="6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26650" y="13001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998"/>
  <sheetViews>
    <sheetView tabSelected="1" zoomScale="50" zoomScaleNormal="50" workbookViewId="0" topLeftCell="A1">
      <selection activeCell="D1" sqref="D1:J1"/>
    </sheetView>
  </sheetViews>
  <sheetFormatPr defaultColWidth="9.140625" defaultRowHeight="12.75"/>
  <cols>
    <col min="1" max="2" width="1.7109375" style="4" customWidth="1"/>
    <col min="3" max="3" width="89.28125" style="4" customWidth="1"/>
    <col min="4" max="6" width="22.7109375" style="4" customWidth="1"/>
    <col min="7" max="7" width="15.7109375" style="4" customWidth="1"/>
    <col min="8" max="10" width="22.7109375" style="4" customWidth="1"/>
    <col min="11" max="11" width="83.00390625" style="4" customWidth="1"/>
    <col min="12" max="12" width="3.28125" style="4" customWidth="1"/>
    <col min="13" max="13" width="4.7109375" style="3" customWidth="1"/>
    <col min="14" max="14" width="0.9921875" style="3" customWidth="1"/>
    <col min="15" max="15" width="4.140625" style="3" customWidth="1"/>
    <col min="16" max="137" width="7.8515625" style="3" customWidth="1"/>
    <col min="138" max="16384" width="7.8515625" style="4" customWidth="1"/>
  </cols>
  <sheetData>
    <row r="1" spans="1:14" s="2" customFormat="1" ht="31.5" customHeight="1">
      <c r="A1" s="275"/>
      <c r="B1" s="276"/>
      <c r="C1" s="277"/>
      <c r="D1" s="288" t="s">
        <v>0</v>
      </c>
      <c r="E1" s="289"/>
      <c r="F1" s="289"/>
      <c r="G1" s="289"/>
      <c r="H1" s="289"/>
      <c r="I1" s="289"/>
      <c r="J1" s="290"/>
      <c r="K1" s="227" t="s">
        <v>112</v>
      </c>
      <c r="L1" s="228"/>
      <c r="M1" s="229"/>
      <c r="N1" s="1"/>
    </row>
    <row r="2" spans="1:14" s="9" customFormat="1" ht="24.75" customHeight="1">
      <c r="A2" s="278"/>
      <c r="B2" s="279"/>
      <c r="C2" s="280"/>
      <c r="D2" s="256" t="s">
        <v>89</v>
      </c>
      <c r="E2" s="257"/>
      <c r="F2" s="257"/>
      <c r="G2" s="257"/>
      <c r="H2" s="257"/>
      <c r="I2" s="257"/>
      <c r="J2" s="258"/>
      <c r="K2" s="230"/>
      <c r="L2" s="231"/>
      <c r="M2" s="232"/>
      <c r="N2" s="8"/>
    </row>
    <row r="3" spans="1:14" s="9" customFormat="1" ht="24.75" customHeight="1" thickBot="1">
      <c r="A3" s="278"/>
      <c r="B3" s="279"/>
      <c r="C3" s="280"/>
      <c r="D3" s="259" t="s">
        <v>115</v>
      </c>
      <c r="E3" s="260"/>
      <c r="F3" s="260"/>
      <c r="G3" s="260"/>
      <c r="H3" s="260"/>
      <c r="I3" s="260"/>
      <c r="J3" s="261"/>
      <c r="K3" s="230"/>
      <c r="L3" s="231"/>
      <c r="M3" s="232"/>
      <c r="N3" s="8"/>
    </row>
    <row r="4" spans="1:137" s="13" customFormat="1" ht="24.75" customHeight="1">
      <c r="A4" s="278"/>
      <c r="B4" s="279"/>
      <c r="C4" s="280"/>
      <c r="D4" s="284" t="s">
        <v>109</v>
      </c>
      <c r="E4" s="285"/>
      <c r="F4" s="286"/>
      <c r="G4" s="10"/>
      <c r="H4" s="242" t="s">
        <v>103</v>
      </c>
      <c r="I4" s="249"/>
      <c r="J4" s="250"/>
      <c r="K4" s="230"/>
      <c r="L4" s="231"/>
      <c r="M4" s="232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</row>
    <row r="5" spans="1:137" s="13" customFormat="1" ht="24.75" customHeight="1">
      <c r="A5" s="278"/>
      <c r="B5" s="279"/>
      <c r="C5" s="280"/>
      <c r="D5" s="287" t="s">
        <v>110</v>
      </c>
      <c r="E5" s="247"/>
      <c r="F5" s="246"/>
      <c r="G5" s="14"/>
      <c r="H5" s="287" t="s">
        <v>106</v>
      </c>
      <c r="I5" s="247"/>
      <c r="J5" s="246"/>
      <c r="K5" s="233">
        <v>38497</v>
      </c>
      <c r="L5" s="270"/>
      <c r="M5" s="27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</row>
    <row r="6" spans="1:137" s="18" customFormat="1" ht="24.75" customHeight="1" thickBot="1">
      <c r="A6" s="278"/>
      <c r="B6" s="279"/>
      <c r="C6" s="280"/>
      <c r="D6" s="251" t="s">
        <v>122</v>
      </c>
      <c r="E6" s="248"/>
      <c r="F6" s="252"/>
      <c r="G6" s="15" t="s">
        <v>1</v>
      </c>
      <c r="H6" s="251"/>
      <c r="I6" s="248"/>
      <c r="J6" s="252"/>
      <c r="K6" s="233"/>
      <c r="L6" s="270"/>
      <c r="M6" s="271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</row>
    <row r="7" spans="1:137" s="18" customFormat="1" ht="24.75" customHeight="1">
      <c r="A7" s="278"/>
      <c r="B7" s="279"/>
      <c r="C7" s="280"/>
      <c r="D7" s="19" t="s">
        <v>2</v>
      </c>
      <c r="E7" s="20" t="s">
        <v>3</v>
      </c>
      <c r="F7" s="21"/>
      <c r="G7" s="22" t="s">
        <v>4</v>
      </c>
      <c r="H7" s="19" t="s">
        <v>2</v>
      </c>
      <c r="I7" s="20" t="s">
        <v>3</v>
      </c>
      <c r="J7" s="21"/>
      <c r="K7" s="233"/>
      <c r="L7" s="270"/>
      <c r="M7" s="271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</row>
    <row r="8" spans="1:137" s="18" customFormat="1" ht="24.75" customHeight="1">
      <c r="A8" s="278"/>
      <c r="B8" s="279"/>
      <c r="C8" s="280"/>
      <c r="D8" s="23" t="s">
        <v>5</v>
      </c>
      <c r="E8" s="24" t="s">
        <v>6</v>
      </c>
      <c r="F8" s="21" t="s">
        <v>7</v>
      </c>
      <c r="G8" s="22"/>
      <c r="H8" s="23" t="s">
        <v>5</v>
      </c>
      <c r="I8" s="24" t="s">
        <v>6</v>
      </c>
      <c r="J8" s="21" t="s">
        <v>7</v>
      </c>
      <c r="K8" s="233"/>
      <c r="L8" s="270"/>
      <c r="M8" s="271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</row>
    <row r="9" spans="1:137" s="18" customFormat="1" ht="24.75" customHeight="1" thickBot="1">
      <c r="A9" s="281"/>
      <c r="B9" s="282"/>
      <c r="C9" s="283"/>
      <c r="D9" s="25" t="s">
        <v>8</v>
      </c>
      <c r="E9" s="26" t="s">
        <v>9</v>
      </c>
      <c r="F9" s="27" t="s">
        <v>10</v>
      </c>
      <c r="G9" s="28"/>
      <c r="H9" s="25" t="s">
        <v>8</v>
      </c>
      <c r="I9" s="26" t="s">
        <v>9</v>
      </c>
      <c r="J9" s="27" t="s">
        <v>10</v>
      </c>
      <c r="K9" s="272"/>
      <c r="L9" s="273"/>
      <c r="M9" s="274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</row>
    <row r="10" spans="1:137" s="18" customFormat="1" ht="24.75" customHeight="1" thickBot="1">
      <c r="A10" s="234" t="s">
        <v>108</v>
      </c>
      <c r="B10" s="235"/>
      <c r="C10" s="236"/>
      <c r="D10" s="219"/>
      <c r="E10" s="219"/>
      <c r="F10" s="219"/>
      <c r="G10" s="219"/>
      <c r="H10" s="219"/>
      <c r="I10" s="219"/>
      <c r="J10" s="219"/>
      <c r="K10" s="234" t="s">
        <v>11</v>
      </c>
      <c r="L10" s="235"/>
      <c r="M10" s="23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</row>
    <row r="11" spans="1:137" s="13" customFormat="1" ht="24.75" customHeight="1" thickBot="1">
      <c r="A11" s="242" t="s">
        <v>12</v>
      </c>
      <c r="B11" s="223"/>
      <c r="C11" s="223"/>
      <c r="D11" s="253" t="s">
        <v>111</v>
      </c>
      <c r="E11" s="254"/>
      <c r="F11" s="255"/>
      <c r="G11" s="29"/>
      <c r="H11" s="253" t="s">
        <v>116</v>
      </c>
      <c r="I11" s="254"/>
      <c r="J11" s="255"/>
      <c r="K11" s="249" t="s">
        <v>13</v>
      </c>
      <c r="L11" s="249"/>
      <c r="M11" s="250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</row>
    <row r="12" spans="1:137" s="18" customFormat="1" ht="24.75" customHeight="1" thickBot="1">
      <c r="A12" s="30" t="s">
        <v>14</v>
      </c>
      <c r="B12" s="31"/>
      <c r="C12" s="31"/>
      <c r="D12" s="32">
        <v>169.2</v>
      </c>
      <c r="E12" s="33">
        <v>13.3</v>
      </c>
      <c r="F12" s="34">
        <f>SUM(D12:E12)</f>
        <v>182.5</v>
      </c>
      <c r="G12" s="35">
        <f>ROUND(F12-J12,2)/J12*100</f>
        <v>269.4331983805668</v>
      </c>
      <c r="H12" s="32">
        <v>44.5</v>
      </c>
      <c r="I12" s="33">
        <v>4.9</v>
      </c>
      <c r="J12" s="36">
        <f>SUM(H12:I12)</f>
        <v>49.4</v>
      </c>
      <c r="K12" s="37"/>
      <c r="L12" s="38"/>
      <c r="M12" s="39" t="s">
        <v>15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</row>
    <row r="13" spans="1:13" s="16" customFormat="1" ht="24.75" customHeight="1">
      <c r="A13" s="30"/>
      <c r="B13" s="31"/>
      <c r="C13" s="31"/>
      <c r="D13" s="223"/>
      <c r="E13" s="223"/>
      <c r="F13" s="223"/>
      <c r="G13" s="40"/>
      <c r="H13" s="223"/>
      <c r="I13" s="223"/>
      <c r="J13" s="223"/>
      <c r="K13" s="37"/>
      <c r="L13" s="17"/>
      <c r="M13" s="39"/>
    </row>
    <row r="14" spans="1:13" s="16" customFormat="1" ht="24.75" customHeight="1">
      <c r="A14" s="30"/>
      <c r="B14" s="31"/>
      <c r="C14" s="31"/>
      <c r="D14" s="262"/>
      <c r="E14" s="247"/>
      <c r="F14" s="246"/>
      <c r="G14" s="41"/>
      <c r="H14" s="247"/>
      <c r="I14" s="247"/>
      <c r="J14" s="246"/>
      <c r="K14" s="37"/>
      <c r="L14" s="17"/>
      <c r="M14" s="39"/>
    </row>
    <row r="15" spans="1:137" s="13" customFormat="1" ht="24.75" customHeight="1" thickBot="1">
      <c r="A15" s="42"/>
      <c r="B15" s="12"/>
      <c r="C15" s="12"/>
      <c r="D15" s="218"/>
      <c r="E15" s="248"/>
      <c r="F15" s="218"/>
      <c r="G15" s="43"/>
      <c r="H15" s="218"/>
      <c r="I15" s="248"/>
      <c r="J15" s="218"/>
      <c r="K15" s="41"/>
      <c r="L15" s="44"/>
      <c r="M15" s="45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</row>
    <row r="16" spans="1:137" s="18" customFormat="1" ht="24.75" customHeight="1" thickBot="1">
      <c r="A16" s="30" t="s">
        <v>16</v>
      </c>
      <c r="B16" s="46"/>
      <c r="C16" s="46"/>
      <c r="D16" s="32">
        <f>D17+D18</f>
        <v>1.7</v>
      </c>
      <c r="E16" s="47">
        <f>E17+E18</f>
        <v>0</v>
      </c>
      <c r="F16" s="34">
        <f>SUM(D16:E16)</f>
        <v>1.7</v>
      </c>
      <c r="G16" s="48" t="s">
        <v>17</v>
      </c>
      <c r="H16" s="32">
        <f>H17+H18</f>
        <v>11.2</v>
      </c>
      <c r="I16" s="47">
        <f>I17+I18</f>
        <v>0.5</v>
      </c>
      <c r="J16" s="49">
        <f>SUM(H16:I16)</f>
        <v>11.7</v>
      </c>
      <c r="K16" s="37"/>
      <c r="L16" s="37"/>
      <c r="M16" s="39" t="s">
        <v>18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</row>
    <row r="17" spans="1:137" s="18" customFormat="1" ht="24.75" customHeight="1">
      <c r="A17" s="30"/>
      <c r="B17" s="52" t="s">
        <v>90</v>
      </c>
      <c r="C17" s="53"/>
      <c r="D17" s="54">
        <v>1.7</v>
      </c>
      <c r="E17" s="55">
        <v>0</v>
      </c>
      <c r="F17" s="49">
        <f>SUM(D17:E17)</f>
        <v>1.7</v>
      </c>
      <c r="G17" s="56">
        <f>ROUND(F17-J17,2)/J17*100</f>
        <v>-73.01587301587301</v>
      </c>
      <c r="H17" s="54">
        <v>5.8</v>
      </c>
      <c r="I17" s="55">
        <v>0.5</v>
      </c>
      <c r="J17" s="49">
        <f>SUM(H17:I17)</f>
        <v>6.3</v>
      </c>
      <c r="K17" s="57"/>
      <c r="L17" s="58" t="s">
        <v>91</v>
      </c>
      <c r="M17" s="59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</row>
    <row r="18" spans="1:137" s="18" customFormat="1" ht="24.75" customHeight="1" thickBot="1">
      <c r="A18" s="30"/>
      <c r="B18" s="60" t="s">
        <v>19</v>
      </c>
      <c r="C18" s="61"/>
      <c r="D18" s="62">
        <v>0</v>
      </c>
      <c r="E18" s="63">
        <v>0</v>
      </c>
      <c r="F18" s="64">
        <f>SUM(D18:E18)</f>
        <v>0</v>
      </c>
      <c r="G18" s="65" t="s">
        <v>17</v>
      </c>
      <c r="H18" s="62">
        <v>5.4</v>
      </c>
      <c r="I18" s="63">
        <v>0</v>
      </c>
      <c r="J18" s="64">
        <f>SUM(H18:I18)</f>
        <v>5.4</v>
      </c>
      <c r="K18" s="66"/>
      <c r="L18" s="67" t="s">
        <v>20</v>
      </c>
      <c r="M18" s="59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</row>
    <row r="19" spans="1:137" s="18" customFormat="1" ht="9" customHeight="1" thickBot="1">
      <c r="A19" s="30"/>
      <c r="B19" s="17"/>
      <c r="C19" s="17"/>
      <c r="D19" s="69"/>
      <c r="E19" s="69"/>
      <c r="F19" s="69"/>
      <c r="G19" s="70"/>
      <c r="H19" s="70"/>
      <c r="I19" s="70"/>
      <c r="J19" s="70"/>
      <c r="K19" s="71"/>
      <c r="L19" s="71"/>
      <c r="M19" s="59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</row>
    <row r="20" spans="1:137" s="18" customFormat="1" ht="24.75" customHeight="1" thickBot="1">
      <c r="A20" s="30" t="s">
        <v>21</v>
      </c>
      <c r="B20" s="72"/>
      <c r="C20" s="46"/>
      <c r="D20" s="32">
        <f>D22+D28+D32+D33</f>
        <v>17.6</v>
      </c>
      <c r="E20" s="51">
        <f>E22+E28+E32+E33</f>
        <v>1.2</v>
      </c>
      <c r="F20" s="73">
        <f aca="true" t="shared" si="0" ref="F20:F25">SUM(D20:E20)</f>
        <v>18.8</v>
      </c>
      <c r="G20" s="74">
        <f>ROUND((F20-J20)/(J20)*(100),2)</f>
        <v>46.88</v>
      </c>
      <c r="H20" s="32">
        <f>H22+H28+H32+H33</f>
        <v>11.9</v>
      </c>
      <c r="I20" s="33">
        <f>I22+I28+I32+I33</f>
        <v>0.9</v>
      </c>
      <c r="J20" s="34">
        <f>SUM(H20:I20)</f>
        <v>12.8</v>
      </c>
      <c r="K20" s="37"/>
      <c r="L20" s="37"/>
      <c r="M20" s="39" t="s">
        <v>22</v>
      </c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</row>
    <row r="21" spans="1:137" s="18" customFormat="1" ht="24.75" customHeight="1">
      <c r="A21" s="30"/>
      <c r="B21" s="76" t="s">
        <v>23</v>
      </c>
      <c r="C21" s="77"/>
      <c r="D21" s="78">
        <f>D22+D28</f>
        <v>17.1</v>
      </c>
      <c r="E21" s="55">
        <f>E22+E28</f>
        <v>1.2</v>
      </c>
      <c r="F21" s="73">
        <f t="shared" si="0"/>
        <v>18.3</v>
      </c>
      <c r="G21" s="56">
        <f>ROUND(F21-J21,2)/J21*100</f>
        <v>45.238095238095234</v>
      </c>
      <c r="H21" s="79">
        <f>H22+H28</f>
        <v>11.8</v>
      </c>
      <c r="I21" s="55">
        <f>I22+I28</f>
        <v>0.8</v>
      </c>
      <c r="J21" s="56">
        <f>J22+J28</f>
        <v>12.600000000000001</v>
      </c>
      <c r="K21" s="80"/>
      <c r="L21" s="81" t="s">
        <v>24</v>
      </c>
      <c r="M21" s="39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</row>
    <row r="22" spans="1:137" s="18" customFormat="1" ht="24.75" customHeight="1">
      <c r="A22" s="30"/>
      <c r="B22" s="83"/>
      <c r="C22" s="84" t="s">
        <v>25</v>
      </c>
      <c r="D22" s="85">
        <f>SUM(D23:D27)</f>
        <v>16.3</v>
      </c>
      <c r="E22" s="86">
        <f>SUM(E23:E27)</f>
        <v>1.2</v>
      </c>
      <c r="F22" s="87">
        <f t="shared" si="0"/>
        <v>17.5</v>
      </c>
      <c r="G22" s="88">
        <f>ROUND(F22-J22,2)/J22*100</f>
        <v>44.628099173553714</v>
      </c>
      <c r="H22" s="85">
        <f>SUM(H23:H27)</f>
        <v>11.3</v>
      </c>
      <c r="I22" s="86">
        <f>SUM(I23:I27)</f>
        <v>0.8</v>
      </c>
      <c r="J22" s="89">
        <f>H22+I22</f>
        <v>12.100000000000001</v>
      </c>
      <c r="K22" s="71" t="s">
        <v>26</v>
      </c>
      <c r="L22" s="90"/>
      <c r="M22" s="39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</row>
    <row r="23" spans="1:137" s="18" customFormat="1" ht="24.75" customHeight="1">
      <c r="A23" s="30"/>
      <c r="B23" s="91"/>
      <c r="C23" s="52" t="s">
        <v>27</v>
      </c>
      <c r="D23" s="92">
        <v>1.7</v>
      </c>
      <c r="E23" s="93">
        <v>0.7</v>
      </c>
      <c r="F23" s="94">
        <f t="shared" si="0"/>
        <v>2.4</v>
      </c>
      <c r="G23" s="95">
        <f>ROUND(F23-J23,2)/J23*100</f>
        <v>41.17647058823529</v>
      </c>
      <c r="H23" s="92">
        <v>1.5</v>
      </c>
      <c r="I23" s="93">
        <v>0.2</v>
      </c>
      <c r="J23" s="96">
        <f>SUM(H23:I23)</f>
        <v>1.7</v>
      </c>
      <c r="K23" s="58" t="s">
        <v>28</v>
      </c>
      <c r="L23" s="97"/>
      <c r="M23" s="59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</row>
    <row r="24" spans="1:137" s="18" customFormat="1" ht="24.75" customHeight="1">
      <c r="A24" s="30"/>
      <c r="B24" s="98"/>
      <c r="C24" s="99" t="s">
        <v>29</v>
      </c>
      <c r="D24" s="100">
        <v>6.9</v>
      </c>
      <c r="E24" s="101">
        <v>0.5</v>
      </c>
      <c r="F24" s="94">
        <f t="shared" si="0"/>
        <v>7.4</v>
      </c>
      <c r="G24" s="102">
        <f>ROUND(F24-J24,2)/J24*100</f>
        <v>34.54545454545455</v>
      </c>
      <c r="H24" s="100">
        <v>4.9</v>
      </c>
      <c r="I24" s="101">
        <v>0.6</v>
      </c>
      <c r="J24" s="94">
        <f>SUM(H24:I24)</f>
        <v>5.5</v>
      </c>
      <c r="K24" s="103" t="s">
        <v>30</v>
      </c>
      <c r="L24" s="97"/>
      <c r="M24" s="59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</row>
    <row r="25" spans="1:137" s="18" customFormat="1" ht="24.75" customHeight="1">
      <c r="A25" s="30"/>
      <c r="B25" s="98"/>
      <c r="C25" s="99" t="s">
        <v>31</v>
      </c>
      <c r="D25" s="100">
        <v>7.7</v>
      </c>
      <c r="E25" s="101">
        <v>0</v>
      </c>
      <c r="F25" s="94">
        <f t="shared" si="0"/>
        <v>7.7</v>
      </c>
      <c r="G25" s="102">
        <f aca="true" t="shared" si="1" ref="G25:G32">ROUND(F25-J25,2)/J25*100</f>
        <v>57.14285714285714</v>
      </c>
      <c r="H25" s="100">
        <v>4.9</v>
      </c>
      <c r="I25" s="101">
        <v>0</v>
      </c>
      <c r="J25" s="104">
        <f>I25+H25</f>
        <v>4.9</v>
      </c>
      <c r="K25" s="103" t="s">
        <v>32</v>
      </c>
      <c r="L25" s="97"/>
      <c r="M25" s="59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</row>
    <row r="26" spans="1:137" s="18" customFormat="1" ht="24.75" customHeight="1">
      <c r="A26" s="30"/>
      <c r="B26" s="98"/>
      <c r="C26" s="99" t="s">
        <v>33</v>
      </c>
      <c r="D26" s="100">
        <v>0</v>
      </c>
      <c r="E26" s="101">
        <v>0</v>
      </c>
      <c r="F26" s="94">
        <f>E26+D26</f>
        <v>0</v>
      </c>
      <c r="G26" s="102">
        <v>0</v>
      </c>
      <c r="H26" s="100">
        <v>0</v>
      </c>
      <c r="I26" s="101">
        <v>0</v>
      </c>
      <c r="J26" s="94">
        <f>I26+H26</f>
        <v>0</v>
      </c>
      <c r="K26" s="103" t="s">
        <v>34</v>
      </c>
      <c r="L26" s="97"/>
      <c r="M26" s="59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</row>
    <row r="27" spans="1:137" s="18" customFormat="1" ht="24.75" customHeight="1">
      <c r="A27" s="30"/>
      <c r="B27" s="98"/>
      <c r="C27" s="105" t="s">
        <v>35</v>
      </c>
      <c r="D27" s="106">
        <v>0</v>
      </c>
      <c r="E27" s="107">
        <v>0</v>
      </c>
      <c r="F27" s="108">
        <f>E27+D27</f>
        <v>0</v>
      </c>
      <c r="G27" s="102">
        <v>0</v>
      </c>
      <c r="H27" s="106">
        <v>0</v>
      </c>
      <c r="I27" s="107">
        <v>0</v>
      </c>
      <c r="J27" s="108">
        <f>I27+H27</f>
        <v>0</v>
      </c>
      <c r="K27" s="67" t="s">
        <v>36</v>
      </c>
      <c r="L27" s="90"/>
      <c r="M27" s="59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</row>
    <row r="28" spans="1:137" s="18" customFormat="1" ht="24.75" customHeight="1">
      <c r="A28" s="30"/>
      <c r="B28" s="98"/>
      <c r="C28" s="17" t="s">
        <v>37</v>
      </c>
      <c r="D28" s="100">
        <f>D29+D30+D31</f>
        <v>0.8</v>
      </c>
      <c r="E28" s="101">
        <f>E29+E30+E31</f>
        <v>0</v>
      </c>
      <c r="F28" s="94">
        <f>F29+F30+F31</f>
        <v>0.8</v>
      </c>
      <c r="G28" s="88">
        <f t="shared" si="1"/>
        <v>60</v>
      </c>
      <c r="H28" s="100">
        <f>H29+H30+H31</f>
        <v>0.5</v>
      </c>
      <c r="I28" s="101">
        <f>I29+I30+I31</f>
        <v>0</v>
      </c>
      <c r="J28" s="87">
        <f>J29+J30+J31</f>
        <v>0.5</v>
      </c>
      <c r="K28" s="71" t="s">
        <v>38</v>
      </c>
      <c r="L28" s="90"/>
      <c r="M28" s="59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</row>
    <row r="29" spans="1:137" s="18" customFormat="1" ht="24.75" customHeight="1">
      <c r="A29" s="30"/>
      <c r="B29" s="91"/>
      <c r="C29" s="52" t="s">
        <v>39</v>
      </c>
      <c r="D29" s="92">
        <v>0.1</v>
      </c>
      <c r="E29" s="93">
        <v>0</v>
      </c>
      <c r="F29" s="96">
        <f>E29+D29</f>
        <v>0.1</v>
      </c>
      <c r="G29" s="102">
        <v>100</v>
      </c>
      <c r="H29" s="92">
        <v>0</v>
      </c>
      <c r="I29" s="93">
        <v>0</v>
      </c>
      <c r="J29" s="96">
        <f>I29+H29</f>
        <v>0</v>
      </c>
      <c r="K29" s="58" t="s">
        <v>40</v>
      </c>
      <c r="L29" s="97"/>
      <c r="M29" s="59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</row>
    <row r="30" spans="1:137" s="18" customFormat="1" ht="24.75" customHeight="1">
      <c r="A30" s="30"/>
      <c r="B30" s="98"/>
      <c r="C30" s="99" t="s">
        <v>41</v>
      </c>
      <c r="D30" s="100">
        <v>0.5</v>
      </c>
      <c r="E30" s="101">
        <v>0</v>
      </c>
      <c r="F30" s="94">
        <f>E30+D30</f>
        <v>0.5</v>
      </c>
      <c r="G30" s="102">
        <f t="shared" si="1"/>
        <v>25</v>
      </c>
      <c r="H30" s="100">
        <v>0.4</v>
      </c>
      <c r="I30" s="101">
        <v>0</v>
      </c>
      <c r="J30" s="94">
        <f>I30+H30</f>
        <v>0.4</v>
      </c>
      <c r="K30" s="103" t="s">
        <v>42</v>
      </c>
      <c r="L30" s="97"/>
      <c r="M30" s="59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</row>
    <row r="31" spans="1:137" s="18" customFormat="1" ht="24.75" customHeight="1">
      <c r="A31" s="30"/>
      <c r="B31" s="98"/>
      <c r="C31" s="105" t="s">
        <v>43</v>
      </c>
      <c r="D31" s="106">
        <v>0.2</v>
      </c>
      <c r="E31" s="107">
        <v>0</v>
      </c>
      <c r="F31" s="108">
        <f>E31+D31</f>
        <v>0.2</v>
      </c>
      <c r="G31" s="109">
        <v>100</v>
      </c>
      <c r="H31" s="106">
        <v>0.1</v>
      </c>
      <c r="I31" s="107">
        <v>0</v>
      </c>
      <c r="J31" s="110">
        <f>I31+H31</f>
        <v>0.1</v>
      </c>
      <c r="K31" s="67" t="s">
        <v>44</v>
      </c>
      <c r="L31" s="90"/>
      <c r="M31" s="59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</row>
    <row r="32" spans="1:137" s="18" customFormat="1" ht="24.75" customHeight="1">
      <c r="A32" s="30"/>
      <c r="B32" s="83" t="s">
        <v>45</v>
      </c>
      <c r="C32" s="111"/>
      <c r="D32" s="100">
        <v>0.4</v>
      </c>
      <c r="E32" s="101">
        <v>0</v>
      </c>
      <c r="F32" s="94">
        <f>SUM(D32:E32)</f>
        <v>0.4</v>
      </c>
      <c r="G32" s="102">
        <f t="shared" si="1"/>
        <v>100</v>
      </c>
      <c r="H32" s="100">
        <v>0.1</v>
      </c>
      <c r="I32" s="101">
        <v>0.1</v>
      </c>
      <c r="J32" s="96">
        <f>SUM(H32:I32)</f>
        <v>0.2</v>
      </c>
      <c r="K32" s="71"/>
      <c r="L32" s="90" t="s">
        <v>46</v>
      </c>
      <c r="M32" s="59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</row>
    <row r="33" spans="1:137" s="18" customFormat="1" ht="24.75" customHeight="1" thickBot="1">
      <c r="A33" s="30"/>
      <c r="B33" s="112" t="s">
        <v>127</v>
      </c>
      <c r="C33" s="113"/>
      <c r="D33" s="62">
        <v>0.1</v>
      </c>
      <c r="E33" s="68">
        <v>0</v>
      </c>
      <c r="F33" s="64">
        <f>SUM(D33:E33)</f>
        <v>0.1</v>
      </c>
      <c r="G33" s="114">
        <v>100</v>
      </c>
      <c r="H33" s="62">
        <v>0</v>
      </c>
      <c r="I33" s="68">
        <v>0</v>
      </c>
      <c r="J33" s="64">
        <f>SUM(H33:I33)</f>
        <v>0</v>
      </c>
      <c r="K33" s="115"/>
      <c r="L33" s="116" t="s">
        <v>47</v>
      </c>
      <c r="M33" s="59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</row>
    <row r="34" spans="1:137" s="18" customFormat="1" ht="9" customHeight="1" thickBot="1">
      <c r="A34" s="30"/>
      <c r="B34" s="31"/>
      <c r="C34" s="31"/>
      <c r="D34" s="69"/>
      <c r="E34" s="69"/>
      <c r="F34" s="69"/>
      <c r="G34" s="70"/>
      <c r="H34" s="69"/>
      <c r="I34" s="69"/>
      <c r="J34" s="69"/>
      <c r="K34" s="37"/>
      <c r="L34" s="37"/>
      <c r="M34" s="39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</row>
    <row r="35" spans="1:137" s="18" customFormat="1" ht="24.75" customHeight="1" thickBot="1">
      <c r="A35" s="30" t="s">
        <v>92</v>
      </c>
      <c r="B35" s="46"/>
      <c r="C35" s="46"/>
      <c r="D35" s="50">
        <f>SUM(D36+D39)</f>
        <v>3.4000000000000004</v>
      </c>
      <c r="E35" s="117">
        <f>SUM(E36+E39)</f>
        <v>0.3</v>
      </c>
      <c r="F35" s="73">
        <f>SUM(D35:E35)</f>
        <v>3.7</v>
      </c>
      <c r="G35" s="48" t="s">
        <v>17</v>
      </c>
      <c r="H35" s="50">
        <f>SUM(H36+H39)</f>
        <v>2.5</v>
      </c>
      <c r="I35" s="117">
        <f>SUM(I36+I39)</f>
        <v>0.2</v>
      </c>
      <c r="J35" s="73">
        <f>SUM(H35:I35)</f>
        <v>2.7</v>
      </c>
      <c r="K35" s="17"/>
      <c r="L35" s="17"/>
      <c r="M35" s="118" t="s">
        <v>93</v>
      </c>
      <c r="N35" s="16"/>
      <c r="O35" s="119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</row>
    <row r="36" spans="1:137" s="18" customFormat="1" ht="24.75" customHeight="1">
      <c r="A36" s="30"/>
      <c r="B36" s="76" t="s">
        <v>95</v>
      </c>
      <c r="C36" s="120"/>
      <c r="D36" s="50">
        <f>SUM(D37:D38)</f>
        <v>0</v>
      </c>
      <c r="E36" s="82">
        <f>SUM(E37:E38)</f>
        <v>0.3</v>
      </c>
      <c r="F36" s="49">
        <f aca="true" t="shared" si="2" ref="F36:F41">SUM(D36:E36)</f>
        <v>0.3</v>
      </c>
      <c r="G36" s="121" t="s">
        <v>17</v>
      </c>
      <c r="H36" s="78">
        <f>SUM(H37:H38)</f>
        <v>0.1</v>
      </c>
      <c r="I36" s="55">
        <f>SUM(I37:I38)</f>
        <v>0.2</v>
      </c>
      <c r="J36" s="49">
        <f aca="true" t="shared" si="3" ref="J36:J41">SUM(H36:I36)</f>
        <v>0.30000000000000004</v>
      </c>
      <c r="K36" s="122"/>
      <c r="L36" s="81" t="s">
        <v>94</v>
      </c>
      <c r="M36" s="39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</row>
    <row r="37" spans="1:137" s="18" customFormat="1" ht="24.75" customHeight="1">
      <c r="A37" s="30"/>
      <c r="B37" s="123"/>
      <c r="C37" s="124" t="s">
        <v>48</v>
      </c>
      <c r="D37" s="125">
        <v>0</v>
      </c>
      <c r="E37" s="126">
        <v>0.3</v>
      </c>
      <c r="F37" s="127">
        <f t="shared" si="2"/>
        <v>0.3</v>
      </c>
      <c r="G37" s="128" t="s">
        <v>17</v>
      </c>
      <c r="H37" s="125">
        <v>0.1</v>
      </c>
      <c r="I37" s="126">
        <v>0.2</v>
      </c>
      <c r="J37" s="127">
        <f t="shared" si="3"/>
        <v>0.30000000000000004</v>
      </c>
      <c r="K37" s="129" t="s">
        <v>49</v>
      </c>
      <c r="L37" s="103"/>
      <c r="M37" s="59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</row>
    <row r="38" spans="1:137" s="18" customFormat="1" ht="24.75" customHeight="1">
      <c r="A38" s="30"/>
      <c r="B38" s="123"/>
      <c r="C38" s="130" t="s">
        <v>50</v>
      </c>
      <c r="D38" s="131">
        <v>0</v>
      </c>
      <c r="E38" s="132">
        <v>0</v>
      </c>
      <c r="F38" s="133">
        <f t="shared" si="2"/>
        <v>0</v>
      </c>
      <c r="G38" s="134" t="s">
        <v>17</v>
      </c>
      <c r="H38" s="131">
        <v>0</v>
      </c>
      <c r="I38" s="132">
        <v>0</v>
      </c>
      <c r="J38" s="133">
        <f t="shared" si="3"/>
        <v>0</v>
      </c>
      <c r="K38" s="135" t="s">
        <v>51</v>
      </c>
      <c r="L38" s="136"/>
      <c r="M38" s="59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</row>
    <row r="39" spans="1:137" s="18" customFormat="1" ht="24.75" customHeight="1">
      <c r="A39" s="30"/>
      <c r="B39" s="83" t="s">
        <v>52</v>
      </c>
      <c r="C39" s="137"/>
      <c r="D39" s="138">
        <f>SUM(D40:D41)</f>
        <v>3.4000000000000004</v>
      </c>
      <c r="E39" s="139">
        <f>SUM(E40:E41)</f>
        <v>0</v>
      </c>
      <c r="F39" s="140">
        <f t="shared" si="2"/>
        <v>3.4000000000000004</v>
      </c>
      <c r="G39" s="128" t="s">
        <v>17</v>
      </c>
      <c r="H39" s="138">
        <f>SUM(H40:H41)</f>
        <v>2.4</v>
      </c>
      <c r="I39" s="139">
        <f>SUM(I40:I41)</f>
        <v>0</v>
      </c>
      <c r="J39" s="140">
        <f t="shared" si="3"/>
        <v>2.4</v>
      </c>
      <c r="K39" s="141"/>
      <c r="L39" s="81" t="s">
        <v>53</v>
      </c>
      <c r="M39" s="59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</row>
    <row r="40" spans="1:137" s="18" customFormat="1" ht="24.75" customHeight="1">
      <c r="A40" s="30"/>
      <c r="B40" s="123"/>
      <c r="C40" s="124" t="s">
        <v>54</v>
      </c>
      <c r="D40" s="125">
        <v>3.2</v>
      </c>
      <c r="E40" s="126">
        <v>0</v>
      </c>
      <c r="F40" s="127">
        <f>SUM(D40:E40)</f>
        <v>3.2</v>
      </c>
      <c r="G40" s="128" t="s">
        <v>17</v>
      </c>
      <c r="H40" s="125">
        <v>2.4</v>
      </c>
      <c r="I40" s="126">
        <v>0</v>
      </c>
      <c r="J40" s="127">
        <f t="shared" si="3"/>
        <v>2.4</v>
      </c>
      <c r="K40" s="129" t="s">
        <v>55</v>
      </c>
      <c r="L40" s="136"/>
      <c r="M40" s="59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</row>
    <row r="41" spans="1:137" s="18" customFormat="1" ht="24.75" customHeight="1" thickBot="1">
      <c r="A41" s="30"/>
      <c r="B41" s="142"/>
      <c r="C41" s="130" t="s">
        <v>56</v>
      </c>
      <c r="D41" s="143">
        <v>0.2</v>
      </c>
      <c r="E41" s="63">
        <v>0</v>
      </c>
      <c r="F41" s="144">
        <f t="shared" si="2"/>
        <v>0.2</v>
      </c>
      <c r="G41" s="145" t="s">
        <v>17</v>
      </c>
      <c r="H41" s="143">
        <v>0</v>
      </c>
      <c r="I41" s="63">
        <v>0</v>
      </c>
      <c r="J41" s="144">
        <f t="shared" si="3"/>
        <v>0</v>
      </c>
      <c r="K41" s="135" t="s">
        <v>57</v>
      </c>
      <c r="L41" s="146"/>
      <c r="M41" s="59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</row>
    <row r="42" spans="1:137" s="18" customFormat="1" ht="9" customHeight="1" thickBot="1">
      <c r="A42" s="30"/>
      <c r="B42" s="111"/>
      <c r="C42" s="111"/>
      <c r="D42" s="69"/>
      <c r="E42" s="69"/>
      <c r="F42" s="69"/>
      <c r="G42" s="70"/>
      <c r="H42" s="70"/>
      <c r="I42" s="70"/>
      <c r="J42" s="70"/>
      <c r="K42" s="71"/>
      <c r="L42" s="71"/>
      <c r="M42" s="59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</row>
    <row r="43" spans="1:137" s="18" customFormat="1" ht="24.75" customHeight="1" thickBot="1">
      <c r="A43" s="151" t="s">
        <v>58</v>
      </c>
      <c r="B43" s="31"/>
      <c r="C43" s="31"/>
      <c r="D43" s="32">
        <f aca="true" t="shared" si="4" ref="D43:J43">SUM(D44:D45)</f>
        <v>-1</v>
      </c>
      <c r="E43" s="51">
        <f t="shared" si="4"/>
        <v>-0.4</v>
      </c>
      <c r="F43" s="34">
        <f t="shared" si="4"/>
        <v>-1.4000000000000001</v>
      </c>
      <c r="G43" s="48" t="s">
        <v>17</v>
      </c>
      <c r="H43" s="32">
        <f t="shared" si="4"/>
        <v>0.1</v>
      </c>
      <c r="I43" s="51">
        <f t="shared" si="4"/>
        <v>-0.3</v>
      </c>
      <c r="J43" s="34">
        <f t="shared" si="4"/>
        <v>-0.19999999999999998</v>
      </c>
      <c r="K43" s="37"/>
      <c r="L43" s="37"/>
      <c r="M43" s="39" t="s">
        <v>59</v>
      </c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</row>
    <row r="44" spans="1:137" s="18" customFormat="1" ht="24.75" customHeight="1">
      <c r="A44" s="30"/>
      <c r="B44" s="52" t="s">
        <v>60</v>
      </c>
      <c r="C44" s="53"/>
      <c r="D44" s="100">
        <v>0.2</v>
      </c>
      <c r="E44" s="101">
        <v>0</v>
      </c>
      <c r="F44" s="49">
        <f>SUM(D44:E44)</f>
        <v>0.2</v>
      </c>
      <c r="G44" s="152" t="s">
        <v>17</v>
      </c>
      <c r="H44" s="100">
        <v>0</v>
      </c>
      <c r="I44" s="101">
        <v>0</v>
      </c>
      <c r="J44" s="49">
        <f>SUM(H44:I44)</f>
        <v>0</v>
      </c>
      <c r="K44" s="57"/>
      <c r="L44" s="58" t="s">
        <v>61</v>
      </c>
      <c r="M44" s="59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</row>
    <row r="45" spans="1:137" s="18" customFormat="1" ht="24.75" customHeight="1" thickBot="1">
      <c r="A45" s="30"/>
      <c r="B45" s="153" t="s">
        <v>96</v>
      </c>
      <c r="C45" s="154"/>
      <c r="D45" s="62">
        <v>-1.2</v>
      </c>
      <c r="E45" s="63">
        <v>-0.4</v>
      </c>
      <c r="F45" s="64">
        <f>SUM(D45:E45)</f>
        <v>-1.6</v>
      </c>
      <c r="G45" s="145" t="s">
        <v>17</v>
      </c>
      <c r="H45" s="62">
        <v>0.1</v>
      </c>
      <c r="I45" s="63">
        <v>-0.3</v>
      </c>
      <c r="J45" s="64">
        <f>SUM(H45:I45)</f>
        <v>-0.19999999999999998</v>
      </c>
      <c r="K45" s="66"/>
      <c r="L45" s="67" t="s">
        <v>97</v>
      </c>
      <c r="M45" s="59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</row>
    <row r="46" spans="1:137" s="18" customFormat="1" ht="9" customHeight="1" thickBot="1">
      <c r="A46" s="30"/>
      <c r="B46" s="137"/>
      <c r="C46" s="17"/>
      <c r="D46" s="155"/>
      <c r="E46" s="155"/>
      <c r="F46" s="155"/>
      <c r="G46" s="156"/>
      <c r="H46" s="155"/>
      <c r="I46" s="155"/>
      <c r="J46" s="155"/>
      <c r="K46" s="149"/>
      <c r="L46" s="149"/>
      <c r="M46" s="59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</row>
    <row r="47" spans="1:137" s="13" customFormat="1" ht="24.75" customHeight="1" thickBot="1">
      <c r="A47" s="42"/>
      <c r="B47" s="12"/>
      <c r="C47" s="12"/>
      <c r="D47" s="267" t="s">
        <v>119</v>
      </c>
      <c r="E47" s="268"/>
      <c r="F47" s="269"/>
      <c r="G47" s="157"/>
      <c r="H47" s="267" t="s">
        <v>107</v>
      </c>
      <c r="I47" s="268"/>
      <c r="J47" s="269"/>
      <c r="K47" s="44"/>
      <c r="L47" s="44"/>
      <c r="M47" s="45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</row>
    <row r="48" spans="1:137" s="18" customFormat="1" ht="24.75" customHeight="1" thickBot="1">
      <c r="A48" s="158" t="s">
        <v>62</v>
      </c>
      <c r="B48" s="159"/>
      <c r="C48" s="159"/>
      <c r="D48" s="75">
        <f>D12+D16-D20-D35-D43</f>
        <v>150.89999999999998</v>
      </c>
      <c r="E48" s="51">
        <f>E12+E16-E20-E35-E43</f>
        <v>12.200000000000001</v>
      </c>
      <c r="F48" s="36">
        <f>SUM(D48:E48)</f>
        <v>163.09999999999997</v>
      </c>
      <c r="G48" s="160">
        <f>ROUND(F48-J48,2)/J48*100</f>
        <v>256.11353711790395</v>
      </c>
      <c r="H48" s="75">
        <f>H12+H16-H20-H35-H43</f>
        <v>41.2</v>
      </c>
      <c r="I48" s="51">
        <f>I12+I16-I20-I35-I43</f>
        <v>4.6</v>
      </c>
      <c r="J48" s="36">
        <f>SUM(H48:I48)</f>
        <v>45.800000000000004</v>
      </c>
      <c r="K48" s="161"/>
      <c r="L48" s="161"/>
      <c r="M48" s="162" t="s">
        <v>63</v>
      </c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</row>
    <row r="49" spans="1:137" s="18" customFormat="1" ht="9" customHeight="1" thickBot="1">
      <c r="A49" s="163"/>
      <c r="B49" s="164"/>
      <c r="C49" s="164"/>
      <c r="D49" s="241"/>
      <c r="E49" s="241"/>
      <c r="F49" s="241"/>
      <c r="G49" s="165"/>
      <c r="H49" s="222"/>
      <c r="I49" s="222"/>
      <c r="J49" s="222"/>
      <c r="K49" s="237"/>
      <c r="L49" s="237"/>
      <c r="M49" s="59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</row>
    <row r="50" spans="1:137" s="18" customFormat="1" ht="24.75" customHeight="1" thickBot="1">
      <c r="A50" s="151" t="s">
        <v>114</v>
      </c>
      <c r="B50" s="31"/>
      <c r="C50" s="31"/>
      <c r="D50" s="75">
        <f>SUM(D51:D52)</f>
        <v>150.9</v>
      </c>
      <c r="E50" s="51">
        <f>SUM(E51:E52)</f>
        <v>12.2</v>
      </c>
      <c r="F50" s="34">
        <f>SUM(F51:F52)</f>
        <v>163.1</v>
      </c>
      <c r="G50" s="74">
        <f>ROUND(F50-J50,2)/J50*100</f>
        <v>256.11353711790395</v>
      </c>
      <c r="H50" s="75">
        <f>SUM(H51:H52)</f>
        <v>41.2</v>
      </c>
      <c r="I50" s="51">
        <f>SUM(I51:I52)</f>
        <v>4.6000000000000005</v>
      </c>
      <c r="J50" s="34">
        <f>SUM(H50:I50)</f>
        <v>45.800000000000004</v>
      </c>
      <c r="K50" s="37"/>
      <c r="L50" s="37"/>
      <c r="M50" s="39" t="s">
        <v>113</v>
      </c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</row>
    <row r="51" spans="1:137" s="18" customFormat="1" ht="24.75" customHeight="1">
      <c r="A51" s="166"/>
      <c r="B51" s="52" t="s">
        <v>64</v>
      </c>
      <c r="C51" s="53"/>
      <c r="D51" s="54">
        <v>125.2</v>
      </c>
      <c r="E51" s="101">
        <v>9</v>
      </c>
      <c r="F51" s="49">
        <f>SUM(D51:E51)</f>
        <v>134.2</v>
      </c>
      <c r="G51" s="56">
        <f>ROUND(F51-J51,2)/J51*100</f>
        <v>311.6564417177914</v>
      </c>
      <c r="H51" s="101">
        <v>28.2</v>
      </c>
      <c r="I51" s="101">
        <v>4.4</v>
      </c>
      <c r="J51" s="49">
        <f>SUM(H51:I51)</f>
        <v>32.6</v>
      </c>
      <c r="K51" s="57"/>
      <c r="L51" s="58" t="s">
        <v>65</v>
      </c>
      <c r="M51" s="59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</row>
    <row r="52" spans="1:137" s="18" customFormat="1" ht="24.75" customHeight="1" thickBot="1">
      <c r="A52" s="166"/>
      <c r="B52" s="153" t="s">
        <v>66</v>
      </c>
      <c r="C52" s="154"/>
      <c r="D52" s="62">
        <v>25.7</v>
      </c>
      <c r="E52" s="68">
        <v>3.2</v>
      </c>
      <c r="F52" s="64">
        <f>SUM(D52:E52)</f>
        <v>28.9</v>
      </c>
      <c r="G52" s="109">
        <f>ROUND(F52-J52,2)/J52*100</f>
        <v>118.93939393939394</v>
      </c>
      <c r="H52" s="62">
        <v>13</v>
      </c>
      <c r="I52" s="68">
        <v>0.2</v>
      </c>
      <c r="J52" s="64">
        <f>SUM(H52:I52)</f>
        <v>13.2</v>
      </c>
      <c r="K52" s="66"/>
      <c r="L52" s="67" t="s">
        <v>67</v>
      </c>
      <c r="M52" s="59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</row>
    <row r="53" spans="1:137" s="18" customFormat="1" ht="9" customHeight="1" thickBot="1">
      <c r="A53" s="151"/>
      <c r="B53" s="31"/>
      <c r="C53" s="31"/>
      <c r="D53" s="70"/>
      <c r="E53" s="70"/>
      <c r="F53" s="70"/>
      <c r="G53" s="167"/>
      <c r="H53" s="70"/>
      <c r="I53" s="70"/>
      <c r="J53" s="70"/>
      <c r="K53" s="37"/>
      <c r="L53" s="37"/>
      <c r="M53" s="59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</row>
    <row r="54" spans="1:13" s="18" customFormat="1" ht="24.75" customHeight="1">
      <c r="A54" s="163" t="s">
        <v>68</v>
      </c>
      <c r="B54" s="168"/>
      <c r="C54" s="168"/>
      <c r="D54" s="169"/>
      <c r="E54" s="170"/>
      <c r="F54" s="171"/>
      <c r="G54" s="172"/>
      <c r="H54" s="169"/>
      <c r="I54" s="170"/>
      <c r="J54" s="171"/>
      <c r="K54" s="237" t="s">
        <v>69</v>
      </c>
      <c r="L54" s="237"/>
      <c r="M54" s="238"/>
    </row>
    <row r="55" spans="1:13" s="18" customFormat="1" ht="24.75" customHeight="1">
      <c r="A55" s="30" t="s">
        <v>70</v>
      </c>
      <c r="B55" s="173"/>
      <c r="C55" s="173"/>
      <c r="D55" s="174"/>
      <c r="E55" s="71"/>
      <c r="F55" s="175"/>
      <c r="G55" s="176"/>
      <c r="H55" s="177"/>
      <c r="I55" s="178"/>
      <c r="J55" s="179"/>
      <c r="K55" s="244" t="s">
        <v>71</v>
      </c>
      <c r="L55" s="244"/>
      <c r="M55" s="245"/>
    </row>
    <row r="56" spans="1:13" s="18" customFormat="1" ht="24.75" customHeight="1">
      <c r="A56" s="224" t="s">
        <v>72</v>
      </c>
      <c r="B56" s="216"/>
      <c r="C56" s="217"/>
      <c r="D56" s="174"/>
      <c r="E56" s="71"/>
      <c r="F56" s="175"/>
      <c r="G56" s="176"/>
      <c r="H56" s="177"/>
      <c r="I56" s="178"/>
      <c r="J56" s="179"/>
      <c r="K56" s="244" t="s">
        <v>73</v>
      </c>
      <c r="L56" s="244"/>
      <c r="M56" s="245"/>
    </row>
    <row r="57" spans="1:13" s="18" customFormat="1" ht="24.75" customHeight="1">
      <c r="A57" s="181"/>
      <c r="B57" s="111" t="s">
        <v>74</v>
      </c>
      <c r="C57" s="111"/>
      <c r="D57" s="177"/>
      <c r="E57" s="178"/>
      <c r="F57" s="182">
        <v>0</v>
      </c>
      <c r="G57" s="147" t="s">
        <v>17</v>
      </c>
      <c r="H57" s="177"/>
      <c r="I57" s="178"/>
      <c r="J57" s="180">
        <v>19.1</v>
      </c>
      <c r="K57" s="239" t="s">
        <v>75</v>
      </c>
      <c r="L57" s="240"/>
      <c r="M57" s="59"/>
    </row>
    <row r="58" spans="1:13" s="18" customFormat="1" ht="24.75" customHeight="1">
      <c r="A58" s="181"/>
      <c r="B58" s="111" t="s">
        <v>76</v>
      </c>
      <c r="C58" s="111"/>
      <c r="D58" s="177"/>
      <c r="E58" s="178"/>
      <c r="F58" s="182">
        <v>0</v>
      </c>
      <c r="G58" s="147" t="s">
        <v>17</v>
      </c>
      <c r="H58" s="177"/>
      <c r="I58" s="178"/>
      <c r="J58" s="180">
        <v>7.9</v>
      </c>
      <c r="K58" s="239" t="s">
        <v>77</v>
      </c>
      <c r="L58" s="240"/>
      <c r="M58" s="59"/>
    </row>
    <row r="59" spans="1:13" s="18" customFormat="1" ht="24.75" customHeight="1">
      <c r="A59" s="181"/>
      <c r="B59" s="111" t="s">
        <v>78</v>
      </c>
      <c r="C59" s="111"/>
      <c r="D59" s="177"/>
      <c r="E59" s="178"/>
      <c r="F59" s="182">
        <v>0</v>
      </c>
      <c r="G59" s="147" t="s">
        <v>17</v>
      </c>
      <c r="H59" s="177"/>
      <c r="I59" s="178"/>
      <c r="J59" s="180">
        <v>10.3</v>
      </c>
      <c r="K59" s="239" t="s">
        <v>79</v>
      </c>
      <c r="L59" s="240"/>
      <c r="M59" s="59"/>
    </row>
    <row r="60" spans="1:13" s="18" customFormat="1" ht="24.75" customHeight="1">
      <c r="A60" s="181"/>
      <c r="B60" s="111" t="s">
        <v>80</v>
      </c>
      <c r="C60" s="111"/>
      <c r="D60" s="177"/>
      <c r="E60" s="183"/>
      <c r="F60" s="182">
        <v>0</v>
      </c>
      <c r="G60" s="134" t="s">
        <v>17</v>
      </c>
      <c r="H60" s="177"/>
      <c r="I60" s="183"/>
      <c r="J60" s="180">
        <v>0.2</v>
      </c>
      <c r="K60" s="239" t="s">
        <v>81</v>
      </c>
      <c r="L60" s="240"/>
      <c r="M60" s="59"/>
    </row>
    <row r="61" spans="1:13" s="18" customFormat="1" ht="24.75" customHeight="1" thickBot="1">
      <c r="A61" s="184"/>
      <c r="B61" s="185" t="s">
        <v>123</v>
      </c>
      <c r="C61" s="185"/>
      <c r="D61" s="186"/>
      <c r="E61" s="187"/>
      <c r="F61" s="188">
        <v>0</v>
      </c>
      <c r="G61" s="189" t="s">
        <v>17</v>
      </c>
      <c r="H61" s="186"/>
      <c r="I61" s="187"/>
      <c r="J61" s="190">
        <v>16.5</v>
      </c>
      <c r="K61" s="243" t="s">
        <v>124</v>
      </c>
      <c r="L61" s="243"/>
      <c r="M61" s="191"/>
    </row>
    <row r="62" spans="1:142" s="18" customFormat="1" ht="24.75" customHeight="1">
      <c r="A62" s="225" t="s">
        <v>82</v>
      </c>
      <c r="B62" s="226"/>
      <c r="C62" s="226"/>
      <c r="D62" s="226"/>
      <c r="E62" s="226"/>
      <c r="F62" s="226"/>
      <c r="G62" s="192" t="s">
        <v>98</v>
      </c>
      <c r="H62" s="193"/>
      <c r="I62" s="193"/>
      <c r="J62" s="193"/>
      <c r="K62" s="193"/>
      <c r="L62" s="193"/>
      <c r="M62" s="194" t="s">
        <v>104</v>
      </c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</row>
    <row r="63" spans="1:142" s="18" customFormat="1" ht="24.75" customHeight="1">
      <c r="A63" s="220" t="s">
        <v>83</v>
      </c>
      <c r="B63" s="221"/>
      <c r="C63" s="221"/>
      <c r="D63" s="38"/>
      <c r="E63" s="38"/>
      <c r="F63" s="38"/>
      <c r="G63" s="196" t="s">
        <v>84</v>
      </c>
      <c r="H63" s="197"/>
      <c r="I63" s="197"/>
      <c r="J63" s="197"/>
      <c r="K63" s="197"/>
      <c r="L63" s="197"/>
      <c r="M63" s="198" t="s">
        <v>105</v>
      </c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</row>
    <row r="64" spans="1:142" s="18" customFormat="1" ht="24.75" customHeight="1">
      <c r="A64" s="195"/>
      <c r="B64" s="148"/>
      <c r="C64" s="148"/>
      <c r="D64" s="38"/>
      <c r="E64" s="38"/>
      <c r="F64" s="200" t="s">
        <v>85</v>
      </c>
      <c r="G64" s="201"/>
      <c r="H64" s="202" t="s">
        <v>86</v>
      </c>
      <c r="I64" s="197"/>
      <c r="J64" s="197"/>
      <c r="K64" s="197"/>
      <c r="L64" s="197"/>
      <c r="M64" s="199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</row>
    <row r="65" spans="1:142" s="18" customFormat="1" ht="24.75" customHeight="1">
      <c r="A65" s="203"/>
      <c r="B65" s="204"/>
      <c r="C65" s="204"/>
      <c r="D65" s="38"/>
      <c r="E65" s="150" t="s">
        <v>117</v>
      </c>
      <c r="F65" s="205">
        <v>288</v>
      </c>
      <c r="G65" s="206"/>
      <c r="H65" s="205">
        <v>0</v>
      </c>
      <c r="I65" s="207" t="s">
        <v>120</v>
      </c>
      <c r="J65" s="208"/>
      <c r="K65" s="208"/>
      <c r="L65" s="208"/>
      <c r="M65" s="209"/>
      <c r="N65" s="210"/>
      <c r="O65" s="210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</row>
    <row r="66" spans="1:142" s="18" customFormat="1" ht="24.75" customHeight="1">
      <c r="A66" s="203"/>
      <c r="B66" s="204"/>
      <c r="C66" s="204"/>
      <c r="D66" s="38"/>
      <c r="E66" s="150" t="s">
        <v>118</v>
      </c>
      <c r="F66" s="205">
        <v>838</v>
      </c>
      <c r="G66" s="206"/>
      <c r="H66" s="205">
        <v>291</v>
      </c>
      <c r="I66" s="207" t="s">
        <v>121</v>
      </c>
      <c r="J66" s="197"/>
      <c r="K66" s="197"/>
      <c r="L66" s="197"/>
      <c r="M66" s="199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</row>
    <row r="67" spans="1:142" s="18" customFormat="1" ht="24.75" customHeight="1">
      <c r="A67" s="203"/>
      <c r="B67" s="204"/>
      <c r="C67" s="204"/>
      <c r="D67" s="38"/>
      <c r="E67" s="150" t="s">
        <v>109</v>
      </c>
      <c r="F67" s="205" t="s">
        <v>128</v>
      </c>
      <c r="G67" s="206"/>
      <c r="H67" s="205">
        <v>33</v>
      </c>
      <c r="I67" s="211" t="s">
        <v>110</v>
      </c>
      <c r="J67" s="197"/>
      <c r="K67" s="197"/>
      <c r="L67" s="197"/>
      <c r="M67" s="199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</row>
    <row r="68" spans="1:142" s="18" customFormat="1" ht="24.75" customHeight="1">
      <c r="A68" s="265" t="s">
        <v>87</v>
      </c>
      <c r="B68" s="266"/>
      <c r="C68" s="266"/>
      <c r="D68" s="38"/>
      <c r="E68" s="38"/>
      <c r="F68" s="38"/>
      <c r="G68" s="212" t="s">
        <v>99</v>
      </c>
      <c r="H68" s="197"/>
      <c r="I68" s="197"/>
      <c r="J68" s="197"/>
      <c r="K68" s="38"/>
      <c r="L68" s="197"/>
      <c r="M68" s="199" t="s">
        <v>88</v>
      </c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</row>
    <row r="69" spans="1:142" s="18" customFormat="1" ht="24.75" customHeight="1">
      <c r="A69" s="195" t="s">
        <v>125</v>
      </c>
      <c r="B69" s="148"/>
      <c r="C69" s="17"/>
      <c r="D69" s="38"/>
      <c r="E69" s="38"/>
      <c r="F69" s="38"/>
      <c r="G69" s="212" t="s">
        <v>100</v>
      </c>
      <c r="H69" s="197"/>
      <c r="I69" s="197"/>
      <c r="J69" s="197"/>
      <c r="K69" s="197"/>
      <c r="L69" s="197"/>
      <c r="M69" s="199" t="s">
        <v>101</v>
      </c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</row>
    <row r="70" spans="1:142" s="18" customFormat="1" ht="24.75" customHeight="1">
      <c r="A70" s="195" t="s">
        <v>126</v>
      </c>
      <c r="B70" s="148"/>
      <c r="C70" s="17"/>
      <c r="D70" s="38"/>
      <c r="E70" s="38"/>
      <c r="F70" s="212"/>
      <c r="G70" s="197"/>
      <c r="H70" s="197"/>
      <c r="I70" s="197"/>
      <c r="J70" s="197"/>
      <c r="K70" s="197"/>
      <c r="L70" s="197"/>
      <c r="M70" s="199" t="s">
        <v>102</v>
      </c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</row>
    <row r="71" spans="1:142" s="18" customFormat="1" ht="24.75" customHeight="1" thickBot="1">
      <c r="A71" s="263"/>
      <c r="B71" s="264"/>
      <c r="C71" s="264"/>
      <c r="D71" s="213"/>
      <c r="E71" s="214"/>
      <c r="F71" s="215"/>
      <c r="G71" s="215"/>
      <c r="H71" s="215"/>
      <c r="I71" s="215"/>
      <c r="J71" s="215"/>
      <c r="K71" s="215"/>
      <c r="L71" s="215"/>
      <c r="M71" s="191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</row>
    <row r="72" spans="1:142" s="6" customFormat="1" ht="7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</row>
    <row r="73" s="5" customFormat="1" ht="12.75"/>
    <row r="74" s="5" customFormat="1" ht="12.75">
      <c r="A74" s="7"/>
    </row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pans="4:8" s="3" customFormat="1" ht="12.75">
      <c r="D998" s="4"/>
      <c r="E998" s="4"/>
      <c r="F998" s="4"/>
      <c r="G998" s="4"/>
      <c r="H998" s="4"/>
    </row>
  </sheetData>
  <mergeCells count="43">
    <mergeCell ref="K5:M9"/>
    <mergeCell ref="A1:C9"/>
    <mergeCell ref="K1:M4"/>
    <mergeCell ref="D4:F4"/>
    <mergeCell ref="H4:J4"/>
    <mergeCell ref="D6:F6"/>
    <mergeCell ref="H6:J6"/>
    <mergeCell ref="D5:F5"/>
    <mergeCell ref="H5:J5"/>
    <mergeCell ref="D1:J1"/>
    <mergeCell ref="K10:M10"/>
    <mergeCell ref="A11:C11"/>
    <mergeCell ref="D11:F11"/>
    <mergeCell ref="H11:J11"/>
    <mergeCell ref="K11:M11"/>
    <mergeCell ref="A10:C10"/>
    <mergeCell ref="K49:L49"/>
    <mergeCell ref="K54:M54"/>
    <mergeCell ref="D15:F15"/>
    <mergeCell ref="H15:J15"/>
    <mergeCell ref="H47:J47"/>
    <mergeCell ref="D47:F47"/>
    <mergeCell ref="K55:M55"/>
    <mergeCell ref="A56:C56"/>
    <mergeCell ref="K56:M56"/>
    <mergeCell ref="K57:L57"/>
    <mergeCell ref="K58:L58"/>
    <mergeCell ref="K59:L59"/>
    <mergeCell ref="K60:L60"/>
    <mergeCell ref="K61:L61"/>
    <mergeCell ref="A71:C71"/>
    <mergeCell ref="A68:C68"/>
    <mergeCell ref="A63:C63"/>
    <mergeCell ref="A62:F62"/>
    <mergeCell ref="D2:J2"/>
    <mergeCell ref="D3:J3"/>
    <mergeCell ref="D49:F49"/>
    <mergeCell ref="H49:J49"/>
    <mergeCell ref="D13:F13"/>
    <mergeCell ref="H13:J13"/>
    <mergeCell ref="D14:F14"/>
    <mergeCell ref="H14:J14"/>
    <mergeCell ref="D10:J10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Ronelle Buitendag</cp:lastModifiedBy>
  <cp:lastPrinted>2005-05-25T06:16:57Z</cp:lastPrinted>
  <dcterms:created xsi:type="dcterms:W3CDTF">2004-05-24T06:08:35Z</dcterms:created>
  <dcterms:modified xsi:type="dcterms:W3CDTF">2005-05-25T06:18:12Z</dcterms:modified>
  <cp:category/>
  <cp:version/>
  <cp:contentType/>
  <cp:contentStatus/>
</cp:coreProperties>
</file>