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<sst xmlns="http://schemas.openxmlformats.org/spreadsheetml/2006/main" count="182" uniqueCount="143">
  <si>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</si>
  <si>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</si>
  <si>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</si>
  <si>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</si>
  <si>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</si>
  <si>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</si>
  <si>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</si>
  <si>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</si>
  <si>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</si>
  <si>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</si>
  <si>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</si>
  <si>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</si>
  <si>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Verwerkers</t>
  </si>
  <si>
    <t>(4)</t>
  </si>
  <si>
    <t>Processed for the local market:</t>
  </si>
  <si>
    <t>Verwerk vir die binnelandse mark:</t>
  </si>
  <si>
    <t>(a) Beginvoorraad</t>
  </si>
  <si>
    <t>ton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</si>
  <si>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</si>
  <si>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</si>
  <si>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</si>
  <si>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</si>
  <si>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</si>
  <si>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</si>
  <si>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</si>
  <si>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</si>
  <si>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</si>
  <si>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</si>
  <si>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>included in the above information</t>
  </si>
  <si>
    <t>Opening stock</t>
  </si>
  <si>
    <t>Beginvoorraad</t>
  </si>
  <si>
    <t>Exported</t>
  </si>
  <si>
    <t>Uitgevoer</t>
  </si>
  <si>
    <t>Voorraad surplus(-)/tekort(+)</t>
  </si>
  <si>
    <t>African countries</t>
  </si>
  <si>
    <t>Afrika lande</t>
  </si>
  <si>
    <t>Other countries</t>
  </si>
  <si>
    <t>Ander lande</t>
  </si>
  <si>
    <t>(h) Imports destined for exports not</t>
  </si>
  <si>
    <t>(g) Stock stored at: (6)</t>
  </si>
  <si>
    <t>(g) Voorraad geberg by: (6)</t>
  </si>
  <si>
    <t>GM-GL</t>
  </si>
  <si>
    <t>GH</t>
  </si>
  <si>
    <t>Sweet/Soet</t>
  </si>
  <si>
    <t>Bitter</t>
  </si>
  <si>
    <t>Human consumption:</t>
  </si>
  <si>
    <t>Menslike verbruik:</t>
  </si>
  <si>
    <t>Indoor malting process</t>
  </si>
  <si>
    <t>Binnenshuise moutproses</t>
  </si>
  <si>
    <t>Vloer moutproses</t>
  </si>
  <si>
    <t>Rice and grits - brew</t>
  </si>
  <si>
    <t>Rys en gruis - brou</t>
  </si>
  <si>
    <t>Veevoermark:</t>
  </si>
  <si>
    <t>Pet Food</t>
  </si>
  <si>
    <t>Troeteldierkos</t>
  </si>
  <si>
    <t>Feed - poultry</t>
  </si>
  <si>
    <t>Voer - pluimvee</t>
  </si>
  <si>
    <t>Feed - livestock</t>
  </si>
  <si>
    <t>Voer - lewende hawe</t>
  </si>
  <si>
    <t>Whole sorghum</t>
  </si>
  <si>
    <t>Heelsorghum</t>
  </si>
  <si>
    <t>Ingesluit 'n deel van die opkomende sektor - die balans sal nie noodwendig hier ingesluit word nie.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</si>
  <si>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</si>
  <si>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</si>
  <si>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</si>
  <si>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</si>
  <si>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</si>
  <si>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</si>
  <si>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Includes a portion of the production of developing sector - the balance will not necessarily be included here.</t>
  </si>
  <si>
    <t>(ii)</t>
  </si>
  <si>
    <t>(iii)</t>
  </si>
  <si>
    <t>Products (ii)</t>
  </si>
  <si>
    <t>SORGHUM</t>
  </si>
  <si>
    <t>Sorghum equivalent.</t>
  </si>
  <si>
    <t>Sorghum ekwivalent.</t>
  </si>
  <si>
    <t xml:space="preserve">Bitter </t>
  </si>
  <si>
    <t>Surplus(-)/Tekort(+) (iii)</t>
  </si>
  <si>
    <t xml:space="preserve">Produkte (ii) </t>
  </si>
  <si>
    <t>Produsentelewerings direk vanaf plase.</t>
  </si>
  <si>
    <t>Rys en gruis - verbruikers</t>
  </si>
  <si>
    <t>Rice and grits - consumption</t>
  </si>
  <si>
    <t>Animal feed market:</t>
  </si>
  <si>
    <t xml:space="preserve">Stock surplus(-)/deficit(+) </t>
  </si>
  <si>
    <t>(h) Invoere bestem vir uitvoere nie</t>
  </si>
  <si>
    <t xml:space="preserve">    ingesluit in inligting hierbo nie</t>
  </si>
  <si>
    <t>Imports destined for RSA</t>
  </si>
  <si>
    <t xml:space="preserve"> Invoere bestem vir RSA</t>
  </si>
  <si>
    <t>Opbergers en handelaars</t>
  </si>
  <si>
    <t>Ingevoer</t>
  </si>
  <si>
    <t>Eindvoorraad</t>
  </si>
  <si>
    <t>Closing stock</t>
  </si>
  <si>
    <t>Imported</t>
  </si>
  <si>
    <t>Storers and traders</t>
  </si>
  <si>
    <t>(f) Unutilised stock (a+b-c-d-e)</t>
  </si>
  <si>
    <t xml:space="preserve">Monthly announcement of information / Maandelikse bekendmaking van inligting (1) </t>
  </si>
  <si>
    <t>Onttrek deur produsente</t>
  </si>
  <si>
    <t>Meel (iv)</t>
  </si>
  <si>
    <t>(iv)</t>
  </si>
  <si>
    <t>Biobrandstof</t>
  </si>
  <si>
    <t>Bio-fuel</t>
  </si>
  <si>
    <t>Processed for drinkable alcohol included.</t>
  </si>
  <si>
    <t>Verwerk vir drinkbare alkohol ingesluit.</t>
  </si>
  <si>
    <r>
      <t>(f) Onaangewende voorraad</t>
    </r>
    <r>
      <rPr>
        <sz val="23"/>
        <rFont val="Arial Narrow"/>
        <family val="2"/>
      </rPr>
      <t xml:space="preserve"> </t>
    </r>
    <r>
      <rPr>
        <b/>
        <sz val="23"/>
        <rFont val="Arial Narrow"/>
        <family val="2"/>
      </rPr>
      <t>(a+b-c-d-e)</t>
    </r>
    <r>
      <rPr>
        <sz val="23"/>
        <rFont val="Arial Narrow"/>
        <family val="2"/>
      </rPr>
      <t xml:space="preserve"> </t>
    </r>
  </si>
  <si>
    <t>Final/Finaal</t>
  </si>
  <si>
    <t>The surplus/deficit figures are partly due to sorghum dispatched</t>
  </si>
  <si>
    <t>as sweet sorghum but received as bitter sorghum and vice versa.</t>
  </si>
  <si>
    <t>Die surplus/tekort syfers is gedeeltelik as gevolg van sorghum wat versend</t>
  </si>
  <si>
    <t xml:space="preserve"> is as soet sorghummaar ontvang word as bitter sorghum en vice versa.</t>
  </si>
  <si>
    <t>1 Apr 2009</t>
  </si>
  <si>
    <t>1 Apr 2010</t>
  </si>
  <si>
    <t>31 Mar/Mrt 2010</t>
  </si>
  <si>
    <t>Prog. Apr 2009 - Mar/Mrt 2010</t>
  </si>
  <si>
    <t>Apr 2009 - Mar/Mrt 2010</t>
  </si>
  <si>
    <t>February 2010 (On request of the industry.)</t>
  </si>
  <si>
    <t>March 2010</t>
  </si>
  <si>
    <t>Februarie 2010 (Op versoek van die bedryf.)</t>
  </si>
  <si>
    <t>Maart 2010</t>
  </si>
  <si>
    <t xml:space="preserve"> 2010/11 Year (Apr - Mar) FINAL / 2010/11 Jaar (Apr - Mrt) FINAAL (2)</t>
  </si>
  <si>
    <t>Feb 2011</t>
  </si>
  <si>
    <t>1 Feb 2011</t>
  </si>
  <si>
    <t>Mar/Mrt 2011</t>
  </si>
  <si>
    <t>1 Mar/Mrt 2011</t>
  </si>
  <si>
    <t>Apr 2010 - Mar/Mrt 2011</t>
  </si>
  <si>
    <t>Prog. Apr 2010 - Mar/Mrt 2011</t>
  </si>
  <si>
    <t>SMB-052011</t>
  </si>
  <si>
    <t>31 Mar/Mrt 2011</t>
  </si>
  <si>
    <t>28 Feb 2011</t>
  </si>
  <si>
    <t>April 2010 - March 2011</t>
  </si>
  <si>
    <t>April 2010 - Maart 2011</t>
  </si>
  <si>
    <t>(v)</t>
  </si>
  <si>
    <t>Also refer to general footnotes.</t>
  </si>
  <si>
    <t>Verwys ook na algemene voetnotas.</t>
  </si>
  <si>
    <t>40 232</t>
  </si>
  <si>
    <t xml:space="preserve">        4 119</t>
  </si>
  <si>
    <t xml:space="preserve">             4 212</t>
  </si>
  <si>
    <t xml:space="preserve">     149 591</t>
  </si>
  <si>
    <t>Floor malting process (vi)</t>
  </si>
  <si>
    <t>Meal (iv) (vi)</t>
  </si>
  <si>
    <t>Surplus(-)/Deficit(+) (iii) (vi)</t>
  </si>
  <si>
    <t>Processors (vi)</t>
  </si>
  <si>
    <t>(vi)</t>
  </si>
  <si>
    <t>Adjusted due to revised information received.</t>
  </si>
  <si>
    <t>Aangepas weens gewysigde inligting ontvang.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</si>
</sst>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23"/>
      <name val="Arial Narrow"/>
      <family val="2"/>
    </font>
    <font>
      <b/>
      <sz val="25"/>
      <name val="Arial Narrow"/>
      <family val="2"/>
    </font>
    <font>
      <sz val="25"/>
      <name val="Arial"/>
      <family val="0"/>
    </font>
    <font>
      <b/>
      <sz val="23"/>
      <name val="Arial Narrow"/>
      <family val="2"/>
    </font>
    <font>
      <i/>
      <sz val="23"/>
      <name val="Arial Narrow"/>
      <family val="2"/>
    </font>
    <font>
      <i/>
      <sz val="23"/>
      <name val="Arial"/>
      <family val="2"/>
    </font>
    <font>
      <sz val="23"/>
      <name val="Arial"/>
      <family val="2"/>
    </font>
    <font>
      <b/>
      <sz val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vertical="center"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NumberFormat="1" applyFont="1" applyFill="1" applyBorder="1" applyAlignment="1">
      <alignment horizontal="center" vertical="center"/>
      <protection/>
    </xf>
    <xf numFmtId="0" fontId="4" fillId="0" borderId="12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17" fontId="4" fillId="0" borderId="1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7" fontId="4" fillId="0" borderId="16" xfId="21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17" fontId="4" fillId="0" borderId="13" xfId="21" applyNumberFormat="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17" fontId="4" fillId="0" borderId="19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64" fontId="4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164" fontId="4" fillId="0" borderId="24" xfId="0" applyNumberFormat="1" applyFont="1" applyFill="1" applyBorder="1" applyAlignment="1" quotePrefix="1">
      <alignment horizontal="center" vertical="center"/>
    </xf>
    <xf numFmtId="164" fontId="4" fillId="0" borderId="25" xfId="0" applyNumberFormat="1" applyFont="1" applyFill="1" applyBorder="1" applyAlignment="1">
      <alignment vertical="center"/>
    </xf>
    <xf numFmtId="0" fontId="8" fillId="0" borderId="26" xfId="21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7" fillId="0" borderId="23" xfId="21" applyFont="1" applyFill="1" applyBorder="1" applyAlignment="1" quotePrefix="1">
      <alignment horizontal="left" vertical="center"/>
      <protection/>
    </xf>
    <xf numFmtId="164" fontId="4" fillId="0" borderId="31" xfId="0" applyNumberFormat="1" applyFont="1" applyFill="1" applyBorder="1" applyAlignment="1">
      <alignment vertical="center"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 quotePrefix="1">
      <alignment horizontal="left" vertical="center"/>
      <protection/>
    </xf>
    <xf numFmtId="164" fontId="4" fillId="0" borderId="5" xfId="0" applyNumberFormat="1" applyFont="1" applyFill="1" applyBorder="1" applyAlignment="1">
      <alignment horizontal="right" vertical="center"/>
    </xf>
    <xf numFmtId="0" fontId="4" fillId="0" borderId="27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horizontal="left" vertical="center"/>
      <protection/>
    </xf>
    <xf numFmtId="0" fontId="4" fillId="0" borderId="33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4" fillId="0" borderId="30" xfId="2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0" fontId="7" fillId="0" borderId="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 quotePrefix="1">
      <alignment horizontal="left" vertical="center"/>
      <protection/>
    </xf>
    <xf numFmtId="164" fontId="4" fillId="0" borderId="4" xfId="0" applyNumberFormat="1" applyFont="1" applyFill="1" applyBorder="1" applyAlignment="1" quotePrefix="1">
      <alignment horizontal="center" vertical="center"/>
    </xf>
    <xf numFmtId="0" fontId="8" fillId="0" borderId="35" xfId="21" applyFont="1" applyFill="1" applyBorder="1" applyAlignment="1">
      <alignment horizontal="right" vertical="center"/>
      <protection/>
    </xf>
    <xf numFmtId="0" fontId="8" fillId="0" borderId="32" xfId="21" applyFont="1" applyFill="1" applyBorder="1" applyAlignment="1" quotePrefix="1">
      <alignment vertical="center"/>
      <protection/>
    </xf>
    <xf numFmtId="0" fontId="8" fillId="0" borderId="36" xfId="21" applyFont="1" applyFill="1" applyBorder="1" applyAlignment="1">
      <alignment horizontal="left" vertical="center"/>
      <protection/>
    </xf>
    <xf numFmtId="0" fontId="8" fillId="0" borderId="37" xfId="21" applyFont="1" applyFill="1" applyBorder="1" applyAlignment="1">
      <alignment horizontal="righ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164" fontId="4" fillId="0" borderId="39" xfId="0" applyNumberFormat="1" applyFont="1" applyFill="1" applyBorder="1" applyAlignment="1" quotePrefix="1">
      <alignment horizontal="center" vertical="center"/>
    </xf>
    <xf numFmtId="0" fontId="8" fillId="0" borderId="4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 quotePrefix="1">
      <alignment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8" fillId="0" borderId="41" xfId="21" applyFont="1" applyFill="1" applyBorder="1" applyAlignment="1" quotePrefix="1">
      <alignment horizontal="right"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8" fillId="0" borderId="29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4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4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vertical="center"/>
      <protection/>
    </xf>
    <xf numFmtId="0" fontId="7" fillId="0" borderId="2" xfId="21" applyFont="1" applyFill="1" applyBorder="1" applyAlignment="1" quotePrefix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5" xfId="21" applyFont="1" applyFill="1" applyBorder="1" applyAlignment="1" quotePrefix="1">
      <alignment horizontal="right" vertical="center"/>
      <protection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21" applyFont="1" applyFill="1" applyBorder="1" applyAlignment="1" quotePrefix="1">
      <alignment horizontal="left" vertical="center"/>
      <protection/>
    </xf>
    <xf numFmtId="164" fontId="4" fillId="0" borderId="6" xfId="0" applyNumberFormat="1" applyFont="1" applyFill="1" applyBorder="1" applyAlignment="1" quotePrefix="1">
      <alignment horizontal="center" vertical="center"/>
    </xf>
    <xf numFmtId="0" fontId="4" fillId="0" borderId="42" xfId="21" applyFont="1" applyFill="1" applyBorder="1" applyAlignment="1" quotePrefix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164" fontId="4" fillId="0" borderId="44" xfId="0" applyNumberFormat="1" applyFont="1" applyFill="1" applyBorder="1" applyAlignment="1">
      <alignment horizontal="right" vertical="center"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0" fontId="4" fillId="0" borderId="13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9" xfId="21" applyNumberFormat="1" applyFont="1" applyFill="1" applyBorder="1" applyAlignment="1">
      <alignment horizontal="righ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9" fillId="0" borderId="42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10" fillId="0" borderId="13" xfId="21" applyFont="1" applyFill="1" applyBorder="1" applyAlignment="1">
      <alignment vertical="center"/>
      <protection/>
    </xf>
    <xf numFmtId="1" fontId="9" fillId="0" borderId="13" xfId="21" applyNumberFormat="1" applyFont="1" applyFill="1" applyBorder="1" applyAlignment="1">
      <alignment horizontal="right" vertical="center"/>
      <protection/>
    </xf>
    <xf numFmtId="1" fontId="9" fillId="0" borderId="14" xfId="21" applyNumberFormat="1" applyFont="1" applyFill="1" applyBorder="1" applyAlignment="1">
      <alignment horizontal="right" vertical="center"/>
      <protection/>
    </xf>
    <xf numFmtId="164" fontId="4" fillId="0" borderId="48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indent="3"/>
    </xf>
    <xf numFmtId="164" fontId="4" fillId="0" borderId="49" xfId="0" applyNumberFormat="1" applyFont="1" applyFill="1" applyBorder="1" applyAlignment="1">
      <alignment vertical="center"/>
    </xf>
    <xf numFmtId="164" fontId="4" fillId="0" borderId="3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4" fillId="0" borderId="0" xfId="21" applyNumberFormat="1" applyFont="1" applyFill="1" applyBorder="1" applyAlignment="1">
      <alignment horizontal="center" vertical="center"/>
      <protection/>
    </xf>
    <xf numFmtId="164" fontId="4" fillId="0" borderId="0" xfId="21" applyNumberFormat="1" applyFont="1" applyFill="1" applyBorder="1" applyAlignment="1">
      <alignment horizontal="left" vertical="center"/>
      <protection/>
    </xf>
    <xf numFmtId="164" fontId="4" fillId="0" borderId="0" xfId="21" applyNumberFormat="1" applyFont="1" applyFill="1" applyBorder="1" applyAlignment="1">
      <alignment horizontal="right" vertical="center"/>
      <protection/>
    </xf>
    <xf numFmtId="164" fontId="4" fillId="0" borderId="9" xfId="21" applyNumberFormat="1" applyFont="1" applyFill="1" applyBorder="1" applyAlignment="1">
      <alignment horizontal="right" vertical="center"/>
      <protection/>
    </xf>
    <xf numFmtId="164" fontId="4" fillId="0" borderId="0" xfId="21" applyNumberFormat="1" applyFont="1" applyFill="1" applyBorder="1" applyAlignment="1" quotePrefix="1">
      <alignment horizontal="center" vertical="center"/>
      <protection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1" fillId="0" borderId="13" xfId="21" applyNumberFormat="1" applyFont="1" applyFill="1" applyBorder="1" applyAlignment="1" quotePrefix="1">
      <alignment horizontal="center" vertical="center"/>
      <protection/>
    </xf>
    <xf numFmtId="164" fontId="4" fillId="0" borderId="4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vertical="center"/>
    </xf>
    <xf numFmtId="164" fontId="4" fillId="0" borderId="6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164" fontId="4" fillId="0" borderId="6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4" fillId="0" borderId="66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9" xfId="0" applyNumberFormat="1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164" fontId="4" fillId="0" borderId="74" xfId="0" applyNumberFormat="1" applyFont="1" applyFill="1" applyBorder="1" applyAlignment="1">
      <alignment vertical="center"/>
    </xf>
    <xf numFmtId="164" fontId="4" fillId="0" borderId="75" xfId="0" applyNumberFormat="1" applyFont="1" applyFill="1" applyBorder="1" applyAlignment="1">
      <alignment vertical="center"/>
    </xf>
    <xf numFmtId="164" fontId="4" fillId="0" borderId="76" xfId="0" applyNumberFormat="1" applyFont="1" applyFill="1" applyBorder="1" applyAlignment="1">
      <alignment vertical="center"/>
    </xf>
    <xf numFmtId="164" fontId="4" fillId="0" borderId="77" xfId="0" applyNumberFormat="1" applyFont="1" applyFill="1" applyBorder="1" applyAlignment="1">
      <alignment vertical="center"/>
    </xf>
    <xf numFmtId="164" fontId="4" fillId="0" borderId="78" xfId="0" applyNumberFormat="1" applyFont="1" applyFill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vertical="center"/>
    </xf>
    <xf numFmtId="164" fontId="4" fillId="0" borderId="81" xfId="0" applyNumberFormat="1" applyFont="1" applyFill="1" applyBorder="1" applyAlignment="1">
      <alignment vertical="center"/>
    </xf>
    <xf numFmtId="164" fontId="4" fillId="0" borderId="82" xfId="0" applyNumberFormat="1" applyFont="1" applyFill="1" applyBorder="1" applyAlignment="1">
      <alignment vertical="center"/>
    </xf>
    <xf numFmtId="164" fontId="4" fillId="0" borderId="83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8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85" xfId="0" applyNumberFormat="1" applyFont="1" applyFill="1" applyBorder="1" applyAlignment="1">
      <alignment vertical="center"/>
    </xf>
    <xf numFmtId="164" fontId="4" fillId="0" borderId="86" xfId="0" applyNumberFormat="1" applyFont="1" applyFill="1" applyBorder="1" applyAlignment="1">
      <alignment vertical="center"/>
    </xf>
    <xf numFmtId="164" fontId="4" fillId="0" borderId="87" xfId="0" applyNumberFormat="1" applyFont="1" applyFill="1" applyBorder="1" applyAlignment="1">
      <alignment vertical="center"/>
    </xf>
    <xf numFmtId="164" fontId="4" fillId="0" borderId="88" xfId="0" applyNumberFormat="1" applyFont="1" applyFill="1" applyBorder="1" applyAlignment="1">
      <alignment vertical="center"/>
    </xf>
    <xf numFmtId="164" fontId="4" fillId="0" borderId="89" xfId="0" applyNumberFormat="1" applyFont="1" applyFill="1" applyBorder="1" applyAlignment="1">
      <alignment vertical="center"/>
    </xf>
    <xf numFmtId="164" fontId="4" fillId="0" borderId="90" xfId="0" applyNumberFormat="1" applyFont="1" applyFill="1" applyBorder="1" applyAlignment="1">
      <alignment vertical="center"/>
    </xf>
    <xf numFmtId="164" fontId="4" fillId="0" borderId="91" xfId="0" applyNumberFormat="1" applyFont="1" applyFill="1" applyBorder="1" applyAlignment="1">
      <alignment vertical="center"/>
    </xf>
    <xf numFmtId="164" fontId="4" fillId="0" borderId="92" xfId="0" applyNumberFormat="1" applyFont="1" applyFill="1" applyBorder="1" applyAlignment="1">
      <alignment vertical="center"/>
    </xf>
    <xf numFmtId="164" fontId="4" fillId="0" borderId="93" xfId="0" applyNumberFormat="1" applyFont="1" applyFill="1" applyBorder="1" applyAlignment="1">
      <alignment vertical="center"/>
    </xf>
    <xf numFmtId="164" fontId="4" fillId="0" borderId="94" xfId="0" applyNumberFormat="1" applyFont="1" applyFill="1" applyBorder="1" applyAlignment="1">
      <alignment vertical="center"/>
    </xf>
    <xf numFmtId="164" fontId="4" fillId="0" borderId="95" xfId="0" applyNumberFormat="1" applyFont="1" applyFill="1" applyBorder="1" applyAlignment="1">
      <alignment vertical="center"/>
    </xf>
    <xf numFmtId="164" fontId="4" fillId="0" borderId="9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0" fontId="4" fillId="0" borderId="0" xfId="21" applyFont="1" applyFill="1" applyBorder="1" applyAlignment="1" quotePrefix="1">
      <alignment horizontal="center" vertical="center"/>
      <protection/>
    </xf>
    <xf numFmtId="164" fontId="4" fillId="2" borderId="62" xfId="0" applyNumberFormat="1" applyFont="1" applyFill="1" applyBorder="1" applyAlignment="1">
      <alignment vertical="center"/>
    </xf>
    <xf numFmtId="164" fontId="4" fillId="2" borderId="75" xfId="0" applyNumberFormat="1" applyFont="1" applyFill="1" applyBorder="1" applyAlignment="1">
      <alignment vertical="center"/>
    </xf>
    <xf numFmtId="164" fontId="4" fillId="2" borderId="77" xfId="0" applyNumberFormat="1" applyFont="1" applyFill="1" applyBorder="1" applyAlignment="1">
      <alignment vertical="center"/>
    </xf>
    <xf numFmtId="164" fontId="4" fillId="2" borderId="6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0" fontId="4" fillId="0" borderId="2" xfId="21" applyFont="1" applyFill="1" applyBorder="1" applyAlignment="1">
      <alignment horizontal="right" vertical="center" wrapText="1"/>
      <protection/>
    </xf>
    <xf numFmtId="0" fontId="0" fillId="0" borderId="3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4" fillId="0" borderId="3" xfId="21" applyNumberFormat="1" applyFont="1" applyFill="1" applyBorder="1" applyAlignment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4" fillId="0" borderId="0" xfId="21" applyNumberFormat="1" applyFont="1" applyFill="1" applyBorder="1" applyAlignment="1">
      <alignment vertical="center" wrapText="1"/>
      <protection/>
    </xf>
    <xf numFmtId="0" fontId="4" fillId="0" borderId="1" xfId="21" applyFont="1" applyFill="1" applyBorder="1" applyAlignment="1">
      <alignment horizontal="right" vertical="center" wrapText="1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64" fontId="4" fillId="0" borderId="56" xfId="0" applyNumberFormat="1" applyFont="1" applyFill="1" applyBorder="1" applyAlignment="1" quotePrefix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42" xfId="21" applyNumberFormat="1" applyFont="1" applyFill="1" applyBorder="1" applyAlignment="1">
      <alignment horizontal="center" vertical="center"/>
      <protection/>
    </xf>
    <xf numFmtId="0" fontId="4" fillId="0" borderId="13" xfId="21" applyNumberFormat="1" applyFont="1" applyFill="1" applyBorder="1" applyAlignment="1">
      <alignment horizontal="center" vertical="center"/>
      <protection/>
    </xf>
    <xf numFmtId="49" fontId="4" fillId="0" borderId="31" xfId="21" applyNumberFormat="1" applyFont="1" applyFill="1" applyBorder="1" applyAlignment="1" quotePrefix="1">
      <alignment horizontal="center" vertical="center"/>
      <protection/>
    </xf>
    <xf numFmtId="49" fontId="4" fillId="0" borderId="18" xfId="21" applyNumberFormat="1" applyFont="1" applyFill="1" applyBorder="1" applyAlignment="1" quotePrefix="1">
      <alignment horizontal="center" vertical="center"/>
      <protection/>
    </xf>
    <xf numFmtId="49" fontId="4" fillId="0" borderId="24" xfId="21" applyNumberFormat="1" applyFont="1" applyFill="1" applyBorder="1" applyAlignment="1" quotePrefix="1">
      <alignment horizontal="center" vertical="center"/>
      <protection/>
    </xf>
    <xf numFmtId="49" fontId="4" fillId="0" borderId="4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4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49" fontId="4" fillId="0" borderId="4" xfId="21" applyNumberFormat="1" applyFont="1" applyFill="1" applyBorder="1" applyAlignment="1">
      <alignment horizontal="center" vertical="center"/>
      <protection/>
    </xf>
    <xf numFmtId="164" fontId="4" fillId="0" borderId="18" xfId="0" applyNumberFormat="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right" vertical="center"/>
      <protection/>
    </xf>
    <xf numFmtId="17" fontId="4" fillId="0" borderId="31" xfId="21" applyNumberFormat="1" applyFont="1" applyFill="1" applyBorder="1" applyAlignment="1" quotePrefix="1">
      <alignment horizontal="center" vertical="center"/>
      <protection/>
    </xf>
    <xf numFmtId="17" fontId="4" fillId="0" borderId="18" xfId="21" applyNumberFormat="1" applyFont="1" applyFill="1" applyBorder="1" applyAlignment="1">
      <alignment horizontal="center" vertical="center"/>
      <protection/>
    </xf>
    <xf numFmtId="17" fontId="4" fillId="0" borderId="24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57150</xdr:rowOff>
    </xdr:from>
    <xdr:to>
      <xdr:col>19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94325" y="7620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</xdr:row>
      <xdr:rowOff>95250</xdr:rowOff>
    </xdr:from>
    <xdr:to>
      <xdr:col>2</xdr:col>
      <xdr:colOff>3276600</xdr:colOff>
      <xdr:row>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00100"/>
          <a:ext cx="2819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50" zoomScaleNormal="50" zoomScaleSheetLayoutView="50" workbookViewId="0" topLeftCell="A1">
      <selection activeCell="Y12" sqref="Y12"/>
    </sheetView>
  </sheetViews>
  <sheetFormatPr defaultColWidth="9.33203125" defaultRowHeight="12.75"/>
  <cols>
    <col min="1" max="2" width="2.83203125" style="157" customWidth="1"/>
    <col min="3" max="3" width="73.83203125" style="157" customWidth="1"/>
    <col min="4" max="16" width="28.83203125" style="157" customWidth="1"/>
    <col min="17" max="17" width="78.83203125" style="157" customWidth="1"/>
    <col min="18" max="19" width="2.83203125" style="157" customWidth="1"/>
    <col min="20" max="16384" width="9.33203125" style="157" customWidth="1"/>
  </cols>
  <sheetData>
    <row r="1" spans="1:19" ht="27.75" customHeight="1">
      <c r="A1" s="241"/>
      <c r="B1" s="242"/>
      <c r="C1" s="265"/>
      <c r="D1" s="283" t="s">
        <v>72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5"/>
      <c r="Q1" s="272" t="s">
        <v>124</v>
      </c>
      <c r="R1" s="273"/>
      <c r="S1" s="274"/>
    </row>
    <row r="2" spans="1:19" ht="27.75" customHeight="1">
      <c r="A2" s="266"/>
      <c r="B2" s="267"/>
      <c r="C2" s="268"/>
      <c r="D2" s="286" t="s">
        <v>94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75"/>
      <c r="R2" s="276"/>
      <c r="S2" s="277"/>
    </row>
    <row r="3" spans="1:19" ht="27.75" customHeight="1">
      <c r="A3" s="266"/>
      <c r="B3" s="267"/>
      <c r="C3" s="268"/>
      <c r="D3" s="286" t="s">
        <v>117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75"/>
      <c r="R3" s="276"/>
      <c r="S3" s="277"/>
    </row>
    <row r="4" spans="1:19" ht="27.75" customHeight="1" thickBot="1">
      <c r="A4" s="266"/>
      <c r="B4" s="267"/>
      <c r="C4" s="268"/>
      <c r="D4" s="287" t="s">
        <v>24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75"/>
      <c r="R4" s="276"/>
      <c r="S4" s="277"/>
    </row>
    <row r="5" spans="1:19" ht="27.75" customHeight="1">
      <c r="A5" s="266"/>
      <c r="B5" s="267"/>
      <c r="C5" s="268"/>
      <c r="D5" s="3"/>
      <c r="E5" s="4"/>
      <c r="F5" s="5"/>
      <c r="G5" s="257" t="s">
        <v>120</v>
      </c>
      <c r="H5" s="258"/>
      <c r="I5" s="259"/>
      <c r="J5" s="241" t="s">
        <v>25</v>
      </c>
      <c r="K5" s="242"/>
      <c r="L5" s="242"/>
      <c r="M5" s="6"/>
      <c r="N5" s="241" t="s">
        <v>25</v>
      </c>
      <c r="O5" s="242"/>
      <c r="P5" s="265"/>
      <c r="Q5" s="278">
        <v>40686</v>
      </c>
      <c r="R5" s="279"/>
      <c r="S5" s="277"/>
    </row>
    <row r="6" spans="1:19" ht="27.75" customHeight="1" thickBot="1">
      <c r="A6" s="266"/>
      <c r="B6" s="267"/>
      <c r="C6" s="268"/>
      <c r="D6" s="254" t="s">
        <v>118</v>
      </c>
      <c r="E6" s="255"/>
      <c r="F6" s="256"/>
      <c r="G6" s="246" t="s">
        <v>103</v>
      </c>
      <c r="H6" s="247"/>
      <c r="I6" s="248"/>
      <c r="J6" s="249" t="s">
        <v>122</v>
      </c>
      <c r="K6" s="250"/>
      <c r="L6" s="250"/>
      <c r="M6" s="7"/>
      <c r="N6" s="249" t="s">
        <v>112</v>
      </c>
      <c r="O6" s="250"/>
      <c r="P6" s="250"/>
      <c r="Q6" s="275"/>
      <c r="R6" s="279"/>
      <c r="S6" s="277"/>
    </row>
    <row r="7" spans="1:19" ht="27.75" customHeight="1">
      <c r="A7" s="266"/>
      <c r="B7" s="267"/>
      <c r="C7" s="268"/>
      <c r="D7" s="8" t="s">
        <v>41</v>
      </c>
      <c r="E7" s="9" t="s">
        <v>42</v>
      </c>
      <c r="F7" s="10" t="s">
        <v>1</v>
      </c>
      <c r="G7" s="11" t="s">
        <v>41</v>
      </c>
      <c r="H7" s="12" t="s">
        <v>42</v>
      </c>
      <c r="I7" s="10" t="s">
        <v>1</v>
      </c>
      <c r="J7" s="11" t="s">
        <v>41</v>
      </c>
      <c r="K7" s="13" t="s">
        <v>42</v>
      </c>
      <c r="L7" s="14" t="s">
        <v>1</v>
      </c>
      <c r="M7" s="15" t="s">
        <v>0</v>
      </c>
      <c r="N7" s="11" t="s">
        <v>41</v>
      </c>
      <c r="O7" s="13" t="s">
        <v>42</v>
      </c>
      <c r="P7" s="10" t="s">
        <v>1</v>
      </c>
      <c r="Q7" s="275"/>
      <c r="R7" s="279"/>
      <c r="S7" s="277"/>
    </row>
    <row r="8" spans="1:19" ht="27.75" customHeight="1" thickBot="1">
      <c r="A8" s="269"/>
      <c r="B8" s="270"/>
      <c r="C8" s="271"/>
      <c r="D8" s="18" t="s">
        <v>43</v>
      </c>
      <c r="E8" s="19" t="s">
        <v>44</v>
      </c>
      <c r="F8" s="17" t="s">
        <v>2</v>
      </c>
      <c r="G8" s="20" t="s">
        <v>43</v>
      </c>
      <c r="H8" s="19" t="s">
        <v>44</v>
      </c>
      <c r="I8" s="17" t="s">
        <v>2</v>
      </c>
      <c r="J8" s="20" t="s">
        <v>43</v>
      </c>
      <c r="K8" s="19" t="s">
        <v>44</v>
      </c>
      <c r="L8" s="16" t="s">
        <v>2</v>
      </c>
      <c r="M8" s="21" t="s">
        <v>19</v>
      </c>
      <c r="N8" s="20" t="s">
        <v>43</v>
      </c>
      <c r="O8" s="19" t="s">
        <v>44</v>
      </c>
      <c r="P8" s="17" t="s">
        <v>2</v>
      </c>
      <c r="Q8" s="280"/>
      <c r="R8" s="281"/>
      <c r="S8" s="282"/>
    </row>
    <row r="9" spans="1:19" ht="9" customHeight="1" thickBot="1">
      <c r="A9" s="2"/>
      <c r="B9" s="2"/>
      <c r="C9" s="2"/>
      <c r="D9" s="22"/>
      <c r="E9" s="16"/>
      <c r="F9" s="16"/>
      <c r="G9" s="22"/>
      <c r="H9" s="16"/>
      <c r="I9" s="16"/>
      <c r="J9" s="22"/>
      <c r="K9" s="16"/>
      <c r="L9" s="23"/>
      <c r="M9" s="16"/>
      <c r="N9" s="22"/>
      <c r="O9" s="16"/>
      <c r="P9" s="16"/>
      <c r="Q9" s="2"/>
      <c r="R9" s="2"/>
      <c r="S9" s="24"/>
    </row>
    <row r="10" spans="1:19" ht="27.75" customHeight="1" thickBot="1">
      <c r="A10" s="25"/>
      <c r="B10" s="26"/>
      <c r="C10" s="26"/>
      <c r="D10" s="251" t="s">
        <v>119</v>
      </c>
      <c r="E10" s="252"/>
      <c r="F10" s="253"/>
      <c r="G10" s="251" t="s">
        <v>121</v>
      </c>
      <c r="H10" s="252"/>
      <c r="I10" s="253"/>
      <c r="J10" s="257" t="s">
        <v>109</v>
      </c>
      <c r="K10" s="258"/>
      <c r="L10" s="259"/>
      <c r="M10" s="27"/>
      <c r="N10" s="262" t="s">
        <v>108</v>
      </c>
      <c r="O10" s="263"/>
      <c r="P10" s="264"/>
      <c r="Q10" s="26"/>
      <c r="R10" s="26"/>
      <c r="S10" s="28"/>
    </row>
    <row r="11" spans="1:19" ht="27.75" customHeight="1" thickBot="1">
      <c r="A11" s="29" t="s">
        <v>18</v>
      </c>
      <c r="B11" s="30"/>
      <c r="C11" s="30"/>
      <c r="D11" s="31">
        <v>56.6</v>
      </c>
      <c r="E11" s="32">
        <v>31.1</v>
      </c>
      <c r="F11" s="33">
        <f>D11+E11</f>
        <v>87.7</v>
      </c>
      <c r="G11" s="31">
        <f>D46</f>
        <v>49.10000000000001</v>
      </c>
      <c r="H11" s="32">
        <f>E46</f>
        <v>24.300000000000004</v>
      </c>
      <c r="I11" s="33">
        <f>G11+H11</f>
        <v>73.4</v>
      </c>
      <c r="J11" s="31">
        <v>50.2</v>
      </c>
      <c r="K11" s="32">
        <v>40.5</v>
      </c>
      <c r="L11" s="33">
        <f>J11+K11</f>
        <v>90.7</v>
      </c>
      <c r="M11" s="167">
        <f>ROUND(L11-P11,2)/P11*100</f>
        <v>45.12</v>
      </c>
      <c r="N11" s="31">
        <v>41.6</v>
      </c>
      <c r="O11" s="32">
        <v>20.9</v>
      </c>
      <c r="P11" s="33">
        <f>N11+O11</f>
        <v>62.5</v>
      </c>
      <c r="Q11" s="34"/>
      <c r="R11" s="35"/>
      <c r="S11" s="36" t="s">
        <v>16</v>
      </c>
    </row>
    <row r="12" spans="1:19" ht="27.75" customHeight="1" thickBot="1">
      <c r="A12" s="29"/>
      <c r="B12" s="24"/>
      <c r="C12" s="24"/>
      <c r="D12" s="260"/>
      <c r="E12" s="260"/>
      <c r="F12" s="260"/>
      <c r="G12" s="260"/>
      <c r="H12" s="260"/>
      <c r="I12" s="260"/>
      <c r="J12" s="260" t="s">
        <v>123</v>
      </c>
      <c r="K12" s="260"/>
      <c r="L12" s="260"/>
      <c r="M12" s="37"/>
      <c r="N12" s="260" t="s">
        <v>111</v>
      </c>
      <c r="O12" s="260"/>
      <c r="P12" s="260"/>
      <c r="Q12" s="38"/>
      <c r="R12" s="38"/>
      <c r="S12" s="39"/>
    </row>
    <row r="13" spans="1:19" ht="27.75" customHeight="1" thickBot="1">
      <c r="A13" s="29" t="s">
        <v>3</v>
      </c>
      <c r="B13" s="40"/>
      <c r="C13" s="40"/>
      <c r="D13" s="168">
        <f>D14+D15</f>
        <v>1.1</v>
      </c>
      <c r="E13" s="169">
        <f>E14+E15</f>
        <v>0.1</v>
      </c>
      <c r="F13" s="170">
        <f>D13+E13</f>
        <v>1.2000000000000002</v>
      </c>
      <c r="G13" s="168">
        <f>G14+G15</f>
        <v>0.5</v>
      </c>
      <c r="H13" s="169">
        <f>H14+H15</f>
        <v>0.1</v>
      </c>
      <c r="I13" s="170">
        <f>G13+H13</f>
        <v>0.6</v>
      </c>
      <c r="J13" s="168">
        <f>J14+J15</f>
        <v>149.6</v>
      </c>
      <c r="K13" s="169">
        <f>K14+K15</f>
        <v>40.2</v>
      </c>
      <c r="L13" s="171">
        <f>J13+K13</f>
        <v>189.8</v>
      </c>
      <c r="M13" s="41" t="s">
        <v>13</v>
      </c>
      <c r="N13" s="172">
        <f>N14+N15</f>
        <v>221.9</v>
      </c>
      <c r="O13" s="169">
        <f>O14+O15</f>
        <v>61.4</v>
      </c>
      <c r="P13" s="173">
        <f>N13+O13</f>
        <v>283.3</v>
      </c>
      <c r="Q13" s="34"/>
      <c r="R13" s="34"/>
      <c r="S13" s="36" t="s">
        <v>4</v>
      </c>
    </row>
    <row r="14" spans="1:19" ht="27.75" customHeight="1">
      <c r="A14" s="29"/>
      <c r="B14" s="43" t="s">
        <v>64</v>
      </c>
      <c r="C14" s="44"/>
      <c r="D14" s="174">
        <v>1.1</v>
      </c>
      <c r="E14" s="175">
        <v>0.1</v>
      </c>
      <c r="F14" s="176">
        <f>D14+E14</f>
        <v>1.2000000000000002</v>
      </c>
      <c r="G14" s="174">
        <v>0.5</v>
      </c>
      <c r="H14" s="175">
        <v>0.1</v>
      </c>
      <c r="I14" s="176">
        <f>G14+H14</f>
        <v>0.6</v>
      </c>
      <c r="J14" s="174">
        <v>149.6</v>
      </c>
      <c r="K14" s="175">
        <v>40.2</v>
      </c>
      <c r="L14" s="177">
        <f>J14+K14</f>
        <v>189.8</v>
      </c>
      <c r="M14" s="167">
        <f>ROUND(L14-P14,2)/P14*100</f>
        <v>-32.04439670605084</v>
      </c>
      <c r="N14" s="178">
        <v>217.9</v>
      </c>
      <c r="O14" s="175">
        <v>61.4</v>
      </c>
      <c r="P14" s="179">
        <f>N14+O14</f>
        <v>279.3</v>
      </c>
      <c r="Q14" s="45"/>
      <c r="R14" s="46" t="s">
        <v>65</v>
      </c>
      <c r="S14" s="39"/>
    </row>
    <row r="15" spans="1:19" ht="27.75" customHeight="1" thickBot="1">
      <c r="A15" s="29"/>
      <c r="B15" s="47" t="s">
        <v>85</v>
      </c>
      <c r="C15" s="48"/>
      <c r="D15" s="180">
        <v>0</v>
      </c>
      <c r="E15" s="181">
        <v>0</v>
      </c>
      <c r="F15" s="182">
        <f>D15+E15</f>
        <v>0</v>
      </c>
      <c r="G15" s="180">
        <v>0</v>
      </c>
      <c r="H15" s="181">
        <v>0</v>
      </c>
      <c r="I15" s="182">
        <f>G15+H15</f>
        <v>0</v>
      </c>
      <c r="J15" s="180">
        <v>0</v>
      </c>
      <c r="K15" s="181">
        <v>0</v>
      </c>
      <c r="L15" s="183">
        <f>J15+K15</f>
        <v>0</v>
      </c>
      <c r="M15" s="184" t="s">
        <v>13</v>
      </c>
      <c r="N15" s="185">
        <v>4</v>
      </c>
      <c r="O15" s="181">
        <v>0</v>
      </c>
      <c r="P15" s="186">
        <f>N15+O15</f>
        <v>4</v>
      </c>
      <c r="Q15" s="49"/>
      <c r="R15" s="50" t="s">
        <v>86</v>
      </c>
      <c r="S15" s="39"/>
    </row>
    <row r="16" spans="1:19" ht="9" customHeight="1" thickBot="1">
      <c r="A16" s="29"/>
      <c r="B16" s="24"/>
      <c r="C16" s="24"/>
      <c r="D16" s="79"/>
      <c r="E16" s="79"/>
      <c r="F16" s="79"/>
      <c r="G16" s="79"/>
      <c r="H16" s="79"/>
      <c r="I16" s="79"/>
      <c r="J16" s="79"/>
      <c r="K16" s="79"/>
      <c r="L16" s="79"/>
      <c r="M16" s="187"/>
      <c r="N16" s="79"/>
      <c r="O16" s="79"/>
      <c r="P16" s="79"/>
      <c r="Q16" s="38"/>
      <c r="R16" s="38"/>
      <c r="S16" s="39"/>
    </row>
    <row r="17" spans="1:19" ht="27.75" customHeight="1" thickBot="1">
      <c r="A17" s="29" t="s">
        <v>5</v>
      </c>
      <c r="B17" s="52"/>
      <c r="C17" s="40"/>
      <c r="D17" s="53">
        <f>D18+D29+D30+D31</f>
        <v>12.5</v>
      </c>
      <c r="E17" s="42">
        <f>E18+E29+E30+E31</f>
        <v>6.499999999999999</v>
      </c>
      <c r="F17" s="33">
        <f>D17+E17</f>
        <v>19</v>
      </c>
      <c r="G17" s="53">
        <f>G18+G29+G30+G31</f>
        <v>13.600000000000001</v>
      </c>
      <c r="H17" s="42">
        <f>H18+H29+H30+H31</f>
        <v>3.3000000000000003</v>
      </c>
      <c r="I17" s="33">
        <f>G17+H17</f>
        <v>16.900000000000002</v>
      </c>
      <c r="J17" s="53">
        <f>J18+J29+J30+J31</f>
        <v>147.2</v>
      </c>
      <c r="K17" s="42">
        <f>K18+K29+K30+K31</f>
        <v>57.1</v>
      </c>
      <c r="L17" s="33">
        <f>J17+K17</f>
        <v>204.29999999999998</v>
      </c>
      <c r="M17" s="41" t="s">
        <v>13</v>
      </c>
      <c r="N17" s="53">
        <f>N18+N29+N30+N31</f>
        <v>165.5</v>
      </c>
      <c r="O17" s="42">
        <f>O18+O29+O30+O31</f>
        <v>37.599999999999994</v>
      </c>
      <c r="P17" s="33">
        <f>N17+O17</f>
        <v>203.1</v>
      </c>
      <c r="Q17" s="34"/>
      <c r="R17" s="34"/>
      <c r="S17" s="36" t="s">
        <v>6</v>
      </c>
    </row>
    <row r="18" spans="1:19" ht="27.75" customHeight="1">
      <c r="A18" s="29"/>
      <c r="B18" s="54" t="s">
        <v>14</v>
      </c>
      <c r="C18" s="55"/>
      <c r="D18" s="174">
        <f>D19+D25</f>
        <v>12.200000000000001</v>
      </c>
      <c r="E18" s="175">
        <f>E19+E25</f>
        <v>6.199999999999999</v>
      </c>
      <c r="F18" s="177">
        <f>D18+E18</f>
        <v>18.4</v>
      </c>
      <c r="G18" s="174">
        <f>G19+G25</f>
        <v>12.8</v>
      </c>
      <c r="H18" s="175">
        <f>H19+H25</f>
        <v>3.0000000000000004</v>
      </c>
      <c r="I18" s="177">
        <f>G18+H18</f>
        <v>15.8</v>
      </c>
      <c r="J18" s="174">
        <f>J19+J25</f>
        <v>139.6</v>
      </c>
      <c r="K18" s="175">
        <f>K19+K25</f>
        <v>51.300000000000004</v>
      </c>
      <c r="L18" s="177">
        <f>J18+K18</f>
        <v>190.9</v>
      </c>
      <c r="M18" s="167">
        <f>ROUND(L18-P18,2)/P18*100</f>
        <v>-0.6246746486205101</v>
      </c>
      <c r="N18" s="174">
        <f>N19+N25</f>
        <v>157</v>
      </c>
      <c r="O18" s="175">
        <f>O19+O25</f>
        <v>35.099999999999994</v>
      </c>
      <c r="P18" s="177">
        <f>N18+O18</f>
        <v>192.1</v>
      </c>
      <c r="Q18" s="57"/>
      <c r="R18" s="58" t="s">
        <v>15</v>
      </c>
      <c r="S18" s="36"/>
    </row>
    <row r="19" spans="1:19" ht="27.75" customHeight="1">
      <c r="A19" s="29"/>
      <c r="B19" s="59"/>
      <c r="C19" s="24" t="s">
        <v>45</v>
      </c>
      <c r="D19" s="188">
        <f aca="true" t="shared" si="0" ref="D19:L19">D20+D21+D22+D23+D24</f>
        <v>11.600000000000001</v>
      </c>
      <c r="E19" s="189">
        <f t="shared" si="0"/>
        <v>6.1</v>
      </c>
      <c r="F19" s="151">
        <f t="shared" si="0"/>
        <v>17.7</v>
      </c>
      <c r="G19" s="188">
        <f t="shared" si="0"/>
        <v>12.3</v>
      </c>
      <c r="H19" s="189">
        <f t="shared" si="0"/>
        <v>2.9000000000000004</v>
      </c>
      <c r="I19" s="151">
        <f t="shared" si="0"/>
        <v>15.2</v>
      </c>
      <c r="J19" s="188">
        <f t="shared" si="0"/>
        <v>134.6</v>
      </c>
      <c r="K19" s="189">
        <f t="shared" si="0"/>
        <v>47.7</v>
      </c>
      <c r="L19" s="151">
        <f t="shared" si="0"/>
        <v>182.3</v>
      </c>
      <c r="M19" s="190">
        <f>ROUND(L19-P19,2)/P19*100</f>
        <v>-1.0314875135722041</v>
      </c>
      <c r="N19" s="188">
        <f>N20+N21+N22+N23+N24</f>
        <v>149.1</v>
      </c>
      <c r="O19" s="189">
        <f>O20+O21+O22+O23+O24</f>
        <v>35.099999999999994</v>
      </c>
      <c r="P19" s="151">
        <f>P20+P21+P22+P23+P24</f>
        <v>184.2</v>
      </c>
      <c r="Q19" s="60" t="s">
        <v>46</v>
      </c>
      <c r="R19" s="61"/>
      <c r="S19" s="39"/>
    </row>
    <row r="20" spans="1:19" ht="27.75" customHeight="1">
      <c r="A20" s="29"/>
      <c r="B20" s="62"/>
      <c r="C20" s="43" t="s">
        <v>47</v>
      </c>
      <c r="D20" s="191">
        <v>0.1</v>
      </c>
      <c r="E20" s="192">
        <v>1.5</v>
      </c>
      <c r="F20" s="193">
        <f>D20+E20</f>
        <v>1.6</v>
      </c>
      <c r="G20" s="191">
        <v>0.1</v>
      </c>
      <c r="H20" s="192">
        <v>1.8</v>
      </c>
      <c r="I20" s="193">
        <f>G20+H20</f>
        <v>1.9000000000000001</v>
      </c>
      <c r="J20" s="191">
        <v>0.7</v>
      </c>
      <c r="K20" s="192">
        <v>17.7</v>
      </c>
      <c r="L20" s="193">
        <f>J20+K20</f>
        <v>18.4</v>
      </c>
      <c r="M20" s="194">
        <f>ROUND(L20-P20,2)/P20*100</f>
        <v>-8.45771144278607</v>
      </c>
      <c r="N20" s="191">
        <v>1.9</v>
      </c>
      <c r="O20" s="192">
        <v>18.2</v>
      </c>
      <c r="P20" s="193">
        <f>N20+O20</f>
        <v>20.099999999999998</v>
      </c>
      <c r="Q20" s="46" t="s">
        <v>48</v>
      </c>
      <c r="R20" s="63"/>
      <c r="S20" s="39"/>
    </row>
    <row r="21" spans="1:19" ht="27.75" customHeight="1">
      <c r="A21" s="29"/>
      <c r="B21" s="59"/>
      <c r="C21" s="64" t="s">
        <v>136</v>
      </c>
      <c r="D21" s="224">
        <v>3.6</v>
      </c>
      <c r="E21" s="196">
        <v>4.6</v>
      </c>
      <c r="F21" s="225">
        <f>D21+E21</f>
        <v>8.2</v>
      </c>
      <c r="G21" s="224">
        <v>3.7</v>
      </c>
      <c r="H21" s="196">
        <v>0.4</v>
      </c>
      <c r="I21" s="225">
        <f>G21+H21</f>
        <v>4.1000000000000005</v>
      </c>
      <c r="J21" s="224">
        <v>51.6</v>
      </c>
      <c r="K21" s="196">
        <v>12</v>
      </c>
      <c r="L21" s="225">
        <f>J21+K21</f>
        <v>63.6</v>
      </c>
      <c r="M21" s="198">
        <f>ROUND(L21-P21,2)/P21*100</f>
        <v>-11.420612813370473</v>
      </c>
      <c r="N21" s="224">
        <v>60.2</v>
      </c>
      <c r="O21" s="196">
        <v>11.6</v>
      </c>
      <c r="P21" s="225">
        <f>N21+O21</f>
        <v>71.8</v>
      </c>
      <c r="Q21" s="66" t="s">
        <v>49</v>
      </c>
      <c r="R21" s="63"/>
      <c r="S21" s="39"/>
    </row>
    <row r="22" spans="1:19" ht="27.75" customHeight="1">
      <c r="A22" s="29"/>
      <c r="B22" s="59"/>
      <c r="C22" s="64" t="s">
        <v>137</v>
      </c>
      <c r="D22" s="224">
        <v>7.9</v>
      </c>
      <c r="E22" s="196">
        <v>0</v>
      </c>
      <c r="F22" s="225">
        <f>D22+E22</f>
        <v>7.9</v>
      </c>
      <c r="G22" s="224">
        <v>8.5</v>
      </c>
      <c r="H22" s="196">
        <v>0.7</v>
      </c>
      <c r="I22" s="225">
        <f>G22+H22</f>
        <v>9.2</v>
      </c>
      <c r="J22" s="224">
        <v>82.3</v>
      </c>
      <c r="K22" s="196">
        <v>18</v>
      </c>
      <c r="L22" s="225">
        <f>J22+K22</f>
        <v>100.3</v>
      </c>
      <c r="M22" s="198">
        <f>ROUND(L22-P22,2)/P22*100</f>
        <v>8.66738894907909</v>
      </c>
      <c r="N22" s="224">
        <v>87</v>
      </c>
      <c r="O22" s="196">
        <v>5.3</v>
      </c>
      <c r="P22" s="225">
        <f>N22+O22</f>
        <v>92.3</v>
      </c>
      <c r="Q22" s="66" t="s">
        <v>96</v>
      </c>
      <c r="R22" s="67"/>
      <c r="S22" s="39"/>
    </row>
    <row r="23" spans="1:19" ht="27.75" customHeight="1">
      <c r="A23" s="29"/>
      <c r="B23" s="59"/>
      <c r="C23" s="68" t="s">
        <v>50</v>
      </c>
      <c r="D23" s="195">
        <v>0</v>
      </c>
      <c r="E23" s="196">
        <v>0</v>
      </c>
      <c r="F23" s="197">
        <f>D23+E23</f>
        <v>0</v>
      </c>
      <c r="G23" s="195">
        <v>0</v>
      </c>
      <c r="H23" s="196">
        <v>0</v>
      </c>
      <c r="I23" s="197">
        <f>G23+H23</f>
        <v>0</v>
      </c>
      <c r="J23" s="195">
        <v>0</v>
      </c>
      <c r="K23" s="196">
        <v>0</v>
      </c>
      <c r="L23" s="197">
        <f>J23+K23</f>
        <v>0</v>
      </c>
      <c r="M23" s="198">
        <v>0</v>
      </c>
      <c r="N23" s="195">
        <v>0</v>
      </c>
      <c r="O23" s="196">
        <v>0</v>
      </c>
      <c r="P23" s="197">
        <f>N23+O23</f>
        <v>0</v>
      </c>
      <c r="Q23" s="66" t="s">
        <v>51</v>
      </c>
      <c r="R23" s="63"/>
      <c r="S23" s="39"/>
    </row>
    <row r="24" spans="1:19" ht="27.75" customHeight="1">
      <c r="A24" s="29"/>
      <c r="B24" s="59"/>
      <c r="C24" s="47" t="s">
        <v>80</v>
      </c>
      <c r="D24" s="195">
        <v>0</v>
      </c>
      <c r="E24" s="196">
        <v>0</v>
      </c>
      <c r="F24" s="197">
        <f>D24+E24</f>
        <v>0</v>
      </c>
      <c r="G24" s="195">
        <v>0</v>
      </c>
      <c r="H24" s="196">
        <v>0</v>
      </c>
      <c r="I24" s="197">
        <f>G24+H24</f>
        <v>0</v>
      </c>
      <c r="J24" s="195">
        <v>0</v>
      </c>
      <c r="K24" s="196">
        <v>0</v>
      </c>
      <c r="L24" s="197">
        <f>J24+K24</f>
        <v>0</v>
      </c>
      <c r="M24" s="199">
        <v>0</v>
      </c>
      <c r="N24" s="195">
        <v>0</v>
      </c>
      <c r="O24" s="196">
        <v>0</v>
      </c>
      <c r="P24" s="197">
        <f>N24+O24</f>
        <v>0</v>
      </c>
      <c r="Q24" s="50" t="s">
        <v>79</v>
      </c>
      <c r="R24" s="61"/>
      <c r="S24" s="39"/>
    </row>
    <row r="25" spans="1:19" ht="27.75" customHeight="1">
      <c r="A25" s="29"/>
      <c r="B25" s="59"/>
      <c r="C25" s="24" t="s">
        <v>81</v>
      </c>
      <c r="D25" s="188">
        <f aca="true" t="shared" si="1" ref="D25:L25">D26+D27+D28</f>
        <v>0.6</v>
      </c>
      <c r="E25" s="189">
        <f t="shared" si="1"/>
        <v>0.1</v>
      </c>
      <c r="F25" s="200">
        <f t="shared" si="1"/>
        <v>0.7</v>
      </c>
      <c r="G25" s="188">
        <f t="shared" si="1"/>
        <v>0.5</v>
      </c>
      <c r="H25" s="189">
        <f t="shared" si="1"/>
        <v>0.1</v>
      </c>
      <c r="I25" s="200">
        <f t="shared" si="1"/>
        <v>0.6</v>
      </c>
      <c r="J25" s="188">
        <f t="shared" si="1"/>
        <v>5</v>
      </c>
      <c r="K25" s="189">
        <f t="shared" si="1"/>
        <v>3.5999999999999996</v>
      </c>
      <c r="L25" s="201">
        <f t="shared" si="1"/>
        <v>8.6</v>
      </c>
      <c r="M25" s="202">
        <f>ROUND(L25-P25,2)/P25*100</f>
        <v>8.860759493670885</v>
      </c>
      <c r="N25" s="188">
        <f>N26+N27+N28</f>
        <v>7.9</v>
      </c>
      <c r="O25" s="189">
        <f>O26+O27+O28</f>
        <v>0</v>
      </c>
      <c r="P25" s="151">
        <f>P26+P27+P28</f>
        <v>7.9</v>
      </c>
      <c r="Q25" s="38" t="s">
        <v>52</v>
      </c>
      <c r="R25" s="35"/>
      <c r="S25" s="69"/>
    </row>
    <row r="26" spans="1:19" ht="27.75" customHeight="1">
      <c r="A26" s="29"/>
      <c r="B26" s="59"/>
      <c r="C26" s="70" t="s">
        <v>53</v>
      </c>
      <c r="D26" s="195">
        <v>0.1</v>
      </c>
      <c r="E26" s="196">
        <v>0</v>
      </c>
      <c r="F26" s="197">
        <f aca="true" t="shared" si="2" ref="F26:F31">D26+E26</f>
        <v>0.1</v>
      </c>
      <c r="G26" s="195">
        <v>0.1</v>
      </c>
      <c r="H26" s="196">
        <v>0</v>
      </c>
      <c r="I26" s="197">
        <f aca="true" t="shared" si="3" ref="I26:I31">G26+H26</f>
        <v>0.1</v>
      </c>
      <c r="J26" s="195">
        <v>1.1</v>
      </c>
      <c r="K26" s="196">
        <v>0</v>
      </c>
      <c r="L26" s="203">
        <f aca="true" t="shared" si="4" ref="L26:L31">J26+K26</f>
        <v>1.1</v>
      </c>
      <c r="M26" s="204">
        <f>ROUND(L26-P26,2)/P26*100</f>
        <v>22.222222222222225</v>
      </c>
      <c r="N26" s="205">
        <v>0.9</v>
      </c>
      <c r="O26" s="196">
        <v>0</v>
      </c>
      <c r="P26" s="197">
        <f aca="true" t="shared" si="5" ref="P26:P31">N26+O26</f>
        <v>0.9</v>
      </c>
      <c r="Q26" s="46" t="s">
        <v>54</v>
      </c>
      <c r="R26" s="61"/>
      <c r="S26" s="39"/>
    </row>
    <row r="27" spans="1:19" ht="27.75" customHeight="1">
      <c r="A27" s="29"/>
      <c r="B27" s="59"/>
      <c r="C27" s="68" t="s">
        <v>55</v>
      </c>
      <c r="D27" s="195">
        <v>0.4</v>
      </c>
      <c r="E27" s="196">
        <v>0.1</v>
      </c>
      <c r="F27" s="197">
        <f t="shared" si="2"/>
        <v>0.5</v>
      </c>
      <c r="G27" s="195">
        <v>0.3</v>
      </c>
      <c r="H27" s="196">
        <v>0.1</v>
      </c>
      <c r="I27" s="197">
        <f t="shared" si="3"/>
        <v>0.4</v>
      </c>
      <c r="J27" s="195">
        <v>3.5</v>
      </c>
      <c r="K27" s="196">
        <v>1.3</v>
      </c>
      <c r="L27" s="197">
        <f t="shared" si="4"/>
        <v>4.8</v>
      </c>
      <c r="M27" s="198">
        <f>ROUND(L27-P27,2)/P27*100</f>
        <v>-9.433962264150944</v>
      </c>
      <c r="N27" s="195">
        <v>5.3</v>
      </c>
      <c r="O27" s="196">
        <v>0</v>
      </c>
      <c r="P27" s="197">
        <f t="shared" si="5"/>
        <v>5.3</v>
      </c>
      <c r="Q27" s="66" t="s">
        <v>56</v>
      </c>
      <c r="R27" s="61"/>
      <c r="S27" s="39"/>
    </row>
    <row r="28" spans="1:19" ht="27.75" customHeight="1">
      <c r="A28" s="29"/>
      <c r="B28" s="59"/>
      <c r="C28" s="47" t="s">
        <v>57</v>
      </c>
      <c r="D28" s="195">
        <v>0.1</v>
      </c>
      <c r="E28" s="196">
        <v>0</v>
      </c>
      <c r="F28" s="197">
        <f t="shared" si="2"/>
        <v>0.1</v>
      </c>
      <c r="G28" s="195">
        <v>0.1</v>
      </c>
      <c r="H28" s="196">
        <v>0</v>
      </c>
      <c r="I28" s="197">
        <f t="shared" si="3"/>
        <v>0.1</v>
      </c>
      <c r="J28" s="195">
        <v>0.4</v>
      </c>
      <c r="K28" s="196">
        <v>2.3</v>
      </c>
      <c r="L28" s="197">
        <f t="shared" si="4"/>
        <v>2.6999999999999997</v>
      </c>
      <c r="M28" s="206">
        <f>ROUND(L28-P28,2)/P28*100</f>
        <v>58.82352941176471</v>
      </c>
      <c r="N28" s="195">
        <v>1.7</v>
      </c>
      <c r="O28" s="196">
        <v>0</v>
      </c>
      <c r="P28" s="197">
        <f t="shared" si="5"/>
        <v>1.7</v>
      </c>
      <c r="Q28" s="50" t="s">
        <v>58</v>
      </c>
      <c r="R28" s="61"/>
      <c r="S28" s="39"/>
    </row>
    <row r="29" spans="1:19" s="158" customFormat="1" ht="27.75" customHeight="1">
      <c r="A29" s="29"/>
      <c r="B29" s="59" t="s">
        <v>99</v>
      </c>
      <c r="C29" s="71"/>
      <c r="D29" s="191">
        <v>0</v>
      </c>
      <c r="E29" s="192">
        <v>0</v>
      </c>
      <c r="F29" s="193">
        <f t="shared" si="2"/>
        <v>0</v>
      </c>
      <c r="G29" s="191">
        <v>0</v>
      </c>
      <c r="H29" s="192">
        <v>0</v>
      </c>
      <c r="I29" s="193">
        <f t="shared" si="3"/>
        <v>0</v>
      </c>
      <c r="J29" s="191">
        <v>0</v>
      </c>
      <c r="K29" s="192">
        <v>0</v>
      </c>
      <c r="L29" s="193">
        <f t="shared" si="4"/>
        <v>0</v>
      </c>
      <c r="M29" s="72" t="s">
        <v>13</v>
      </c>
      <c r="N29" s="191">
        <v>0</v>
      </c>
      <c r="O29" s="192">
        <v>0</v>
      </c>
      <c r="P29" s="193">
        <f t="shared" si="5"/>
        <v>0</v>
      </c>
      <c r="Q29" s="73"/>
      <c r="R29" s="61" t="s">
        <v>98</v>
      </c>
      <c r="S29" s="39"/>
    </row>
    <row r="30" spans="1:19" ht="27.75" customHeight="1">
      <c r="A30" s="29"/>
      <c r="B30" s="74" t="s">
        <v>7</v>
      </c>
      <c r="C30" s="75"/>
      <c r="D30" s="195">
        <v>0.1</v>
      </c>
      <c r="E30" s="196">
        <v>0.2</v>
      </c>
      <c r="F30" s="197">
        <f t="shared" si="2"/>
        <v>0.30000000000000004</v>
      </c>
      <c r="G30" s="195">
        <v>0.8</v>
      </c>
      <c r="H30" s="196">
        <v>0.3</v>
      </c>
      <c r="I30" s="197">
        <f t="shared" si="3"/>
        <v>1.1</v>
      </c>
      <c r="J30" s="195">
        <v>5.4</v>
      </c>
      <c r="K30" s="196">
        <v>2.8</v>
      </c>
      <c r="L30" s="197">
        <f t="shared" si="4"/>
        <v>8.2</v>
      </c>
      <c r="M30" s="198">
        <f>ROUND(L30-P30,2)/P30*100</f>
        <v>22.388059701492537</v>
      </c>
      <c r="N30" s="195">
        <v>4.7</v>
      </c>
      <c r="O30" s="196">
        <v>2</v>
      </c>
      <c r="P30" s="197">
        <f t="shared" si="5"/>
        <v>6.7</v>
      </c>
      <c r="Q30" s="38"/>
      <c r="R30" s="61" t="s">
        <v>95</v>
      </c>
      <c r="S30" s="39"/>
    </row>
    <row r="31" spans="1:19" ht="27.75" customHeight="1" thickBot="1">
      <c r="A31" s="29"/>
      <c r="B31" s="76" t="s">
        <v>8</v>
      </c>
      <c r="C31" s="77"/>
      <c r="D31" s="180">
        <v>0.2</v>
      </c>
      <c r="E31" s="181">
        <v>0.1</v>
      </c>
      <c r="F31" s="183">
        <f t="shared" si="2"/>
        <v>0.30000000000000004</v>
      </c>
      <c r="G31" s="180">
        <v>0</v>
      </c>
      <c r="H31" s="181">
        <v>0</v>
      </c>
      <c r="I31" s="183">
        <f t="shared" si="3"/>
        <v>0</v>
      </c>
      <c r="J31" s="180">
        <v>2.2</v>
      </c>
      <c r="K31" s="181">
        <v>3</v>
      </c>
      <c r="L31" s="183">
        <f t="shared" si="4"/>
        <v>5.2</v>
      </c>
      <c r="M31" s="207">
        <f>ROUND(L31-P31,2)/P31*100</f>
        <v>20.930232558139537</v>
      </c>
      <c r="N31" s="180">
        <v>3.8</v>
      </c>
      <c r="O31" s="181">
        <v>0.5</v>
      </c>
      <c r="P31" s="183">
        <f t="shared" si="5"/>
        <v>4.3</v>
      </c>
      <c r="Q31" s="60"/>
      <c r="R31" s="78" t="s">
        <v>9</v>
      </c>
      <c r="S31" s="39"/>
    </row>
    <row r="32" spans="1:19" ht="9" customHeight="1" thickBot="1">
      <c r="A32" s="29"/>
      <c r="B32" s="30"/>
      <c r="C32" s="30"/>
      <c r="D32" s="79"/>
      <c r="E32" s="79"/>
      <c r="F32" s="79"/>
      <c r="G32" s="79"/>
      <c r="H32" s="79"/>
      <c r="I32" s="79"/>
      <c r="J32" s="79"/>
      <c r="K32" s="79"/>
      <c r="L32" s="79"/>
      <c r="M32" s="51"/>
      <c r="N32" s="79"/>
      <c r="O32" s="79"/>
      <c r="P32" s="79"/>
      <c r="Q32" s="34"/>
      <c r="R32" s="34"/>
      <c r="S32" s="36"/>
    </row>
    <row r="33" spans="1:19" ht="27.75" customHeight="1" thickBot="1">
      <c r="A33" s="29" t="s">
        <v>66</v>
      </c>
      <c r="B33" s="30"/>
      <c r="C33" s="30"/>
      <c r="D33" s="208">
        <f aca="true" t="shared" si="6" ref="D33:L33">D34+D37</f>
        <v>0.4</v>
      </c>
      <c r="E33" s="209">
        <f t="shared" si="6"/>
        <v>0.2</v>
      </c>
      <c r="F33" s="210">
        <f t="shared" si="6"/>
        <v>0.6000000000000001</v>
      </c>
      <c r="G33" s="208">
        <f t="shared" si="6"/>
        <v>0.5</v>
      </c>
      <c r="H33" s="209">
        <f t="shared" si="6"/>
        <v>0.8</v>
      </c>
      <c r="I33" s="210">
        <f t="shared" si="6"/>
        <v>1.3</v>
      </c>
      <c r="J33" s="208">
        <f t="shared" si="6"/>
        <v>19.3</v>
      </c>
      <c r="K33" s="209">
        <f t="shared" si="6"/>
        <v>4.9</v>
      </c>
      <c r="L33" s="211">
        <f t="shared" si="6"/>
        <v>24.200000000000003</v>
      </c>
      <c r="M33" s="80" t="s">
        <v>13</v>
      </c>
      <c r="N33" s="208">
        <f>N34+N37</f>
        <v>47.9</v>
      </c>
      <c r="O33" s="209">
        <f>O34+O37</f>
        <v>4.1000000000000005</v>
      </c>
      <c r="P33" s="211">
        <f>P34+P37</f>
        <v>52</v>
      </c>
      <c r="Q33" s="34"/>
      <c r="R33" s="34"/>
      <c r="S33" s="81" t="s">
        <v>67</v>
      </c>
    </row>
    <row r="34" spans="1:19" ht="27.75" customHeight="1">
      <c r="A34" s="29"/>
      <c r="B34" s="54" t="s">
        <v>71</v>
      </c>
      <c r="C34" s="82"/>
      <c r="D34" s="212">
        <f>D35+D36</f>
        <v>0</v>
      </c>
      <c r="E34" s="213">
        <f>E35+E36</f>
        <v>0.2</v>
      </c>
      <c r="F34" s="214">
        <f aca="true" t="shared" si="7" ref="F34:F39">D34+E34</f>
        <v>0.2</v>
      </c>
      <c r="G34" s="212">
        <f>G35+G36</f>
        <v>0</v>
      </c>
      <c r="H34" s="213">
        <f>H35+H36</f>
        <v>0.3</v>
      </c>
      <c r="I34" s="214">
        <f aca="true" t="shared" si="8" ref="I34:I39">G34+H34</f>
        <v>0.3</v>
      </c>
      <c r="J34" s="212">
        <f>J35+J36</f>
        <v>0</v>
      </c>
      <c r="K34" s="213">
        <f>K35+K36</f>
        <v>3.3</v>
      </c>
      <c r="L34" s="214">
        <f aca="true" t="shared" si="9" ref="L34:L39">J34+K34</f>
        <v>3.3</v>
      </c>
      <c r="M34" s="83" t="s">
        <v>13</v>
      </c>
      <c r="N34" s="212">
        <f>N35+N36</f>
        <v>0.3</v>
      </c>
      <c r="O34" s="213">
        <f>O35+O36</f>
        <v>3.2</v>
      </c>
      <c r="P34" s="214">
        <f aca="true" t="shared" si="10" ref="P34:P39">N34+O34</f>
        <v>3.5</v>
      </c>
      <c r="Q34" s="84"/>
      <c r="R34" s="58" t="s">
        <v>77</v>
      </c>
      <c r="S34" s="36"/>
    </row>
    <row r="35" spans="1:19" ht="27.75" customHeight="1">
      <c r="A35" s="29"/>
      <c r="B35" s="85"/>
      <c r="C35" s="86" t="s">
        <v>34</v>
      </c>
      <c r="D35" s="191">
        <v>0</v>
      </c>
      <c r="E35" s="192">
        <v>0.2</v>
      </c>
      <c r="F35" s="193">
        <f>D35+E35</f>
        <v>0.2</v>
      </c>
      <c r="G35" s="191">
        <v>0</v>
      </c>
      <c r="H35" s="192">
        <v>0.3</v>
      </c>
      <c r="I35" s="193">
        <f t="shared" si="8"/>
        <v>0.3</v>
      </c>
      <c r="J35" s="191">
        <v>0</v>
      </c>
      <c r="K35" s="192">
        <v>3.3</v>
      </c>
      <c r="L35" s="193">
        <f t="shared" si="9"/>
        <v>3.3</v>
      </c>
      <c r="M35" s="72" t="s">
        <v>13</v>
      </c>
      <c r="N35" s="191">
        <v>0.3</v>
      </c>
      <c r="O35" s="192">
        <v>3.2</v>
      </c>
      <c r="P35" s="193">
        <f t="shared" si="10"/>
        <v>3.5</v>
      </c>
      <c r="Q35" s="87" t="s">
        <v>35</v>
      </c>
      <c r="R35" s="66"/>
      <c r="S35" s="39"/>
    </row>
    <row r="36" spans="1:19" ht="27.75" customHeight="1">
      <c r="A36" s="29"/>
      <c r="B36" s="85"/>
      <c r="C36" s="88" t="s">
        <v>36</v>
      </c>
      <c r="D36" s="195">
        <v>0</v>
      </c>
      <c r="E36" s="196">
        <v>0</v>
      </c>
      <c r="F36" s="197">
        <f t="shared" si="7"/>
        <v>0</v>
      </c>
      <c r="G36" s="195">
        <v>0</v>
      </c>
      <c r="H36" s="196">
        <v>0</v>
      </c>
      <c r="I36" s="197">
        <f t="shared" si="8"/>
        <v>0</v>
      </c>
      <c r="J36" s="195">
        <v>0</v>
      </c>
      <c r="K36" s="196">
        <v>0</v>
      </c>
      <c r="L36" s="197">
        <f t="shared" si="9"/>
        <v>0</v>
      </c>
      <c r="M36" s="89" t="s">
        <v>13</v>
      </c>
      <c r="N36" s="195">
        <v>0</v>
      </c>
      <c r="O36" s="196">
        <v>0</v>
      </c>
      <c r="P36" s="197">
        <f t="shared" si="10"/>
        <v>0</v>
      </c>
      <c r="Q36" s="90" t="s">
        <v>37</v>
      </c>
      <c r="R36" s="91"/>
      <c r="S36" s="39"/>
    </row>
    <row r="37" spans="1:19" ht="27.75" customHeight="1">
      <c r="A37" s="29"/>
      <c r="B37" s="74" t="s">
        <v>59</v>
      </c>
      <c r="C37" s="92"/>
      <c r="D37" s="215">
        <f>D38+D39</f>
        <v>0.4</v>
      </c>
      <c r="E37" s="189">
        <f>E38+E39</f>
        <v>0</v>
      </c>
      <c r="F37" s="151">
        <f t="shared" si="7"/>
        <v>0.4</v>
      </c>
      <c r="G37" s="215">
        <f>G38+G39</f>
        <v>0.5</v>
      </c>
      <c r="H37" s="189">
        <f>H38+H39</f>
        <v>0.5</v>
      </c>
      <c r="I37" s="151">
        <f t="shared" si="8"/>
        <v>1</v>
      </c>
      <c r="J37" s="215">
        <f>J38+J39</f>
        <v>19.3</v>
      </c>
      <c r="K37" s="189">
        <f>K38+K39</f>
        <v>1.6</v>
      </c>
      <c r="L37" s="151">
        <f t="shared" si="9"/>
        <v>20.900000000000002</v>
      </c>
      <c r="M37" s="72" t="s">
        <v>13</v>
      </c>
      <c r="N37" s="215">
        <f>N38+N39</f>
        <v>47.6</v>
      </c>
      <c r="O37" s="189">
        <f>O38+O39</f>
        <v>0.9</v>
      </c>
      <c r="P37" s="151">
        <f t="shared" si="10"/>
        <v>48.5</v>
      </c>
      <c r="Q37" s="93"/>
      <c r="R37" s="61" t="s">
        <v>60</v>
      </c>
      <c r="S37" s="39"/>
    </row>
    <row r="38" spans="1:19" ht="27.75" customHeight="1">
      <c r="A38" s="29"/>
      <c r="B38" s="85"/>
      <c r="C38" s="86" t="s">
        <v>20</v>
      </c>
      <c r="D38" s="191">
        <v>0.4</v>
      </c>
      <c r="E38" s="192">
        <v>0</v>
      </c>
      <c r="F38" s="193">
        <f t="shared" si="7"/>
        <v>0.4</v>
      </c>
      <c r="G38" s="191">
        <v>0.5</v>
      </c>
      <c r="H38" s="192">
        <v>0.5</v>
      </c>
      <c r="I38" s="193">
        <f t="shared" si="8"/>
        <v>1</v>
      </c>
      <c r="J38" s="191">
        <v>18.7</v>
      </c>
      <c r="K38" s="192">
        <v>1.6</v>
      </c>
      <c r="L38" s="193">
        <f t="shared" si="9"/>
        <v>20.3</v>
      </c>
      <c r="M38" s="72" t="s">
        <v>13</v>
      </c>
      <c r="N38" s="191">
        <v>45.5</v>
      </c>
      <c r="O38" s="192">
        <v>0.9</v>
      </c>
      <c r="P38" s="193">
        <f t="shared" si="10"/>
        <v>46.4</v>
      </c>
      <c r="Q38" s="87" t="s">
        <v>22</v>
      </c>
      <c r="R38" s="91"/>
      <c r="S38" s="39"/>
    </row>
    <row r="39" spans="1:19" ht="27.75" customHeight="1" thickBot="1">
      <c r="A39" s="29"/>
      <c r="B39" s="94"/>
      <c r="C39" s="88" t="s">
        <v>21</v>
      </c>
      <c r="D39" s="180">
        <v>0</v>
      </c>
      <c r="E39" s="181">
        <v>0</v>
      </c>
      <c r="F39" s="183">
        <f t="shared" si="7"/>
        <v>0</v>
      </c>
      <c r="G39" s="180">
        <v>0</v>
      </c>
      <c r="H39" s="181">
        <v>0</v>
      </c>
      <c r="I39" s="183">
        <f t="shared" si="8"/>
        <v>0</v>
      </c>
      <c r="J39" s="180">
        <v>0.6</v>
      </c>
      <c r="K39" s="181">
        <v>0</v>
      </c>
      <c r="L39" s="183">
        <f t="shared" si="9"/>
        <v>0.6</v>
      </c>
      <c r="M39" s="95" t="s">
        <v>13</v>
      </c>
      <c r="N39" s="180">
        <v>2.1</v>
      </c>
      <c r="O39" s="181">
        <v>0</v>
      </c>
      <c r="P39" s="183">
        <f t="shared" si="10"/>
        <v>2.1</v>
      </c>
      <c r="Q39" s="90" t="s">
        <v>23</v>
      </c>
      <c r="R39" s="96"/>
      <c r="S39" s="39"/>
    </row>
    <row r="40" spans="1:19" ht="9" customHeight="1" thickBot="1">
      <c r="A40" s="29"/>
      <c r="B40" s="75"/>
      <c r="C40" s="75"/>
      <c r="D40" s="79"/>
      <c r="E40" s="79"/>
      <c r="F40" s="79"/>
      <c r="G40" s="79"/>
      <c r="H40" s="79"/>
      <c r="I40" s="79"/>
      <c r="J40" s="79"/>
      <c r="K40" s="79"/>
      <c r="L40" s="79"/>
      <c r="M40" s="187"/>
      <c r="N40" s="79"/>
      <c r="O40" s="79"/>
      <c r="P40" s="79"/>
      <c r="Q40" s="38"/>
      <c r="R40" s="38"/>
      <c r="S40" s="39"/>
    </row>
    <row r="41" spans="1:19" ht="27.75" customHeight="1" thickBot="1">
      <c r="A41" s="97" t="s">
        <v>10</v>
      </c>
      <c r="B41" s="30"/>
      <c r="C41" s="30"/>
      <c r="D41" s="216">
        <f>D42+D43</f>
        <v>-4.300000000000001</v>
      </c>
      <c r="E41" s="209">
        <f>E42+E43</f>
        <v>0.2</v>
      </c>
      <c r="F41" s="211">
        <f>D41+E41</f>
        <v>-4.1000000000000005</v>
      </c>
      <c r="G41" s="216">
        <f>G42+G43</f>
        <v>-1.9</v>
      </c>
      <c r="H41" s="209">
        <f>H42+H43</f>
        <v>-0.4</v>
      </c>
      <c r="I41" s="211">
        <f>G41+H41</f>
        <v>-2.3</v>
      </c>
      <c r="J41" s="216">
        <f>J42+J43</f>
        <v>-4.1000000000000005</v>
      </c>
      <c r="K41" s="209">
        <f>K42+K43</f>
        <v>-2</v>
      </c>
      <c r="L41" s="211">
        <f>J41+K41</f>
        <v>-6.1000000000000005</v>
      </c>
      <c r="M41" s="41" t="s">
        <v>13</v>
      </c>
      <c r="N41" s="216">
        <f>N42+N43</f>
        <v>-0.09999999999999987</v>
      </c>
      <c r="O41" s="209">
        <f>O42+O43</f>
        <v>0.10000000000000003</v>
      </c>
      <c r="P41" s="211">
        <f>N41+O41</f>
        <v>1.6653345369377348E-16</v>
      </c>
      <c r="Q41" s="34"/>
      <c r="R41" s="34"/>
      <c r="S41" s="36" t="s">
        <v>11</v>
      </c>
    </row>
    <row r="42" spans="1:19" ht="27.75" customHeight="1">
      <c r="A42" s="29"/>
      <c r="B42" s="43" t="s">
        <v>26</v>
      </c>
      <c r="C42" s="44"/>
      <c r="D42" s="195">
        <v>0.1</v>
      </c>
      <c r="E42" s="196">
        <v>0.2</v>
      </c>
      <c r="F42" s="197">
        <f>D42+E42</f>
        <v>0.30000000000000004</v>
      </c>
      <c r="G42" s="195">
        <v>0</v>
      </c>
      <c r="H42" s="196">
        <v>-0.2</v>
      </c>
      <c r="I42" s="197">
        <f>G42+H42</f>
        <v>-0.2</v>
      </c>
      <c r="J42" s="195">
        <v>-0.4</v>
      </c>
      <c r="K42" s="196">
        <v>-0.3</v>
      </c>
      <c r="L42" s="197">
        <f>J42+K42</f>
        <v>-0.7</v>
      </c>
      <c r="M42" s="83" t="s">
        <v>13</v>
      </c>
      <c r="N42" s="195">
        <v>-1.4</v>
      </c>
      <c r="O42" s="196">
        <v>0.4</v>
      </c>
      <c r="P42" s="197">
        <f>N42+O42</f>
        <v>-0.9999999999999999</v>
      </c>
      <c r="Q42" s="45"/>
      <c r="R42" s="46" t="s">
        <v>27</v>
      </c>
      <c r="S42" s="39"/>
    </row>
    <row r="43" spans="1:19" ht="27.75" customHeight="1" thickBot="1">
      <c r="A43" s="29"/>
      <c r="B43" s="98" t="s">
        <v>138</v>
      </c>
      <c r="C43" s="99"/>
      <c r="D43" s="223">
        <v>-4.4</v>
      </c>
      <c r="E43" s="181">
        <v>0</v>
      </c>
      <c r="F43" s="226">
        <f>D43+E43</f>
        <v>-4.4</v>
      </c>
      <c r="G43" s="223">
        <v>-1.9</v>
      </c>
      <c r="H43" s="181">
        <v>-0.2</v>
      </c>
      <c r="I43" s="226">
        <f>G43+H43</f>
        <v>-2.1</v>
      </c>
      <c r="J43" s="223">
        <v>-3.7</v>
      </c>
      <c r="K43" s="181">
        <v>-1.7</v>
      </c>
      <c r="L43" s="226">
        <f>J43+K43</f>
        <v>-5.4</v>
      </c>
      <c r="M43" s="100" t="s">
        <v>13</v>
      </c>
      <c r="N43" s="223">
        <v>1.3</v>
      </c>
      <c r="O43" s="181">
        <v>-0.3</v>
      </c>
      <c r="P43" s="226">
        <f>N43+O43</f>
        <v>1</v>
      </c>
      <c r="Q43" s="49"/>
      <c r="R43" s="50" t="s">
        <v>76</v>
      </c>
      <c r="S43" s="39"/>
    </row>
    <row r="44" spans="1:19" ht="9" customHeight="1" thickBot="1">
      <c r="A44" s="29"/>
      <c r="B44" s="92"/>
      <c r="C44" s="24"/>
      <c r="D44" s="65"/>
      <c r="E44" s="65"/>
      <c r="F44" s="65"/>
      <c r="G44" s="65"/>
      <c r="H44" s="65"/>
      <c r="I44" s="65"/>
      <c r="J44" s="65"/>
      <c r="K44" s="65"/>
      <c r="L44" s="65"/>
      <c r="M44" s="101"/>
      <c r="N44" s="102"/>
      <c r="O44" s="102"/>
      <c r="P44" s="102"/>
      <c r="Q44" s="73"/>
      <c r="R44" s="73"/>
      <c r="S44" s="39"/>
    </row>
    <row r="45" spans="1:19" ht="27.75" customHeight="1" thickBot="1">
      <c r="A45" s="29"/>
      <c r="B45" s="24"/>
      <c r="C45" s="24"/>
      <c r="D45" s="243" t="s">
        <v>126</v>
      </c>
      <c r="E45" s="244"/>
      <c r="F45" s="245"/>
      <c r="G45" s="243" t="s">
        <v>125</v>
      </c>
      <c r="H45" s="244"/>
      <c r="I45" s="245"/>
      <c r="J45" s="243" t="s">
        <v>125</v>
      </c>
      <c r="K45" s="244"/>
      <c r="L45" s="245"/>
      <c r="M45" s="103"/>
      <c r="N45" s="243" t="s">
        <v>110</v>
      </c>
      <c r="O45" s="244"/>
      <c r="P45" s="245"/>
      <c r="Q45" s="38"/>
      <c r="R45" s="38"/>
      <c r="S45" s="39"/>
    </row>
    <row r="46" spans="1:19" ht="27.75" customHeight="1" thickBot="1">
      <c r="A46" s="104" t="s">
        <v>93</v>
      </c>
      <c r="B46" s="105"/>
      <c r="C46" s="105"/>
      <c r="D46" s="152">
        <f aca="true" t="shared" si="11" ref="D46:L46">D11+D13-D17-D33-D41</f>
        <v>49.10000000000001</v>
      </c>
      <c r="E46" s="153">
        <f t="shared" si="11"/>
        <v>24.300000000000004</v>
      </c>
      <c r="F46" s="156">
        <f t="shared" si="11"/>
        <v>73.4</v>
      </c>
      <c r="G46" s="152">
        <f t="shared" si="11"/>
        <v>37.400000000000006</v>
      </c>
      <c r="H46" s="153">
        <f t="shared" si="11"/>
        <v>20.700000000000003</v>
      </c>
      <c r="I46" s="156">
        <f t="shared" si="11"/>
        <v>58.099999999999994</v>
      </c>
      <c r="J46" s="152">
        <f t="shared" si="11"/>
        <v>37.40000000000003</v>
      </c>
      <c r="K46" s="153">
        <f t="shared" si="11"/>
        <v>20.700000000000003</v>
      </c>
      <c r="L46" s="156">
        <f t="shared" si="11"/>
        <v>58.100000000000016</v>
      </c>
      <c r="M46" s="56">
        <f>(L46-P46)/P46*100</f>
        <v>-35.94266813671444</v>
      </c>
      <c r="N46" s="152">
        <f>N11+N13-N17-N33-N41</f>
        <v>50.2</v>
      </c>
      <c r="O46" s="153">
        <f>O11+O13-O17-O33-O41</f>
        <v>40.5</v>
      </c>
      <c r="P46" s="156">
        <f>P11+P13-P17-P33-P41</f>
        <v>90.70000000000002</v>
      </c>
      <c r="Q46" s="106"/>
      <c r="R46" s="106"/>
      <c r="S46" s="107" t="s">
        <v>102</v>
      </c>
    </row>
    <row r="47" spans="1:19" ht="9" customHeight="1" thickBot="1">
      <c r="A47" s="108"/>
      <c r="B47" s="26"/>
      <c r="C47" s="26"/>
      <c r="D47" s="150"/>
      <c r="E47" s="150"/>
      <c r="F47" s="150"/>
      <c r="G47" s="150"/>
      <c r="H47" s="150"/>
      <c r="I47" s="150"/>
      <c r="J47" s="150"/>
      <c r="K47" s="150"/>
      <c r="L47" s="150"/>
      <c r="M47" s="37"/>
      <c r="N47" s="150"/>
      <c r="O47" s="150"/>
      <c r="P47" s="150"/>
      <c r="Q47" s="261"/>
      <c r="R47" s="261"/>
      <c r="S47" s="39"/>
    </row>
    <row r="48" spans="1:19" ht="27.75" customHeight="1" thickBot="1">
      <c r="A48" s="97" t="s">
        <v>39</v>
      </c>
      <c r="B48" s="30"/>
      <c r="C48" s="30"/>
      <c r="D48" s="155">
        <f>D49+D50</f>
        <v>49.099999999999994</v>
      </c>
      <c r="E48" s="153">
        <f>E49+E50</f>
        <v>24.299999999999997</v>
      </c>
      <c r="F48" s="154">
        <f>D48+E48</f>
        <v>73.39999999999999</v>
      </c>
      <c r="G48" s="155">
        <f>G49+G50</f>
        <v>37.4</v>
      </c>
      <c r="H48" s="153">
        <f>H49+H50</f>
        <v>20.700000000000003</v>
      </c>
      <c r="I48" s="154">
        <f>G48+H48</f>
        <v>58.1</v>
      </c>
      <c r="J48" s="155">
        <f>J49+J50</f>
        <v>37.4</v>
      </c>
      <c r="K48" s="153">
        <f>K49+K50</f>
        <v>20.700000000000003</v>
      </c>
      <c r="L48" s="154">
        <f>J48+K48</f>
        <v>58.1</v>
      </c>
      <c r="M48" s="56">
        <f>(L48-P48)/P48*100</f>
        <v>-35.942668136714445</v>
      </c>
      <c r="N48" s="155">
        <f>N49+N50</f>
        <v>50.2</v>
      </c>
      <c r="O48" s="153">
        <f>O49+O50</f>
        <v>40.5</v>
      </c>
      <c r="P48" s="154">
        <f>N48+O48</f>
        <v>90.7</v>
      </c>
      <c r="Q48" s="34"/>
      <c r="R48" s="34"/>
      <c r="S48" s="36" t="s">
        <v>40</v>
      </c>
    </row>
    <row r="49" spans="1:19" ht="27.75" customHeight="1">
      <c r="A49" s="109"/>
      <c r="B49" s="43" t="s">
        <v>92</v>
      </c>
      <c r="C49" s="44"/>
      <c r="D49" s="195">
        <v>27.4</v>
      </c>
      <c r="E49" s="196">
        <v>15.6</v>
      </c>
      <c r="F49" s="197">
        <f>D49+E49</f>
        <v>43</v>
      </c>
      <c r="G49" s="195">
        <v>19.4</v>
      </c>
      <c r="H49" s="196">
        <v>12.4</v>
      </c>
      <c r="I49" s="197">
        <f>G49+H49</f>
        <v>31.799999999999997</v>
      </c>
      <c r="J49" s="195">
        <f>G49</f>
        <v>19.4</v>
      </c>
      <c r="K49" s="196">
        <f>H49</f>
        <v>12.4</v>
      </c>
      <c r="L49" s="197">
        <f>J49+K49</f>
        <v>31.799999999999997</v>
      </c>
      <c r="M49" s="217">
        <f>ROUND(L49-P49,2)/P49*100</f>
        <v>-49.4435612082671</v>
      </c>
      <c r="N49" s="195">
        <v>32</v>
      </c>
      <c r="O49" s="196">
        <v>30.9</v>
      </c>
      <c r="P49" s="197">
        <f>N49+O49</f>
        <v>62.9</v>
      </c>
      <c r="Q49" s="45"/>
      <c r="R49" s="46" t="s">
        <v>87</v>
      </c>
      <c r="S49" s="39"/>
    </row>
    <row r="50" spans="1:19" ht="27.75" customHeight="1" thickBot="1">
      <c r="A50" s="109"/>
      <c r="B50" s="98" t="s">
        <v>139</v>
      </c>
      <c r="C50" s="99"/>
      <c r="D50" s="223">
        <v>21.7</v>
      </c>
      <c r="E50" s="181">
        <v>8.7</v>
      </c>
      <c r="F50" s="226">
        <f>D50+E50</f>
        <v>30.4</v>
      </c>
      <c r="G50" s="223">
        <v>18</v>
      </c>
      <c r="H50" s="181">
        <v>8.3</v>
      </c>
      <c r="I50" s="226">
        <f>G50+H50</f>
        <v>26.3</v>
      </c>
      <c r="J50" s="223">
        <f>G50</f>
        <v>18</v>
      </c>
      <c r="K50" s="181">
        <f>H50</f>
        <v>8.3</v>
      </c>
      <c r="L50" s="226">
        <f>J50+K50</f>
        <v>26.3</v>
      </c>
      <c r="M50" s="218">
        <f>ROUND(L50-P50,2)/P50*100</f>
        <v>-5.39568345323741</v>
      </c>
      <c r="N50" s="223">
        <v>18.2</v>
      </c>
      <c r="O50" s="181">
        <v>9.6</v>
      </c>
      <c r="P50" s="226">
        <f>N50+O50</f>
        <v>27.799999999999997</v>
      </c>
      <c r="Q50" s="49"/>
      <c r="R50" s="50" t="s">
        <v>12</v>
      </c>
      <c r="S50" s="39"/>
    </row>
    <row r="51" spans="1:19" ht="9" customHeight="1" thickBot="1">
      <c r="A51" s="104"/>
      <c r="B51" s="105"/>
      <c r="C51" s="105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110"/>
      <c r="O51" s="110"/>
      <c r="P51" s="110"/>
      <c r="Q51" s="106"/>
      <c r="R51" s="106"/>
      <c r="S51" s="112"/>
    </row>
    <row r="52" spans="1:19" ht="27.75" customHeight="1">
      <c r="A52" s="113" t="s">
        <v>38</v>
      </c>
      <c r="B52" s="114"/>
      <c r="C52" s="114"/>
      <c r="D52" s="115"/>
      <c r="E52" s="116"/>
      <c r="F52" s="117"/>
      <c r="G52" s="115"/>
      <c r="H52" s="116"/>
      <c r="I52" s="117"/>
      <c r="J52" s="115"/>
      <c r="K52" s="116"/>
      <c r="L52" s="117"/>
      <c r="M52" s="118"/>
      <c r="N52" s="115"/>
      <c r="O52" s="116"/>
      <c r="P52" s="117"/>
      <c r="Q52" s="26"/>
      <c r="R52" s="26"/>
      <c r="S52" s="119" t="s">
        <v>83</v>
      </c>
    </row>
    <row r="53" spans="1:19" ht="27.75" customHeight="1">
      <c r="A53" s="97" t="s">
        <v>28</v>
      </c>
      <c r="B53" s="75"/>
      <c r="C53" s="75"/>
      <c r="D53" s="120"/>
      <c r="E53" s="121"/>
      <c r="F53" s="122"/>
      <c r="G53" s="120"/>
      <c r="H53" s="121"/>
      <c r="I53" s="122"/>
      <c r="J53" s="120"/>
      <c r="K53" s="121"/>
      <c r="L53" s="122"/>
      <c r="M53" s="123"/>
      <c r="N53" s="120"/>
      <c r="O53" s="121"/>
      <c r="P53" s="122"/>
      <c r="Q53" s="24"/>
      <c r="R53" s="24"/>
      <c r="S53" s="36" t="s">
        <v>84</v>
      </c>
    </row>
    <row r="54" spans="1:19" ht="27.75" customHeight="1">
      <c r="A54" s="124"/>
      <c r="B54" s="75" t="s">
        <v>29</v>
      </c>
      <c r="C54" s="75"/>
      <c r="D54" s="219"/>
      <c r="E54" s="79"/>
      <c r="F54" s="220">
        <v>5.5</v>
      </c>
      <c r="G54" s="219"/>
      <c r="H54" s="79"/>
      <c r="I54" s="220">
        <v>22</v>
      </c>
      <c r="J54" s="219"/>
      <c r="K54" s="79"/>
      <c r="L54" s="220">
        <v>0</v>
      </c>
      <c r="M54" s="125" t="s">
        <v>13</v>
      </c>
      <c r="N54" s="219"/>
      <c r="O54" s="79"/>
      <c r="P54" s="206">
        <v>5</v>
      </c>
      <c r="Q54" s="24"/>
      <c r="R54" s="38" t="s">
        <v>30</v>
      </c>
      <c r="S54" s="39"/>
    </row>
    <row r="55" spans="1:19" ht="27.75" customHeight="1">
      <c r="A55" s="124"/>
      <c r="B55" s="75" t="s">
        <v>91</v>
      </c>
      <c r="C55" s="75"/>
      <c r="D55" s="219"/>
      <c r="E55" s="79"/>
      <c r="F55" s="220">
        <v>18.9</v>
      </c>
      <c r="G55" s="219"/>
      <c r="H55" s="79"/>
      <c r="I55" s="220">
        <v>0</v>
      </c>
      <c r="J55" s="219"/>
      <c r="K55" s="79"/>
      <c r="L55" s="220">
        <v>28.9</v>
      </c>
      <c r="M55" s="125" t="s">
        <v>13</v>
      </c>
      <c r="N55" s="219"/>
      <c r="O55" s="79"/>
      <c r="P55" s="206">
        <v>17.3</v>
      </c>
      <c r="Q55" s="24"/>
      <c r="R55" s="38" t="s">
        <v>88</v>
      </c>
      <c r="S55" s="39"/>
    </row>
    <row r="56" spans="1:19" ht="27.75" customHeight="1">
      <c r="A56" s="124"/>
      <c r="B56" s="75" t="s">
        <v>31</v>
      </c>
      <c r="C56" s="75"/>
      <c r="D56" s="219"/>
      <c r="E56" s="79"/>
      <c r="F56" s="220">
        <v>2.4</v>
      </c>
      <c r="G56" s="219"/>
      <c r="H56" s="79"/>
      <c r="I56" s="220">
        <v>3</v>
      </c>
      <c r="J56" s="219"/>
      <c r="K56" s="79"/>
      <c r="L56" s="220">
        <v>9.9</v>
      </c>
      <c r="M56" s="125" t="s">
        <v>13</v>
      </c>
      <c r="N56" s="219"/>
      <c r="O56" s="79"/>
      <c r="P56" s="206">
        <v>23.2</v>
      </c>
      <c r="Q56" s="24"/>
      <c r="R56" s="38" t="s">
        <v>32</v>
      </c>
      <c r="S56" s="39"/>
    </row>
    <row r="57" spans="1:19" ht="27.75" customHeight="1">
      <c r="A57" s="124"/>
      <c r="B57" s="75" t="s">
        <v>82</v>
      </c>
      <c r="C57" s="75"/>
      <c r="D57" s="219"/>
      <c r="E57" s="221"/>
      <c r="F57" s="220">
        <v>0</v>
      </c>
      <c r="G57" s="219"/>
      <c r="H57" s="221"/>
      <c r="I57" s="220">
        <v>0</v>
      </c>
      <c r="J57" s="219"/>
      <c r="K57" s="221"/>
      <c r="L57" s="220">
        <v>0</v>
      </c>
      <c r="M57" s="89" t="s">
        <v>13</v>
      </c>
      <c r="N57" s="219"/>
      <c r="O57" s="221"/>
      <c r="P57" s="206">
        <v>-0.9</v>
      </c>
      <c r="Q57" s="24"/>
      <c r="R57" s="38" t="s">
        <v>33</v>
      </c>
      <c r="S57" s="39"/>
    </row>
    <row r="58" spans="1:19" ht="27.75" customHeight="1" thickBot="1">
      <c r="A58" s="126"/>
      <c r="B58" s="127" t="s">
        <v>90</v>
      </c>
      <c r="C58" s="127"/>
      <c r="D58" s="128"/>
      <c r="E58" s="129"/>
      <c r="F58" s="130">
        <f>F54+F55-F56-F57</f>
        <v>22</v>
      </c>
      <c r="G58" s="128"/>
      <c r="H58" s="129"/>
      <c r="I58" s="130">
        <f>I54+I55-I56-I57</f>
        <v>19</v>
      </c>
      <c r="J58" s="128"/>
      <c r="K58" s="129"/>
      <c r="L58" s="130">
        <f>L54+L55-L56-L57</f>
        <v>19</v>
      </c>
      <c r="M58" s="131" t="s">
        <v>13</v>
      </c>
      <c r="N58" s="128"/>
      <c r="O58" s="129"/>
      <c r="P58" s="149">
        <f>P54+P55-P56-P57</f>
        <v>1.4432899320127035E-15</v>
      </c>
      <c r="Q58" s="132"/>
      <c r="R58" s="133" t="s">
        <v>89</v>
      </c>
      <c r="S58" s="112"/>
    </row>
    <row r="59" spans="1:19" ht="27.75" customHeight="1">
      <c r="A59" s="228" t="s">
        <v>63</v>
      </c>
      <c r="B59" s="229"/>
      <c r="C59" s="229"/>
      <c r="D59" s="229"/>
      <c r="E59" s="229"/>
      <c r="F59" s="229"/>
      <c r="G59" s="229"/>
      <c r="H59" s="229"/>
      <c r="I59" s="2" t="s">
        <v>43</v>
      </c>
      <c r="J59" s="2" t="s">
        <v>17</v>
      </c>
      <c r="K59" s="159" t="s">
        <v>75</v>
      </c>
      <c r="L59" s="236" t="s">
        <v>78</v>
      </c>
      <c r="M59" s="237"/>
      <c r="N59" s="237"/>
      <c r="O59" s="237"/>
      <c r="P59" s="237"/>
      <c r="Q59" s="237"/>
      <c r="R59" s="237"/>
      <c r="S59" s="238"/>
    </row>
    <row r="60" spans="1:19" ht="27.75" customHeight="1">
      <c r="A60" s="134"/>
      <c r="B60" s="75"/>
      <c r="C60" s="75"/>
      <c r="D60" s="75"/>
      <c r="E60" s="75"/>
      <c r="F60" s="75"/>
      <c r="G60" s="75"/>
      <c r="H60" s="137" t="s">
        <v>113</v>
      </c>
      <c r="I60" s="2" t="s">
        <v>133</v>
      </c>
      <c r="J60" s="75"/>
      <c r="K60" s="2">
        <v>0</v>
      </c>
      <c r="L60" s="138" t="s">
        <v>115</v>
      </c>
      <c r="M60" s="139"/>
      <c r="N60" s="136"/>
      <c r="O60" s="136"/>
      <c r="P60" s="136"/>
      <c r="Q60" s="136"/>
      <c r="R60" s="136"/>
      <c r="S60" s="135"/>
    </row>
    <row r="61" spans="1:19" ht="27.75" customHeight="1">
      <c r="A61" s="1"/>
      <c r="B61" s="2"/>
      <c r="C61" s="2"/>
      <c r="D61" s="137"/>
      <c r="E61" s="137"/>
      <c r="F61" s="35"/>
      <c r="G61" s="140"/>
      <c r="H61" s="137" t="s">
        <v>114</v>
      </c>
      <c r="I61" s="24" t="s">
        <v>134</v>
      </c>
      <c r="J61" s="75"/>
      <c r="K61" s="222">
        <v>559</v>
      </c>
      <c r="L61" s="138" t="s">
        <v>116</v>
      </c>
      <c r="M61" s="139"/>
      <c r="N61" s="160"/>
      <c r="O61" s="160"/>
      <c r="P61" s="161"/>
      <c r="Q61" s="161"/>
      <c r="R61" s="161"/>
      <c r="S61" s="162"/>
    </row>
    <row r="62" spans="1:19" ht="27.75" customHeight="1">
      <c r="A62" s="1"/>
      <c r="B62" s="2"/>
      <c r="C62" s="2"/>
      <c r="D62" s="137"/>
      <c r="E62" s="137"/>
      <c r="F62" s="35"/>
      <c r="G62" s="140"/>
      <c r="H62" s="137" t="s">
        <v>127</v>
      </c>
      <c r="I62" s="2" t="s">
        <v>135</v>
      </c>
      <c r="J62" s="75"/>
      <c r="K62" s="2" t="s">
        <v>132</v>
      </c>
      <c r="L62" s="141" t="s">
        <v>128</v>
      </c>
      <c r="M62" s="139"/>
      <c r="N62" s="160"/>
      <c r="O62" s="142"/>
      <c r="P62" s="136"/>
      <c r="Q62" s="136"/>
      <c r="R62" s="136"/>
      <c r="S62" s="135"/>
    </row>
    <row r="63" spans="1:19" ht="27.75" customHeight="1">
      <c r="A63" s="240" t="s">
        <v>68</v>
      </c>
      <c r="B63" s="231"/>
      <c r="C63" s="231"/>
      <c r="D63" s="231"/>
      <c r="E63" s="231"/>
      <c r="F63" s="231"/>
      <c r="G63" s="231"/>
      <c r="H63" s="231"/>
      <c r="I63" s="35"/>
      <c r="J63" s="163" t="s">
        <v>62</v>
      </c>
      <c r="K63" s="163"/>
      <c r="L63" s="239" t="s">
        <v>61</v>
      </c>
      <c r="M63" s="233"/>
      <c r="N63" s="233"/>
      <c r="O63" s="233"/>
      <c r="P63" s="233"/>
      <c r="Q63" s="233"/>
      <c r="R63" s="233"/>
      <c r="S63" s="234"/>
    </row>
    <row r="64" spans="1:19" ht="27.75" customHeight="1">
      <c r="A64" s="240" t="s">
        <v>73</v>
      </c>
      <c r="B64" s="231"/>
      <c r="C64" s="231"/>
      <c r="D64" s="231"/>
      <c r="E64" s="231"/>
      <c r="F64" s="231"/>
      <c r="G64" s="231"/>
      <c r="H64" s="231"/>
      <c r="I64" s="35"/>
      <c r="J64" s="163" t="s">
        <v>69</v>
      </c>
      <c r="K64" s="163"/>
      <c r="L64" s="239" t="s">
        <v>74</v>
      </c>
      <c r="M64" s="233"/>
      <c r="N64" s="233"/>
      <c r="O64" s="233"/>
      <c r="P64" s="233"/>
      <c r="Q64" s="233"/>
      <c r="R64" s="233"/>
      <c r="S64" s="234"/>
    </row>
    <row r="65" spans="1:19" ht="27.75" customHeight="1">
      <c r="A65" s="235" t="s">
        <v>104</v>
      </c>
      <c r="B65" s="231"/>
      <c r="C65" s="231"/>
      <c r="D65" s="231"/>
      <c r="E65" s="231"/>
      <c r="F65" s="231"/>
      <c r="G65" s="231"/>
      <c r="H65" s="231"/>
      <c r="I65" s="143"/>
      <c r="J65" s="164" t="s">
        <v>70</v>
      </c>
      <c r="K65" s="164"/>
      <c r="L65" s="227" t="s">
        <v>106</v>
      </c>
      <c r="M65" s="233"/>
      <c r="N65" s="233"/>
      <c r="O65" s="233"/>
      <c r="P65" s="233"/>
      <c r="Q65" s="233"/>
      <c r="R65" s="233"/>
      <c r="S65" s="234"/>
    </row>
    <row r="66" spans="1:19" ht="27.75" customHeight="1">
      <c r="A66" s="235" t="s">
        <v>105</v>
      </c>
      <c r="B66" s="231"/>
      <c r="C66" s="231"/>
      <c r="D66" s="231"/>
      <c r="E66" s="231"/>
      <c r="F66" s="231"/>
      <c r="G66" s="231"/>
      <c r="H66" s="231"/>
      <c r="I66" s="143"/>
      <c r="J66" s="164"/>
      <c r="K66" s="143"/>
      <c r="L66" s="227" t="s">
        <v>107</v>
      </c>
      <c r="M66" s="233"/>
      <c r="N66" s="233"/>
      <c r="O66" s="233"/>
      <c r="P66" s="233"/>
      <c r="Q66" s="233"/>
      <c r="R66" s="233"/>
      <c r="S66" s="234"/>
    </row>
    <row r="67" spans="1:19" ht="27.75" customHeight="1">
      <c r="A67" s="230" t="s">
        <v>100</v>
      </c>
      <c r="B67" s="231"/>
      <c r="C67" s="231"/>
      <c r="D67" s="231"/>
      <c r="E67" s="231"/>
      <c r="F67" s="231"/>
      <c r="G67" s="231"/>
      <c r="H67" s="231"/>
      <c r="I67" s="143"/>
      <c r="J67" s="165" t="s">
        <v>97</v>
      </c>
      <c r="K67" s="143"/>
      <c r="L67" s="232" t="s">
        <v>101</v>
      </c>
      <c r="M67" s="233"/>
      <c r="N67" s="233"/>
      <c r="O67" s="233"/>
      <c r="P67" s="233"/>
      <c r="Q67" s="233"/>
      <c r="R67" s="233"/>
      <c r="S67" s="234"/>
    </row>
    <row r="68" spans="1:19" ht="27.75" customHeight="1">
      <c r="A68" s="230" t="s">
        <v>130</v>
      </c>
      <c r="B68" s="231"/>
      <c r="C68" s="231"/>
      <c r="D68" s="231"/>
      <c r="E68" s="231"/>
      <c r="F68" s="231"/>
      <c r="G68" s="231"/>
      <c r="H68" s="231"/>
      <c r="I68" s="143"/>
      <c r="J68" s="165" t="s">
        <v>129</v>
      </c>
      <c r="K68" s="143"/>
      <c r="L68" s="232" t="s">
        <v>131</v>
      </c>
      <c r="M68" s="233"/>
      <c r="N68" s="233"/>
      <c r="O68" s="233"/>
      <c r="P68" s="233"/>
      <c r="Q68" s="233"/>
      <c r="R68" s="233"/>
      <c r="S68" s="234"/>
    </row>
    <row r="69" spans="1:19" ht="27.75" customHeight="1">
      <c r="A69" s="230" t="s">
        <v>141</v>
      </c>
      <c r="B69" s="231"/>
      <c r="C69" s="231"/>
      <c r="D69" s="231"/>
      <c r="E69" s="231"/>
      <c r="F69" s="231"/>
      <c r="G69" s="231"/>
      <c r="H69" s="231"/>
      <c r="I69" s="143"/>
      <c r="J69" s="165" t="s">
        <v>140</v>
      </c>
      <c r="K69" s="143"/>
      <c r="L69" s="232" t="s">
        <v>142</v>
      </c>
      <c r="M69" s="233"/>
      <c r="N69" s="233"/>
      <c r="O69" s="233"/>
      <c r="P69" s="233"/>
      <c r="Q69" s="233"/>
      <c r="R69" s="233"/>
      <c r="S69" s="234"/>
    </row>
    <row r="70" spans="1:19" ht="9" customHeight="1" thickBot="1">
      <c r="A70" s="144"/>
      <c r="B70" s="145"/>
      <c r="C70" s="145"/>
      <c r="D70" s="145"/>
      <c r="E70" s="145"/>
      <c r="F70" s="145"/>
      <c r="G70" s="145"/>
      <c r="H70" s="145"/>
      <c r="I70" s="145"/>
      <c r="J70" s="166"/>
      <c r="K70" s="146"/>
      <c r="L70" s="147"/>
      <c r="M70" s="147"/>
      <c r="N70" s="147"/>
      <c r="O70" s="147"/>
      <c r="P70" s="147"/>
      <c r="Q70" s="147"/>
      <c r="R70" s="147"/>
      <c r="S70" s="148"/>
    </row>
  </sheetData>
  <mergeCells count="43">
    <mergeCell ref="A1:C8"/>
    <mergeCell ref="J45:L45"/>
    <mergeCell ref="Q1:S4"/>
    <mergeCell ref="Q5:S8"/>
    <mergeCell ref="D1:P1"/>
    <mergeCell ref="D2:P2"/>
    <mergeCell ref="D4:P4"/>
    <mergeCell ref="D3:P3"/>
    <mergeCell ref="N5:P5"/>
    <mergeCell ref="G12:I12"/>
    <mergeCell ref="G5:I5"/>
    <mergeCell ref="D12:F12"/>
    <mergeCell ref="Q47:R47"/>
    <mergeCell ref="J10:L10"/>
    <mergeCell ref="N6:P6"/>
    <mergeCell ref="N45:P45"/>
    <mergeCell ref="N10:P10"/>
    <mergeCell ref="J12:L12"/>
    <mergeCell ref="N12:P12"/>
    <mergeCell ref="A64:H64"/>
    <mergeCell ref="A65:H65"/>
    <mergeCell ref="J5:L5"/>
    <mergeCell ref="D45:F45"/>
    <mergeCell ref="G45:I45"/>
    <mergeCell ref="G6:I6"/>
    <mergeCell ref="J6:L6"/>
    <mergeCell ref="D10:F10"/>
    <mergeCell ref="G10:I10"/>
    <mergeCell ref="D6:F6"/>
    <mergeCell ref="A69:H69"/>
    <mergeCell ref="L59:S59"/>
    <mergeCell ref="L63:S63"/>
    <mergeCell ref="L64:S64"/>
    <mergeCell ref="L65:S65"/>
    <mergeCell ref="L66:S66"/>
    <mergeCell ref="L67:S67"/>
    <mergeCell ref="L69:S69"/>
    <mergeCell ref="A59:H59"/>
    <mergeCell ref="A63:H63"/>
    <mergeCell ref="A68:H68"/>
    <mergeCell ref="L68:S68"/>
    <mergeCell ref="A66:H66"/>
    <mergeCell ref="A67:H6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2012-03-08T08:51:15Z</cp:lastPrinted>
  <dcterms:created xsi:type="dcterms:W3CDTF">2007-03-05T12:43:22Z</dcterms:created>
  <dcterms:modified xsi:type="dcterms:W3CDTF">2012-03-09T09:16:50Z</dcterms:modified>
  <cp:category/>
  <cp:version/>
  <cp:contentType/>
  <cp:contentStatus/>
</cp:coreProperties>
</file>