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<sst xmlns="http://schemas.openxmlformats.org/spreadsheetml/2006/main" count="199" uniqueCount="147">
  <si>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</si>
  <si>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</si>
  <si>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</si>
  <si>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</si>
  <si>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</si>
  <si>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</si>
  <si>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</si>
  <si>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</si>
  <si>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</si>
  <si>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</si>
  <si>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Floor malting process</t>
  </si>
  <si>
    <t>Meal (iv)</t>
  </si>
  <si>
    <t>Rice and grits - brew</t>
  </si>
  <si>
    <t>Rice and grits - consumption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</si>
  <si>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</si>
  <si>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</si>
  <si>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</si>
  <si>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</si>
  <si>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</si>
  <si>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</si>
  <si>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</si>
  <si>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</si>
  <si>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</si>
  <si>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</si>
  <si>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</si>
  <si>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</si>
  <si>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</si>
  <si>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</si>
  <si>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</si>
  <si>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</si>
  <si>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</si>
  <si>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</si>
  <si>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</si>
  <si>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</si>
  <si>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>Processors</t>
  </si>
  <si>
    <t xml:space="preserve">(h) Imports destined for exports not </t>
  </si>
  <si>
    <t xml:space="preserve"> included in the above information 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</si>
  <si>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</si>
  <si>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</si>
  <si>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</si>
  <si>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</si>
  <si>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</si>
  <si>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</si>
  <si>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</si>
  <si>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</si>
  <si>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 xml:space="preserve">The surplus/deficit figures are partly due to bitter sorghum dispatched but received and </t>
  </si>
  <si>
    <t>utilised as sweet sorghum and vice versa.</t>
  </si>
  <si>
    <t>Processed for drinkable alcohol included.</t>
  </si>
  <si>
    <t>SORGHUM / AMABELE</t>
  </si>
  <si>
    <t>Monthly announcement of information / Izimemezelo zemininingwane zanyangazonke (1)</t>
  </si>
  <si>
    <t>Progressive/Okuqhubekayo</t>
  </si>
  <si>
    <t>GM-GL</t>
  </si>
  <si>
    <t>GH</t>
  </si>
  <si>
    <t>Sweet</t>
  </si>
  <si>
    <t>Bitter</t>
  </si>
  <si>
    <t>Total</t>
  </si>
  <si>
    <t>%</t>
  </si>
  <si>
    <t>-Noshukela</t>
  </si>
  <si>
    <t>-Babayo</t>
  </si>
  <si>
    <t>Sekukonke</t>
  </si>
  <si>
    <t>+/- (3)</t>
  </si>
  <si>
    <t>isiZulu</t>
  </si>
  <si>
    <t>'000 ithani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</si>
  <si>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</si>
  <si>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</si>
  <si>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</si>
  <si>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</si>
  <si>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</si>
  <si>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</si>
  <si>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ngabantu:</t>
  </si>
  <si>
    <t>Indlela esebenza ngaphakathi yokwenza imvubelo</t>
  </si>
  <si>
    <t>Indlela esebenza phansi yokwenza imvubelo</t>
  </si>
  <si>
    <t>Impuphu (iv)</t>
  </si>
  <si>
    <t>Irayisi nohlalu - ukubilisa</t>
  </si>
  <si>
    <t>Irayisi nohlalu - ukusetshenziswa</t>
  </si>
  <si>
    <t>Ukudla kwezilwane:</t>
  </si>
  <si>
    <t>Ukudla kwemfuyo engabangane</t>
  </si>
  <si>
    <t>Ukudla - kwezinkukhu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</si>
  <si>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</si>
  <si>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</si>
  <si>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</si>
  <si>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</si>
  <si>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</si>
  <si>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</si>
  <si>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</si>
  <si>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Amabele ophelele</t>
  </si>
  <si>
    <t>Emingceleni</t>
  </si>
  <si>
    <t>Emachwebeni</t>
  </si>
  <si>
    <t>(e) Okwehlukene</t>
  </si>
  <si>
    <t>Okusele okuthunyelwayo(+)/Okwemukelwayo(-)</t>
  </si>
  <si>
    <t>Okungaphezulu(-)/Okungaphansi(+) (iii)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</si>
  <si>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</si>
  <si>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</si>
  <si>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</si>
  <si>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</si>
  <si>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 eqonde ukuba  ithunyelwe</t>
  </si>
  <si>
    <t>kwamanye amazwe kodwa 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</si>
  <si>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</si>
  <si>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</si>
  <si>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</si>
  <si>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</si>
  <si>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</si>
  <si>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Kufaka ingxenye yomkhiqizo emkhakheni osafufusa – okusele kungeke kufakwe lapha.</t>
  </si>
  <si>
    <t>Umkhiqizi uthumela ukudla okusuka ngqo emapulazini.</t>
  </si>
  <si>
    <t>Okulinganiswa amabele.</t>
  </si>
  <si>
    <t>Ilungiselelwe utshwala obuselekayo obukhoyo.</t>
  </si>
  <si>
    <t>(i)</t>
  </si>
  <si>
    <t>ton/ithani</t>
  </si>
  <si>
    <t>Bitter/-babayo</t>
  </si>
  <si>
    <t>(ii)</t>
  </si>
  <si>
    <t>(iii)</t>
  </si>
  <si>
    <t>(iv)</t>
  </si>
  <si>
    <t>(4)</t>
  </si>
  <si>
    <t>Final/Zokugcina</t>
  </si>
  <si>
    <t>Sweet/-noshukela</t>
  </si>
  <si>
    <t>Ukudla - kwemfuyo</t>
  </si>
  <si>
    <t>othunyelwa nje kodwa wasetshenziselwa nje nga amabela amoshukela kanye nge ndlela inye.</t>
  </si>
  <si>
    <t>Izibalo ezingaphezulu/ezingaphansi ngakolunye uhlangothi zingenxa amabela babayo</t>
  </si>
  <si>
    <t xml:space="preserve"> </t>
  </si>
  <si>
    <t>1 April/Ku-Aphreli 2009</t>
  </si>
  <si>
    <t>March 2010</t>
  </si>
  <si>
    <t>KuMashi 2010</t>
  </si>
  <si>
    <t>31 March/KuMashi 2010</t>
  </si>
  <si>
    <t>April 2009 - March 2010</t>
  </si>
  <si>
    <t>Ku-Aphreli 2009 - KuMashi 2010</t>
  </si>
  <si>
    <t>1 April/Ku-Aphreli 2010</t>
  </si>
  <si>
    <t>February 2010 (On request of the industry.)</t>
  </si>
  <si>
    <t>KuFebhuwari 2010 (Ngesicelo semboni.)</t>
  </si>
  <si>
    <t>2010/11 Year (April - March) FINAL / Unyaka ka-2010/11 (Ku-Aphreli - KuMashi) ZOKUGCINA (2)</t>
  </si>
  <si>
    <t>February 2011</t>
  </si>
  <si>
    <t>KuFebhuwari 2011</t>
  </si>
  <si>
    <t>1 February/KuFebhuwari 2011</t>
  </si>
  <si>
    <t>March 2011</t>
  </si>
  <si>
    <t>KuMashi 2011</t>
  </si>
  <si>
    <t>1 March/KuMashi 2011</t>
  </si>
  <si>
    <t>28 February/KuFebhuwari 2011</t>
  </si>
  <si>
    <t>31 March/KuMashi 2011</t>
  </si>
  <si>
    <t>April 2010 - March 2011</t>
  </si>
  <si>
    <t>Ku-Aphreli 2010 - KuMashi 2011</t>
  </si>
  <si>
    <t>SMB-052011</t>
  </si>
  <si>
    <t>(v)</t>
  </si>
  <si>
    <t>Also refer to general footnotes.</t>
  </si>
  <si>
    <t>Bheka futhi ekhasini lezenezelo.</t>
  </si>
  <si>
    <t>40 232</t>
  </si>
  <si>
    <t xml:space="preserve">        4 212</t>
  </si>
  <si>
    <t xml:space="preserve">        4 119</t>
  </si>
  <si>
    <t xml:space="preserve">    149 591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</si>
</sst>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 Narrow"/>
      <family val="0"/>
    </font>
    <font>
      <sz val="26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sz val="10"/>
      <name val="Arial"/>
      <family val="0"/>
    </font>
    <font>
      <b/>
      <sz val="28"/>
      <name val="Arial Narrow"/>
      <family val="2"/>
    </font>
    <font>
      <sz val="26"/>
      <name val="Arial"/>
      <family val="2"/>
    </font>
    <font>
      <sz val="2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 quotePrefix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6" xfId="1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 quotePrefix="1">
      <alignment horizontal="left" vertical="center"/>
    </xf>
    <xf numFmtId="0" fontId="3" fillId="0" borderId="6" xfId="0" applyFont="1" applyFill="1" applyBorder="1" applyAlignment="1" quotePrefix="1">
      <alignment vertical="center"/>
    </xf>
    <xf numFmtId="0" fontId="3" fillId="0" borderId="5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" fontId="1" fillId="0" borderId="2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17" fontId="1" fillId="0" borderId="23" xfId="0" applyNumberFormat="1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64" fontId="1" fillId="0" borderId="25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8" xfId="0" applyNumberFormat="1" applyFont="1" applyFill="1" applyBorder="1" applyAlignment="1" quotePrefix="1">
      <alignment horizontal="center" vertical="center"/>
    </xf>
    <xf numFmtId="164" fontId="1" fillId="0" borderId="25" xfId="0" applyNumberFormat="1" applyFont="1" applyFill="1" applyBorder="1" applyAlignment="1" quotePrefix="1">
      <alignment horizontal="center" vertical="center"/>
    </xf>
    <xf numFmtId="164" fontId="1" fillId="0" borderId="26" xfId="0" applyNumberFormat="1" applyFont="1" applyFill="1" applyBorder="1" applyAlignment="1" quotePrefix="1">
      <alignment horizontal="center" vertical="center"/>
    </xf>
    <xf numFmtId="164" fontId="1" fillId="0" borderId="14" xfId="0" applyNumberFormat="1" applyFont="1" applyFill="1" applyBorder="1" applyAlignment="1" quotePrefix="1">
      <alignment horizontal="center" vertical="center"/>
    </xf>
    <xf numFmtId="164" fontId="1" fillId="0" borderId="29" xfId="0" applyNumberFormat="1" applyFont="1" applyFill="1" applyBorder="1" applyAlignment="1" quotePrefix="1">
      <alignment horizontal="center" vertical="center"/>
    </xf>
    <xf numFmtId="164" fontId="1" fillId="0" borderId="30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25" xfId="0" applyNumberFormat="1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164" fontId="1" fillId="0" borderId="26" xfId="0" applyNumberFormat="1" applyFont="1" applyBorder="1" applyAlignment="1" quotePrefix="1">
      <alignment horizont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3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 quotePrefix="1">
      <alignment horizont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1" fillId="0" borderId="33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 quotePrefix="1">
      <alignment horizontal="center"/>
    </xf>
    <xf numFmtId="164" fontId="3" fillId="0" borderId="34" xfId="0" applyNumberFormat="1" applyFont="1" applyFill="1" applyBorder="1" applyAlignment="1">
      <alignment horizontal="right" vertical="center"/>
    </xf>
    <xf numFmtId="164" fontId="1" fillId="0" borderId="14" xfId="0" applyNumberFormat="1" applyFont="1" applyBorder="1" applyAlignment="1" quotePrefix="1">
      <alignment horizont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 quotePrefix="1">
      <alignment horizontal="right" vertical="center"/>
    </xf>
    <xf numFmtId="164" fontId="1" fillId="0" borderId="27" xfId="0" applyNumberFormat="1" applyFont="1" applyBorder="1" applyAlignment="1" quotePrefix="1">
      <alignment horizont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 quotePrefix="1">
      <alignment horizontal="right" vertical="center"/>
    </xf>
    <xf numFmtId="164" fontId="3" fillId="0" borderId="32" xfId="0" applyNumberFormat="1" applyFont="1" applyFill="1" applyBorder="1" applyAlignment="1" quotePrefix="1">
      <alignment horizontal="right" vertical="center"/>
    </xf>
    <xf numFmtId="164" fontId="3" fillId="0" borderId="0" xfId="0" applyNumberFormat="1" applyFont="1" applyFill="1" applyBorder="1" applyAlignment="1" quotePrefix="1">
      <alignment horizontal="right" vertical="center"/>
    </xf>
    <xf numFmtId="164" fontId="2" fillId="0" borderId="36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37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quotePrefix="1">
      <alignment horizontal="right" vertical="center"/>
    </xf>
    <xf numFmtId="164" fontId="1" fillId="0" borderId="0" xfId="0" applyNumberFormat="1" applyFont="1" applyFill="1" applyBorder="1" applyAlignment="1" quotePrefix="1">
      <alignment horizontal="center" vertic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64" fontId="1" fillId="0" borderId="11" xfId="0" applyNumberFormat="1" applyFont="1" applyFill="1" applyBorder="1" applyAlignment="1" quotePrefix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1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45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50" xfId="0" applyNumberFormat="1" applyFont="1" applyBorder="1" applyAlignment="1">
      <alignment vertical="center"/>
    </xf>
    <xf numFmtId="164" fontId="1" fillId="0" borderId="5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164" fontId="1" fillId="0" borderId="53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55" xfId="0" applyNumberFormat="1" applyFont="1" applyBorder="1" applyAlignment="1">
      <alignment vertical="center"/>
    </xf>
    <xf numFmtId="164" fontId="1" fillId="0" borderId="56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57" xfId="0" applyNumberFormat="1" applyFont="1" applyBorder="1" applyAlignment="1">
      <alignment vertical="center"/>
    </xf>
    <xf numFmtId="164" fontId="1" fillId="0" borderId="58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1" fontId="1" fillId="0" borderId="0" xfId="19" applyNumberFormat="1" applyFont="1" applyFill="1" applyBorder="1" applyAlignment="1" quotePrefix="1">
      <alignment horizontal="center" vertical="center"/>
      <protection/>
    </xf>
    <xf numFmtId="0" fontId="1" fillId="0" borderId="2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64" fontId="1" fillId="0" borderId="60" xfId="0" applyNumberFormat="1" applyFont="1" applyBorder="1" applyAlignment="1">
      <alignment vertical="center"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 quotePrefix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4" xfId="0" applyNumberFormat="1" applyFont="1" applyFill="1" applyBorder="1" applyAlignment="1">
      <alignment vertical="center"/>
    </xf>
    <xf numFmtId="164" fontId="1" fillId="2" borderId="5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" fontId="1" fillId="0" borderId="10" xfId="19" applyNumberFormat="1" applyFont="1" applyFill="1" applyBorder="1" applyAlignment="1" quotePrefix="1">
      <alignment horizontal="center" vertical="center"/>
      <protection/>
    </xf>
    <xf numFmtId="0" fontId="1" fillId="0" borderId="11" xfId="19" applyNumberFormat="1" applyFont="1" applyFill="1" applyBorder="1" applyAlignment="1" quotePrefix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17" fontId="1" fillId="0" borderId="1" xfId="19" applyNumberFormat="1" applyFont="1" applyFill="1" applyBorder="1" applyAlignment="1" quotePrefix="1">
      <alignment horizontal="center" vertical="center"/>
      <protection/>
    </xf>
    <xf numFmtId="0" fontId="1" fillId="0" borderId="0" xfId="19" applyNumberFormat="1" applyFont="1" applyFill="1" applyBorder="1" applyAlignment="1" quotePrefix="1">
      <alignment horizontal="center" vertical="center"/>
      <protection/>
    </xf>
    <xf numFmtId="0" fontId="1" fillId="0" borderId="17" xfId="19" applyNumberFormat="1" applyFont="1" applyFill="1" applyBorder="1" applyAlignment="1">
      <alignment horizontal="center" vertical="center"/>
      <protection/>
    </xf>
    <xf numFmtId="17" fontId="1" fillId="0" borderId="1" xfId="19" applyNumberFormat="1" applyFont="1" applyFill="1" applyBorder="1" applyAlignment="1">
      <alignment horizontal="center" vertical="center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" fontId="1" fillId="0" borderId="8" xfId="19" applyNumberFormat="1" applyFont="1" applyFill="1" applyBorder="1" applyAlignment="1">
      <alignment horizontal="center" vertical="center"/>
      <protection/>
    </xf>
    <xf numFmtId="0" fontId="1" fillId="0" borderId="9" xfId="19" applyNumberFormat="1" applyFont="1" applyFill="1" applyBorder="1" applyAlignment="1" quotePrefix="1">
      <alignment horizontal="center" vertical="center"/>
      <protection/>
    </xf>
    <xf numFmtId="0" fontId="1" fillId="0" borderId="22" xfId="19" applyNumberFormat="1" applyFont="1" applyFill="1" applyBorder="1" applyAlignment="1">
      <alignment horizontal="center" vertical="center"/>
      <protection/>
    </xf>
    <xf numFmtId="0" fontId="7" fillId="0" borderId="8" xfId="19" applyNumberFormat="1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>
      <alignment horizontal="center" vertical="center"/>
      <protection/>
    </xf>
    <xf numFmtId="0" fontId="7" fillId="0" borderId="22" xfId="19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49" fontId="1" fillId="0" borderId="23" xfId="19" applyNumberFormat="1" applyFont="1" applyFill="1" applyBorder="1" applyAlignment="1" quotePrefix="1">
      <alignment horizontal="center" vertical="center"/>
      <protection/>
    </xf>
    <xf numFmtId="49" fontId="1" fillId="0" borderId="24" xfId="19" applyNumberFormat="1" applyFont="1" applyFill="1" applyBorder="1" applyAlignment="1">
      <alignment horizontal="center" vertical="center"/>
      <protection/>
    </xf>
    <xf numFmtId="49" fontId="1" fillId="0" borderId="59" xfId="19" applyNumberFormat="1" applyFont="1" applyFill="1" applyBorder="1" applyAlignment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1647825</xdr:colOff>
      <xdr:row>71</xdr:row>
      <xdr:rowOff>0</xdr:rowOff>
    </xdr:from>
    <xdr:to>
      <xdr:col>11</xdr:col>
      <xdr:colOff>1647825</xdr:colOff>
      <xdr:row>72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71</xdr:row>
      <xdr:rowOff>0</xdr:rowOff>
    </xdr:from>
    <xdr:to>
      <xdr:col>11</xdr:col>
      <xdr:colOff>1647825</xdr:colOff>
      <xdr:row>72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71</xdr:row>
      <xdr:rowOff>0</xdr:rowOff>
    </xdr:from>
    <xdr:to>
      <xdr:col>11</xdr:col>
      <xdr:colOff>1647825</xdr:colOff>
      <xdr:row>72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71</xdr:row>
      <xdr:rowOff>0</xdr:rowOff>
    </xdr:from>
    <xdr:to>
      <xdr:col>11</xdr:col>
      <xdr:colOff>1647825</xdr:colOff>
      <xdr:row>72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247650</xdr:rowOff>
    </xdr:from>
    <xdr:to>
      <xdr:col>2</xdr:col>
      <xdr:colOff>3733800</xdr:colOff>
      <xdr:row>5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09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247650</xdr:rowOff>
    </xdr:from>
    <xdr:to>
      <xdr:col>19</xdr:col>
      <xdr:colOff>0</xdr:colOff>
      <xdr:row>5</xdr:row>
      <xdr:rowOff>276225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09275" y="10096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70</xdr:row>
      <xdr:rowOff>0</xdr:rowOff>
    </xdr:from>
    <xdr:to>
      <xdr:col>11</xdr:col>
      <xdr:colOff>1647825</xdr:colOff>
      <xdr:row>71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70</xdr:row>
      <xdr:rowOff>0</xdr:rowOff>
    </xdr:from>
    <xdr:to>
      <xdr:col>11</xdr:col>
      <xdr:colOff>1647825</xdr:colOff>
      <xdr:row>71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70</xdr:row>
      <xdr:rowOff>0</xdr:rowOff>
    </xdr:from>
    <xdr:to>
      <xdr:col>11</xdr:col>
      <xdr:colOff>1647825</xdr:colOff>
      <xdr:row>71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1647825</xdr:colOff>
      <xdr:row>70</xdr:row>
      <xdr:rowOff>0</xdr:rowOff>
    </xdr:from>
    <xdr:to>
      <xdr:col>11</xdr:col>
      <xdr:colOff>1647825</xdr:colOff>
      <xdr:row>71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117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54984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50" zoomScaleNormal="50" workbookViewId="0" topLeftCell="A1">
      <selection activeCell="X11" sqref="X11"/>
    </sheetView>
  </sheetViews>
  <sheetFormatPr defaultColWidth="9.33203125" defaultRowHeight="12.75"/>
  <cols>
    <col min="1" max="2" width="2.83203125" style="1" customWidth="1"/>
    <col min="3" max="3" width="90.83203125" style="1" customWidth="1"/>
    <col min="4" max="16" width="28.83203125" style="1" customWidth="1"/>
    <col min="17" max="17" width="154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1"/>
      <c r="B1" s="212"/>
      <c r="C1" s="213"/>
      <c r="D1" s="236" t="s">
        <v>48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68" t="s">
        <v>139</v>
      </c>
      <c r="R1" s="269"/>
      <c r="S1" s="270"/>
    </row>
    <row r="2" spans="1:19" ht="30" customHeight="1">
      <c r="A2" s="225"/>
      <c r="B2" s="226"/>
      <c r="C2" s="227"/>
      <c r="D2" s="238" t="s">
        <v>49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71"/>
      <c r="R2" s="272"/>
      <c r="S2" s="273"/>
    </row>
    <row r="3" spans="1:19" ht="30" customHeight="1" thickBot="1">
      <c r="A3" s="225"/>
      <c r="B3" s="226"/>
      <c r="C3" s="227"/>
      <c r="D3" s="240" t="s">
        <v>128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71"/>
      <c r="R3" s="272"/>
      <c r="S3" s="273"/>
    </row>
    <row r="4" spans="1:19" ht="30" customHeight="1">
      <c r="A4" s="225"/>
      <c r="B4" s="226"/>
      <c r="C4" s="227"/>
      <c r="D4" s="48"/>
      <c r="E4" s="49"/>
      <c r="F4" s="50"/>
      <c r="G4" s="242" t="s">
        <v>132</v>
      </c>
      <c r="H4" s="243"/>
      <c r="I4" s="244"/>
      <c r="J4" s="245" t="s">
        <v>50</v>
      </c>
      <c r="K4" s="235"/>
      <c r="L4" s="235"/>
      <c r="M4" s="51"/>
      <c r="N4" s="245" t="s">
        <v>50</v>
      </c>
      <c r="O4" s="235"/>
      <c r="P4" s="235"/>
      <c r="Q4" s="271"/>
      <c r="R4" s="272"/>
      <c r="S4" s="273"/>
    </row>
    <row r="5" spans="1:19" ht="30" customHeight="1">
      <c r="A5" s="225"/>
      <c r="B5" s="226"/>
      <c r="C5" s="227"/>
      <c r="D5" s="246" t="s">
        <v>129</v>
      </c>
      <c r="E5" s="247"/>
      <c r="F5" s="248"/>
      <c r="G5" s="249" t="s">
        <v>133</v>
      </c>
      <c r="H5" s="247"/>
      <c r="I5" s="250"/>
      <c r="J5" s="251" t="s">
        <v>137</v>
      </c>
      <c r="K5" s="252"/>
      <c r="L5" s="253"/>
      <c r="M5" s="53"/>
      <c r="N5" s="251" t="s">
        <v>123</v>
      </c>
      <c r="O5" s="252"/>
      <c r="P5" s="253"/>
      <c r="Q5" s="274">
        <v>40686</v>
      </c>
      <c r="R5" s="275"/>
      <c r="S5" s="276"/>
    </row>
    <row r="6" spans="1:19" ht="30" customHeight="1" thickBot="1">
      <c r="A6" s="225"/>
      <c r="B6" s="226"/>
      <c r="C6" s="227"/>
      <c r="D6" s="254" t="s">
        <v>130</v>
      </c>
      <c r="E6" s="255"/>
      <c r="F6" s="256"/>
      <c r="G6" s="257" t="s">
        <v>113</v>
      </c>
      <c r="H6" s="258"/>
      <c r="I6" s="259"/>
      <c r="J6" s="260" t="s">
        <v>138</v>
      </c>
      <c r="K6" s="261"/>
      <c r="L6" s="260"/>
      <c r="M6" s="54"/>
      <c r="N6" s="260" t="s">
        <v>124</v>
      </c>
      <c r="O6" s="261"/>
      <c r="P6" s="260"/>
      <c r="Q6" s="277"/>
      <c r="R6" s="275"/>
      <c r="S6" s="276"/>
    </row>
    <row r="7" spans="1:19" ht="30" customHeight="1">
      <c r="A7" s="225"/>
      <c r="B7" s="226"/>
      <c r="C7" s="227"/>
      <c r="D7" s="55" t="s">
        <v>51</v>
      </c>
      <c r="E7" s="56" t="s">
        <v>52</v>
      </c>
      <c r="F7" s="57"/>
      <c r="G7" s="55" t="s">
        <v>51</v>
      </c>
      <c r="H7" s="56" t="s">
        <v>52</v>
      </c>
      <c r="I7" s="57"/>
      <c r="J7" s="58" t="s">
        <v>51</v>
      </c>
      <c r="K7" s="59" t="s">
        <v>52</v>
      </c>
      <c r="L7" s="52"/>
      <c r="M7" s="54"/>
      <c r="N7" s="59" t="s">
        <v>51</v>
      </c>
      <c r="O7" s="59" t="s">
        <v>52</v>
      </c>
      <c r="P7" s="57"/>
      <c r="Q7" s="277"/>
      <c r="R7" s="275"/>
      <c r="S7" s="276"/>
    </row>
    <row r="8" spans="1:19" ht="30" customHeight="1">
      <c r="A8" s="225"/>
      <c r="B8" s="226"/>
      <c r="C8" s="227"/>
      <c r="D8" s="55" t="s">
        <v>53</v>
      </c>
      <c r="E8" s="56" t="s">
        <v>54</v>
      </c>
      <c r="F8" s="57" t="s">
        <v>55</v>
      </c>
      <c r="G8" s="55" t="s">
        <v>53</v>
      </c>
      <c r="H8" s="56" t="s">
        <v>54</v>
      </c>
      <c r="I8" s="57" t="s">
        <v>55</v>
      </c>
      <c r="J8" s="55" t="s">
        <v>53</v>
      </c>
      <c r="K8" s="56" t="s">
        <v>54</v>
      </c>
      <c r="L8" s="57" t="s">
        <v>55</v>
      </c>
      <c r="M8" s="53" t="s">
        <v>56</v>
      </c>
      <c r="N8" s="55" t="s">
        <v>53</v>
      </c>
      <c r="O8" s="56" t="s">
        <v>54</v>
      </c>
      <c r="P8" s="57" t="s">
        <v>55</v>
      </c>
      <c r="Q8" s="277"/>
      <c r="R8" s="275"/>
      <c r="S8" s="276"/>
    </row>
    <row r="9" spans="1:19" ht="30" customHeight="1" thickBot="1">
      <c r="A9" s="228"/>
      <c r="B9" s="229"/>
      <c r="C9" s="230"/>
      <c r="D9" s="60" t="s">
        <v>57</v>
      </c>
      <c r="E9" s="61" t="s">
        <v>58</v>
      </c>
      <c r="F9" s="62" t="s">
        <v>59</v>
      </c>
      <c r="G9" s="60" t="s">
        <v>57</v>
      </c>
      <c r="H9" s="61" t="s">
        <v>58</v>
      </c>
      <c r="I9" s="62" t="s">
        <v>59</v>
      </c>
      <c r="J9" s="60" t="s">
        <v>57</v>
      </c>
      <c r="K9" s="61" t="s">
        <v>58</v>
      </c>
      <c r="L9" s="62" t="s">
        <v>59</v>
      </c>
      <c r="M9" s="63" t="s">
        <v>60</v>
      </c>
      <c r="N9" s="60" t="s">
        <v>57</v>
      </c>
      <c r="O9" s="61" t="s">
        <v>58</v>
      </c>
      <c r="P9" s="62" t="s">
        <v>59</v>
      </c>
      <c r="Q9" s="278"/>
      <c r="R9" s="279"/>
      <c r="S9" s="280"/>
    </row>
    <row r="10" spans="1:19" ht="30" customHeight="1" thickBot="1">
      <c r="A10" s="231" t="s">
        <v>0</v>
      </c>
      <c r="B10" s="232"/>
      <c r="C10" s="23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31" t="s">
        <v>61</v>
      </c>
      <c r="R10" s="232"/>
      <c r="S10" s="233"/>
    </row>
    <row r="11" spans="1:19" ht="30" customHeight="1" thickBot="1">
      <c r="A11" s="234" t="s">
        <v>1</v>
      </c>
      <c r="B11" s="235"/>
      <c r="C11" s="235"/>
      <c r="D11" s="262" t="s">
        <v>131</v>
      </c>
      <c r="E11" s="263"/>
      <c r="F11" s="264"/>
      <c r="G11" s="262" t="s">
        <v>134</v>
      </c>
      <c r="H11" s="263"/>
      <c r="I11" s="264"/>
      <c r="J11" s="265" t="s">
        <v>125</v>
      </c>
      <c r="K11" s="266"/>
      <c r="L11" s="267"/>
      <c r="M11" s="66"/>
      <c r="N11" s="265" t="s">
        <v>119</v>
      </c>
      <c r="O11" s="266"/>
      <c r="P11" s="267"/>
      <c r="Q11" s="281" t="s">
        <v>62</v>
      </c>
      <c r="R11" s="281"/>
      <c r="S11" s="282"/>
    </row>
    <row r="12" spans="1:19" ht="30" customHeight="1" thickBot="1">
      <c r="A12" s="2" t="s">
        <v>2</v>
      </c>
      <c r="B12" s="3"/>
      <c r="C12" s="3"/>
      <c r="D12" s="160">
        <v>56.6</v>
      </c>
      <c r="E12" s="161">
        <v>31.1</v>
      </c>
      <c r="F12" s="162">
        <f>D12+E12</f>
        <v>87.7</v>
      </c>
      <c r="G12" s="160">
        <v>49.1</v>
      </c>
      <c r="H12" s="161">
        <v>24.3</v>
      </c>
      <c r="I12" s="162">
        <f>G12+H12</f>
        <v>73.4</v>
      </c>
      <c r="J12" s="163">
        <v>50.2</v>
      </c>
      <c r="K12" s="164">
        <v>40.5</v>
      </c>
      <c r="L12" s="165">
        <f>J12+K12</f>
        <v>90.7</v>
      </c>
      <c r="M12" s="83">
        <f>ROUND(L12-P12,2)/P12*100</f>
        <v>45.12</v>
      </c>
      <c r="N12" s="200">
        <v>41.6</v>
      </c>
      <c r="O12" s="164">
        <v>20.9</v>
      </c>
      <c r="P12" s="201">
        <f>N12+O12</f>
        <v>62.5</v>
      </c>
      <c r="Q12" s="67"/>
      <c r="R12" s="68"/>
      <c r="S12" s="69" t="s">
        <v>63</v>
      </c>
    </row>
    <row r="13" spans="1:19" ht="30" customHeight="1">
      <c r="A13" s="2"/>
      <c r="B13" s="3"/>
      <c r="C13" s="3"/>
      <c r="D13" s="109"/>
      <c r="E13" s="109"/>
      <c r="F13" s="109"/>
      <c r="G13" s="109"/>
      <c r="H13" s="109"/>
      <c r="I13" s="109"/>
      <c r="J13" s="235" t="s">
        <v>50</v>
      </c>
      <c r="K13" s="235"/>
      <c r="L13" s="235"/>
      <c r="M13" s="156"/>
      <c r="N13" s="235" t="s">
        <v>50</v>
      </c>
      <c r="O13" s="235"/>
      <c r="P13" s="235"/>
      <c r="Q13" s="67"/>
      <c r="R13" s="11"/>
      <c r="S13" s="69"/>
    </row>
    <row r="14" spans="1:19" ht="30" customHeight="1">
      <c r="A14" s="2"/>
      <c r="B14" s="3"/>
      <c r="C14" s="3"/>
      <c r="D14" s="109"/>
      <c r="E14" s="109"/>
      <c r="F14" s="109"/>
      <c r="G14" s="109"/>
      <c r="H14" s="109"/>
      <c r="I14" s="109"/>
      <c r="J14" s="253" t="s">
        <v>137</v>
      </c>
      <c r="K14" s="252"/>
      <c r="L14" s="253"/>
      <c r="M14" s="82"/>
      <c r="N14" s="253" t="s">
        <v>123</v>
      </c>
      <c r="O14" s="252"/>
      <c r="P14" s="253"/>
      <c r="Q14" s="67"/>
      <c r="R14" s="11"/>
      <c r="S14" s="69"/>
    </row>
    <row r="15" spans="1:19" ht="30" customHeight="1" thickBot="1">
      <c r="A15" s="4"/>
      <c r="B15" s="5"/>
      <c r="C15" s="5"/>
      <c r="D15" s="109"/>
      <c r="E15" s="109"/>
      <c r="F15" s="109"/>
      <c r="G15" s="109"/>
      <c r="H15" s="109"/>
      <c r="I15" s="109"/>
      <c r="J15" s="260" t="s">
        <v>138</v>
      </c>
      <c r="K15" s="261"/>
      <c r="L15" s="260"/>
      <c r="M15" s="157"/>
      <c r="N15" s="260" t="s">
        <v>124</v>
      </c>
      <c r="O15" s="261"/>
      <c r="P15" s="260"/>
      <c r="Q15" s="82"/>
      <c r="R15" s="70"/>
      <c r="S15" s="71"/>
    </row>
    <row r="16" spans="1:19" ht="30" customHeight="1" thickBot="1">
      <c r="A16" s="2" t="s">
        <v>3</v>
      </c>
      <c r="B16" s="6"/>
      <c r="C16" s="6"/>
      <c r="D16" s="166">
        <f>D17+D18</f>
        <v>1.1</v>
      </c>
      <c r="E16" s="161">
        <f>E17+E18</f>
        <v>0.1</v>
      </c>
      <c r="F16" s="167">
        <f>D16+E16</f>
        <v>1.2000000000000002</v>
      </c>
      <c r="G16" s="166">
        <f>G17+G18</f>
        <v>0.5</v>
      </c>
      <c r="H16" s="161">
        <f>H17+H18</f>
        <v>0.1</v>
      </c>
      <c r="I16" s="167">
        <f>G16+H16</f>
        <v>0.6</v>
      </c>
      <c r="J16" s="166">
        <f>J17+J18</f>
        <v>149.6</v>
      </c>
      <c r="K16" s="161">
        <f>K17+K18</f>
        <v>40.2</v>
      </c>
      <c r="L16" s="167">
        <f>J16+K16</f>
        <v>189.8</v>
      </c>
      <c r="M16" s="89" t="s">
        <v>112</v>
      </c>
      <c r="N16" s="166">
        <f>N17+N18</f>
        <v>221.9</v>
      </c>
      <c r="O16" s="161">
        <f>O17+O18</f>
        <v>61.4</v>
      </c>
      <c r="P16" s="162">
        <f>N16+O16</f>
        <v>283.3</v>
      </c>
      <c r="Q16" s="100"/>
      <c r="R16" s="100"/>
      <c r="S16" s="101" t="s">
        <v>64</v>
      </c>
    </row>
    <row r="17" spans="1:19" ht="30" customHeight="1">
      <c r="A17" s="2"/>
      <c r="B17" s="7" t="s">
        <v>4</v>
      </c>
      <c r="C17" s="8"/>
      <c r="D17" s="168">
        <v>1.1</v>
      </c>
      <c r="E17" s="169">
        <v>0.1</v>
      </c>
      <c r="F17" s="170">
        <f>D17+E17</f>
        <v>1.2000000000000002</v>
      </c>
      <c r="G17" s="168">
        <v>0.5</v>
      </c>
      <c r="H17" s="169">
        <v>0.1</v>
      </c>
      <c r="I17" s="170">
        <f>G17+H17</f>
        <v>0.6</v>
      </c>
      <c r="J17" s="168">
        <v>149.6</v>
      </c>
      <c r="K17" s="169">
        <v>40.2</v>
      </c>
      <c r="L17" s="170">
        <f>J17+K17</f>
        <v>189.8</v>
      </c>
      <c r="M17" s="84">
        <f>ROUND(L17-P17,2)/P17*100</f>
        <v>-32.04439670605084</v>
      </c>
      <c r="N17" s="168">
        <v>217.9</v>
      </c>
      <c r="O17" s="169">
        <v>61.4</v>
      </c>
      <c r="P17" s="189">
        <f>N17+O17</f>
        <v>279.3</v>
      </c>
      <c r="Q17" s="104"/>
      <c r="R17" s="105" t="s">
        <v>65</v>
      </c>
      <c r="S17" s="106"/>
    </row>
    <row r="18" spans="1:19" ht="30" customHeight="1" thickBot="1">
      <c r="A18" s="2"/>
      <c r="B18" s="9" t="s">
        <v>5</v>
      </c>
      <c r="C18" s="10"/>
      <c r="D18" s="171">
        <v>0</v>
      </c>
      <c r="E18" s="172">
        <v>0</v>
      </c>
      <c r="F18" s="173">
        <f>D18+E18</f>
        <v>0</v>
      </c>
      <c r="G18" s="171">
        <v>0</v>
      </c>
      <c r="H18" s="172">
        <v>0</v>
      </c>
      <c r="I18" s="173">
        <f>G18+H18</f>
        <v>0</v>
      </c>
      <c r="J18" s="171">
        <v>0</v>
      </c>
      <c r="K18" s="172">
        <v>0</v>
      </c>
      <c r="L18" s="173">
        <f>J18+K18</f>
        <v>0</v>
      </c>
      <c r="M18" s="90" t="s">
        <v>112</v>
      </c>
      <c r="N18" s="171">
        <v>4</v>
      </c>
      <c r="O18" s="172">
        <v>0</v>
      </c>
      <c r="P18" s="184">
        <f>N18+O18</f>
        <v>4</v>
      </c>
      <c r="Q18" s="107"/>
      <c r="R18" s="108" t="s">
        <v>66</v>
      </c>
      <c r="S18" s="106"/>
    </row>
    <row r="19" spans="1:19" ht="9" customHeight="1" thickBot="1">
      <c r="A19" s="2"/>
      <c r="B19" s="11"/>
      <c r="C19" s="11"/>
      <c r="D19" s="94"/>
      <c r="E19" s="94"/>
      <c r="F19" s="94"/>
      <c r="G19" s="94"/>
      <c r="H19" s="94"/>
      <c r="I19" s="94"/>
      <c r="J19" s="155"/>
      <c r="K19" s="155"/>
      <c r="L19" s="155"/>
      <c r="M19" s="109"/>
      <c r="N19" s="155"/>
      <c r="O19" s="155"/>
      <c r="P19" s="155"/>
      <c r="Q19" s="110"/>
      <c r="R19" s="110"/>
      <c r="S19" s="106"/>
    </row>
    <row r="20" spans="1:19" ht="30" customHeight="1" thickBot="1">
      <c r="A20" s="2" t="s">
        <v>6</v>
      </c>
      <c r="B20" s="12"/>
      <c r="C20" s="6"/>
      <c r="D20" s="166">
        <f>D21+D32+D33+D34</f>
        <v>12.5</v>
      </c>
      <c r="E20" s="161">
        <f>E21+E32+E33+E34</f>
        <v>6.499999999999999</v>
      </c>
      <c r="F20" s="162">
        <f>D20+E20</f>
        <v>19</v>
      </c>
      <c r="G20" s="166">
        <f>G21+G32+G33+G34</f>
        <v>13.600000000000001</v>
      </c>
      <c r="H20" s="161">
        <f>H21+H32+H33+H34</f>
        <v>3.3000000000000003</v>
      </c>
      <c r="I20" s="162">
        <f>G20+H20</f>
        <v>16.900000000000002</v>
      </c>
      <c r="J20" s="166">
        <f>J21+J32+J33+J34</f>
        <v>147.2</v>
      </c>
      <c r="K20" s="161">
        <f>K21+K32+K33+K34</f>
        <v>57.1</v>
      </c>
      <c r="L20" s="162">
        <f>J20+K20</f>
        <v>204.29999999999998</v>
      </c>
      <c r="M20" s="89" t="s">
        <v>112</v>
      </c>
      <c r="N20" s="166">
        <f>N21+N32+N33+N34</f>
        <v>165.5</v>
      </c>
      <c r="O20" s="161">
        <f>O21+O32+O33+O34</f>
        <v>37.599999999999994</v>
      </c>
      <c r="P20" s="162">
        <f>N20+O20</f>
        <v>203.1</v>
      </c>
      <c r="Q20" s="100"/>
      <c r="R20" s="100"/>
      <c r="S20" s="101" t="s">
        <v>67</v>
      </c>
    </row>
    <row r="21" spans="1:19" ht="30" customHeight="1">
      <c r="A21" s="2"/>
      <c r="B21" s="13" t="s">
        <v>7</v>
      </c>
      <c r="C21" s="14"/>
      <c r="D21" s="174">
        <f>D22+D28</f>
        <v>12.200000000000001</v>
      </c>
      <c r="E21" s="175">
        <f>E22+E28</f>
        <v>6.199999999999999</v>
      </c>
      <c r="F21" s="176">
        <f>D21+E21</f>
        <v>18.4</v>
      </c>
      <c r="G21" s="174">
        <f>G22+G28</f>
        <v>12.8</v>
      </c>
      <c r="H21" s="175">
        <f>H22+H28</f>
        <v>3.0000000000000004</v>
      </c>
      <c r="I21" s="176">
        <f>G21+H21</f>
        <v>15.8</v>
      </c>
      <c r="J21" s="174">
        <f>J22+J28</f>
        <v>139.6</v>
      </c>
      <c r="K21" s="175">
        <f>K22+K28</f>
        <v>51.300000000000004</v>
      </c>
      <c r="L21" s="176">
        <f>J21+K21</f>
        <v>190.9</v>
      </c>
      <c r="M21" s="84">
        <f aca="true" t="shared" si="0" ref="M21:M34">ROUND(L21-P21,2)/P21*100</f>
        <v>-0.6246746486205101</v>
      </c>
      <c r="N21" s="174">
        <f>N22+N28</f>
        <v>157</v>
      </c>
      <c r="O21" s="175">
        <f>O22+O28</f>
        <v>35.099999999999994</v>
      </c>
      <c r="P21" s="187">
        <f>N21+O21</f>
        <v>192.1</v>
      </c>
      <c r="Q21" s="111"/>
      <c r="R21" s="112" t="s">
        <v>68</v>
      </c>
      <c r="S21" s="101"/>
    </row>
    <row r="22" spans="1:19" ht="30" customHeight="1">
      <c r="A22" s="2"/>
      <c r="B22" s="15"/>
      <c r="C22" s="16" t="s">
        <v>8</v>
      </c>
      <c r="D22" s="177">
        <f>D23+D24+D25+D27+D26</f>
        <v>11.600000000000001</v>
      </c>
      <c r="E22" s="178">
        <f>E23+E24+E25+E26+E27</f>
        <v>6.1</v>
      </c>
      <c r="F22" s="179">
        <f>D22+E22</f>
        <v>17.700000000000003</v>
      </c>
      <c r="G22" s="177">
        <f>G23+G24+G25+G27+G26</f>
        <v>12.3</v>
      </c>
      <c r="H22" s="178">
        <f>H23+H24+H25+H26+H27</f>
        <v>2.9000000000000004</v>
      </c>
      <c r="I22" s="179">
        <f>G22+H22</f>
        <v>15.200000000000001</v>
      </c>
      <c r="J22" s="177">
        <f>J23+J24+J25+J27+J26</f>
        <v>134.6</v>
      </c>
      <c r="K22" s="178">
        <f>K23+K24+K25+K26+K27</f>
        <v>47.7</v>
      </c>
      <c r="L22" s="179">
        <f>J22+K22</f>
        <v>182.3</v>
      </c>
      <c r="M22" s="86">
        <f t="shared" si="0"/>
        <v>-1.0314875135722041</v>
      </c>
      <c r="N22" s="177">
        <f>N23+N24+N25+N27+N26</f>
        <v>149.1</v>
      </c>
      <c r="O22" s="178">
        <f>O23+O24+O25+O26+O27</f>
        <v>35.099999999999994</v>
      </c>
      <c r="P22" s="180">
        <f>N22+O22</f>
        <v>184.2</v>
      </c>
      <c r="Q22" s="110" t="s">
        <v>69</v>
      </c>
      <c r="R22" s="113"/>
      <c r="S22" s="101"/>
    </row>
    <row r="23" spans="1:19" ht="30" customHeight="1">
      <c r="A23" s="2"/>
      <c r="B23" s="17"/>
      <c r="C23" s="7" t="s">
        <v>9</v>
      </c>
      <c r="D23" s="168">
        <v>0.1</v>
      </c>
      <c r="E23" s="169">
        <v>1.5</v>
      </c>
      <c r="F23" s="170">
        <f>D23+E23</f>
        <v>1.6</v>
      </c>
      <c r="G23" s="168">
        <v>0.1</v>
      </c>
      <c r="H23" s="169">
        <v>1.8</v>
      </c>
      <c r="I23" s="170">
        <f>G23+H23</f>
        <v>1.9000000000000001</v>
      </c>
      <c r="J23" s="168">
        <v>0.7</v>
      </c>
      <c r="K23" s="169">
        <v>17.7</v>
      </c>
      <c r="L23" s="170">
        <f>J23+K23</f>
        <v>18.4</v>
      </c>
      <c r="M23" s="87">
        <f t="shared" si="0"/>
        <v>-8.45771144278607</v>
      </c>
      <c r="N23" s="168">
        <v>1.9</v>
      </c>
      <c r="O23" s="169">
        <v>18.2</v>
      </c>
      <c r="P23" s="189">
        <f>N23+O23</f>
        <v>20.099999999999998</v>
      </c>
      <c r="Q23" s="105" t="s">
        <v>70</v>
      </c>
      <c r="R23" s="114"/>
      <c r="S23" s="106"/>
    </row>
    <row r="24" spans="1:19" ht="30" customHeight="1">
      <c r="A24" s="2"/>
      <c r="B24" s="18"/>
      <c r="C24" s="19" t="s">
        <v>10</v>
      </c>
      <c r="D24" s="205">
        <v>3.6</v>
      </c>
      <c r="E24" s="169">
        <v>4.6</v>
      </c>
      <c r="F24" s="207">
        <f aca="true" t="shared" si="1" ref="F24:F34">D24+E24</f>
        <v>8.2</v>
      </c>
      <c r="G24" s="205">
        <v>3.7</v>
      </c>
      <c r="H24" s="169">
        <v>0.4</v>
      </c>
      <c r="I24" s="207">
        <f aca="true" t="shared" si="2" ref="I24:I34">G24+H24</f>
        <v>4.1000000000000005</v>
      </c>
      <c r="J24" s="205">
        <v>51.6</v>
      </c>
      <c r="K24" s="169">
        <v>12</v>
      </c>
      <c r="L24" s="207">
        <f aca="true" t="shared" si="3" ref="L24:L34">J24+K24</f>
        <v>63.6</v>
      </c>
      <c r="M24" s="87">
        <f t="shared" si="0"/>
        <v>-11.420612813370473</v>
      </c>
      <c r="N24" s="205">
        <v>60.2</v>
      </c>
      <c r="O24" s="169">
        <v>11.6</v>
      </c>
      <c r="P24" s="209">
        <f aca="true" t="shared" si="4" ref="P24:P34">N24+O24</f>
        <v>71.8</v>
      </c>
      <c r="Q24" s="115" t="s">
        <v>71</v>
      </c>
      <c r="R24" s="114"/>
      <c r="S24" s="106"/>
    </row>
    <row r="25" spans="1:19" ht="30" customHeight="1">
      <c r="A25" s="2"/>
      <c r="B25" s="18"/>
      <c r="C25" s="19" t="s">
        <v>11</v>
      </c>
      <c r="D25" s="205">
        <v>7.9</v>
      </c>
      <c r="E25" s="169">
        <v>0</v>
      </c>
      <c r="F25" s="207">
        <f t="shared" si="1"/>
        <v>7.9</v>
      </c>
      <c r="G25" s="205">
        <v>8.5</v>
      </c>
      <c r="H25" s="169">
        <v>0.7</v>
      </c>
      <c r="I25" s="207">
        <f t="shared" si="2"/>
        <v>9.2</v>
      </c>
      <c r="J25" s="205">
        <v>82.3</v>
      </c>
      <c r="K25" s="169">
        <v>18</v>
      </c>
      <c r="L25" s="207">
        <f t="shared" si="3"/>
        <v>100.3</v>
      </c>
      <c r="M25" s="87">
        <f t="shared" si="0"/>
        <v>8.66738894907909</v>
      </c>
      <c r="N25" s="205">
        <v>87</v>
      </c>
      <c r="O25" s="169">
        <v>5.3</v>
      </c>
      <c r="P25" s="209">
        <f t="shared" si="4"/>
        <v>92.3</v>
      </c>
      <c r="Q25" s="115" t="s">
        <v>72</v>
      </c>
      <c r="R25" s="114"/>
      <c r="S25" s="106"/>
    </row>
    <row r="26" spans="1:19" ht="30" customHeight="1">
      <c r="A26" s="2"/>
      <c r="B26" s="18"/>
      <c r="C26" s="19" t="s">
        <v>12</v>
      </c>
      <c r="D26" s="168">
        <v>0</v>
      </c>
      <c r="E26" s="169">
        <v>0</v>
      </c>
      <c r="F26" s="170">
        <f t="shared" si="1"/>
        <v>0</v>
      </c>
      <c r="G26" s="168">
        <v>0</v>
      </c>
      <c r="H26" s="169">
        <v>0</v>
      </c>
      <c r="I26" s="170">
        <f t="shared" si="2"/>
        <v>0</v>
      </c>
      <c r="J26" s="168">
        <v>0</v>
      </c>
      <c r="K26" s="169">
        <v>0</v>
      </c>
      <c r="L26" s="170">
        <f t="shared" si="3"/>
        <v>0</v>
      </c>
      <c r="M26" s="87">
        <v>0</v>
      </c>
      <c r="N26" s="168">
        <v>0</v>
      </c>
      <c r="O26" s="169">
        <v>0</v>
      </c>
      <c r="P26" s="189">
        <f t="shared" si="4"/>
        <v>0</v>
      </c>
      <c r="Q26" s="115" t="s">
        <v>73</v>
      </c>
      <c r="R26" s="114"/>
      <c r="S26" s="106"/>
    </row>
    <row r="27" spans="1:19" ht="30" customHeight="1">
      <c r="A27" s="2"/>
      <c r="B27" s="18"/>
      <c r="C27" s="31" t="s">
        <v>13</v>
      </c>
      <c r="D27" s="168">
        <v>0</v>
      </c>
      <c r="E27" s="169">
        <v>0</v>
      </c>
      <c r="F27" s="170">
        <f t="shared" si="1"/>
        <v>0</v>
      </c>
      <c r="G27" s="168">
        <v>0</v>
      </c>
      <c r="H27" s="169">
        <v>0</v>
      </c>
      <c r="I27" s="170">
        <f t="shared" si="2"/>
        <v>0</v>
      </c>
      <c r="J27" s="168">
        <v>0</v>
      </c>
      <c r="K27" s="169">
        <v>0</v>
      </c>
      <c r="L27" s="170">
        <f t="shared" si="3"/>
        <v>0</v>
      </c>
      <c r="M27" s="87">
        <v>0</v>
      </c>
      <c r="N27" s="168">
        <v>0</v>
      </c>
      <c r="O27" s="169">
        <v>0</v>
      </c>
      <c r="P27" s="189">
        <f t="shared" si="4"/>
        <v>0</v>
      </c>
      <c r="Q27" s="108" t="s">
        <v>74</v>
      </c>
      <c r="R27" s="113"/>
      <c r="S27" s="106"/>
    </row>
    <row r="28" spans="1:19" ht="30" customHeight="1">
      <c r="A28" s="2"/>
      <c r="B28" s="18"/>
      <c r="C28" s="11" t="s">
        <v>14</v>
      </c>
      <c r="D28" s="177">
        <f>D29+D30+D31</f>
        <v>0.6</v>
      </c>
      <c r="E28" s="178">
        <f>E29+E30+E31</f>
        <v>0.1</v>
      </c>
      <c r="F28" s="180">
        <f t="shared" si="1"/>
        <v>0.7</v>
      </c>
      <c r="G28" s="177">
        <f>G29+G30+G31</f>
        <v>0.5</v>
      </c>
      <c r="H28" s="178">
        <f>H29+H30+H31</f>
        <v>0.1</v>
      </c>
      <c r="I28" s="180">
        <f t="shared" si="2"/>
        <v>0.6</v>
      </c>
      <c r="J28" s="177">
        <f>J29+J30+J31</f>
        <v>5</v>
      </c>
      <c r="K28" s="178">
        <f>K29+K30+K31</f>
        <v>3.5999999999999996</v>
      </c>
      <c r="L28" s="180">
        <f t="shared" si="3"/>
        <v>8.6</v>
      </c>
      <c r="M28" s="86">
        <f t="shared" si="0"/>
        <v>8.860759493670885</v>
      </c>
      <c r="N28" s="177">
        <f>N29+N30+N31</f>
        <v>7.9</v>
      </c>
      <c r="O28" s="178">
        <f>O29+O30+O31</f>
        <v>0</v>
      </c>
      <c r="P28" s="180">
        <f t="shared" si="4"/>
        <v>7.9</v>
      </c>
      <c r="Q28" s="110" t="s">
        <v>75</v>
      </c>
      <c r="R28" s="113"/>
      <c r="S28" s="106"/>
    </row>
    <row r="29" spans="1:19" ht="30" customHeight="1">
      <c r="A29" s="2"/>
      <c r="B29" s="17"/>
      <c r="C29" s="7" t="s">
        <v>15</v>
      </c>
      <c r="D29" s="168">
        <v>0.1</v>
      </c>
      <c r="E29" s="169">
        <v>0</v>
      </c>
      <c r="F29" s="170">
        <f t="shared" si="1"/>
        <v>0.1</v>
      </c>
      <c r="G29" s="168">
        <v>0.1</v>
      </c>
      <c r="H29" s="169">
        <v>0</v>
      </c>
      <c r="I29" s="170">
        <f t="shared" si="2"/>
        <v>0.1</v>
      </c>
      <c r="J29" s="168">
        <v>1.1</v>
      </c>
      <c r="K29" s="169">
        <v>0</v>
      </c>
      <c r="L29" s="170">
        <f t="shared" si="3"/>
        <v>1.1</v>
      </c>
      <c r="M29" s="87">
        <f t="shared" si="0"/>
        <v>22.222222222222225</v>
      </c>
      <c r="N29" s="168">
        <v>0.9</v>
      </c>
      <c r="O29" s="169">
        <v>0</v>
      </c>
      <c r="P29" s="189">
        <f t="shared" si="4"/>
        <v>0.9</v>
      </c>
      <c r="Q29" s="105" t="s">
        <v>76</v>
      </c>
      <c r="R29" s="114"/>
      <c r="S29" s="106"/>
    </row>
    <row r="30" spans="1:19" ht="30" customHeight="1">
      <c r="A30" s="2"/>
      <c r="B30" s="18"/>
      <c r="C30" s="19" t="s">
        <v>16</v>
      </c>
      <c r="D30" s="168">
        <v>0.4</v>
      </c>
      <c r="E30" s="169">
        <v>0.1</v>
      </c>
      <c r="F30" s="170">
        <f t="shared" si="1"/>
        <v>0.5</v>
      </c>
      <c r="G30" s="168">
        <v>0.3</v>
      </c>
      <c r="H30" s="169">
        <v>0.1</v>
      </c>
      <c r="I30" s="170">
        <f t="shared" si="2"/>
        <v>0.4</v>
      </c>
      <c r="J30" s="168">
        <v>3.5</v>
      </c>
      <c r="K30" s="169">
        <v>1.3</v>
      </c>
      <c r="L30" s="170">
        <f t="shared" si="3"/>
        <v>4.8</v>
      </c>
      <c r="M30" s="87">
        <f t="shared" si="0"/>
        <v>-9.433962264150944</v>
      </c>
      <c r="N30" s="168">
        <v>5.3</v>
      </c>
      <c r="O30" s="169">
        <v>0</v>
      </c>
      <c r="P30" s="189">
        <f t="shared" si="4"/>
        <v>5.3</v>
      </c>
      <c r="Q30" s="115" t="s">
        <v>77</v>
      </c>
      <c r="R30" s="114"/>
      <c r="S30" s="106"/>
    </row>
    <row r="31" spans="1:19" ht="30" customHeight="1">
      <c r="A31" s="2"/>
      <c r="B31" s="18"/>
      <c r="C31" s="31" t="s">
        <v>17</v>
      </c>
      <c r="D31" s="181">
        <v>0.1</v>
      </c>
      <c r="E31" s="182">
        <v>0</v>
      </c>
      <c r="F31" s="170">
        <f t="shared" si="1"/>
        <v>0.1</v>
      </c>
      <c r="G31" s="181">
        <v>0.1</v>
      </c>
      <c r="H31" s="182">
        <v>0</v>
      </c>
      <c r="I31" s="170">
        <f t="shared" si="2"/>
        <v>0.1</v>
      </c>
      <c r="J31" s="181">
        <v>0.4</v>
      </c>
      <c r="K31" s="182">
        <v>2.3</v>
      </c>
      <c r="L31" s="170">
        <f t="shared" si="3"/>
        <v>2.6999999999999997</v>
      </c>
      <c r="M31" s="87">
        <f t="shared" si="0"/>
        <v>58.82352941176471</v>
      </c>
      <c r="N31" s="181">
        <v>1.7</v>
      </c>
      <c r="O31" s="182">
        <v>0</v>
      </c>
      <c r="P31" s="189">
        <f t="shared" si="4"/>
        <v>1.7</v>
      </c>
      <c r="Q31" s="108" t="s">
        <v>115</v>
      </c>
      <c r="R31" s="113"/>
      <c r="S31" s="106"/>
    </row>
    <row r="32" spans="1:19" ht="30" customHeight="1">
      <c r="A32" s="2"/>
      <c r="B32" s="20" t="s">
        <v>18</v>
      </c>
      <c r="C32" s="21"/>
      <c r="D32" s="168">
        <v>0</v>
      </c>
      <c r="E32" s="169">
        <v>0</v>
      </c>
      <c r="F32" s="183">
        <f t="shared" si="1"/>
        <v>0</v>
      </c>
      <c r="G32" s="168">
        <v>0</v>
      </c>
      <c r="H32" s="169">
        <v>0</v>
      </c>
      <c r="I32" s="183">
        <f t="shared" si="2"/>
        <v>0</v>
      </c>
      <c r="J32" s="168">
        <v>0</v>
      </c>
      <c r="K32" s="169">
        <v>0</v>
      </c>
      <c r="L32" s="183">
        <f t="shared" si="3"/>
        <v>0</v>
      </c>
      <c r="M32" s="88" t="s">
        <v>112</v>
      </c>
      <c r="N32" s="168">
        <v>0</v>
      </c>
      <c r="O32" s="169">
        <v>0</v>
      </c>
      <c r="P32" s="183">
        <f>N32+O32</f>
        <v>0</v>
      </c>
      <c r="Q32" s="116"/>
      <c r="R32" s="117" t="s">
        <v>78</v>
      </c>
      <c r="S32" s="106"/>
    </row>
    <row r="33" spans="1:19" ht="30" customHeight="1">
      <c r="A33" s="2"/>
      <c r="B33" s="15" t="s">
        <v>19</v>
      </c>
      <c r="C33" s="22"/>
      <c r="D33" s="168">
        <v>0.1</v>
      </c>
      <c r="E33" s="169">
        <v>0.2</v>
      </c>
      <c r="F33" s="170">
        <f t="shared" si="1"/>
        <v>0.30000000000000004</v>
      </c>
      <c r="G33" s="168">
        <v>0.8</v>
      </c>
      <c r="H33" s="169">
        <v>0.3</v>
      </c>
      <c r="I33" s="170">
        <f t="shared" si="2"/>
        <v>1.1</v>
      </c>
      <c r="J33" s="168">
        <v>5.4</v>
      </c>
      <c r="K33" s="169">
        <v>2.8</v>
      </c>
      <c r="L33" s="170">
        <f t="shared" si="3"/>
        <v>8.2</v>
      </c>
      <c r="M33" s="87">
        <f t="shared" si="0"/>
        <v>22.388059701492537</v>
      </c>
      <c r="N33" s="168">
        <v>4.7</v>
      </c>
      <c r="O33" s="169">
        <v>2</v>
      </c>
      <c r="P33" s="189">
        <f>N33+O33</f>
        <v>6.7</v>
      </c>
      <c r="Q33" s="110"/>
      <c r="R33" s="113" t="s">
        <v>79</v>
      </c>
      <c r="S33" s="106"/>
    </row>
    <row r="34" spans="1:19" ht="30" customHeight="1" thickBot="1">
      <c r="A34" s="2"/>
      <c r="B34" s="23" t="s">
        <v>20</v>
      </c>
      <c r="C34" s="24"/>
      <c r="D34" s="171">
        <v>0.2</v>
      </c>
      <c r="E34" s="172">
        <v>0.1</v>
      </c>
      <c r="F34" s="184">
        <f t="shared" si="1"/>
        <v>0.30000000000000004</v>
      </c>
      <c r="G34" s="171">
        <v>0</v>
      </c>
      <c r="H34" s="172">
        <v>0</v>
      </c>
      <c r="I34" s="184">
        <f t="shared" si="2"/>
        <v>0</v>
      </c>
      <c r="J34" s="171">
        <v>2.2</v>
      </c>
      <c r="K34" s="172">
        <v>3</v>
      </c>
      <c r="L34" s="184">
        <f t="shared" si="3"/>
        <v>5.2</v>
      </c>
      <c r="M34" s="85">
        <f t="shared" si="0"/>
        <v>20.930232558139537</v>
      </c>
      <c r="N34" s="171">
        <v>3.8</v>
      </c>
      <c r="O34" s="172">
        <v>0.5</v>
      </c>
      <c r="P34" s="184">
        <f t="shared" si="4"/>
        <v>4.3</v>
      </c>
      <c r="Q34" s="118"/>
      <c r="R34" s="119" t="s">
        <v>80</v>
      </c>
      <c r="S34" s="106"/>
    </row>
    <row r="35" spans="1:19" ht="9" customHeight="1" thickBot="1">
      <c r="A35" s="2"/>
      <c r="B35" s="3"/>
      <c r="C35" s="3"/>
      <c r="D35" s="94"/>
      <c r="E35" s="94"/>
      <c r="F35" s="94"/>
      <c r="G35" s="94"/>
      <c r="H35" s="94"/>
      <c r="I35" s="94"/>
      <c r="J35" s="155"/>
      <c r="K35" s="155"/>
      <c r="L35" s="155"/>
      <c r="M35" s="109"/>
      <c r="N35" s="155"/>
      <c r="O35" s="155"/>
      <c r="P35" s="155"/>
      <c r="Q35" s="100"/>
      <c r="R35" s="100"/>
      <c r="S35" s="101"/>
    </row>
    <row r="36" spans="1:19" ht="30" customHeight="1" thickBot="1">
      <c r="A36" s="2" t="s">
        <v>21</v>
      </c>
      <c r="B36" s="6"/>
      <c r="C36" s="6"/>
      <c r="D36" s="185">
        <f>D37+D40</f>
        <v>0.4</v>
      </c>
      <c r="E36" s="161">
        <f>E37+E41</f>
        <v>0.2</v>
      </c>
      <c r="F36" s="162">
        <f>E36+D36</f>
        <v>0.6000000000000001</v>
      </c>
      <c r="G36" s="185">
        <f>G37+G40</f>
        <v>0.5</v>
      </c>
      <c r="H36" s="161">
        <f>H37+H41</f>
        <v>0.8</v>
      </c>
      <c r="I36" s="162">
        <f>H36+G36</f>
        <v>1.3</v>
      </c>
      <c r="J36" s="185">
        <f>J37+J40</f>
        <v>19.3</v>
      </c>
      <c r="K36" s="161">
        <f>K37+K41</f>
        <v>4.9</v>
      </c>
      <c r="L36" s="162">
        <f>K36+J36</f>
        <v>24.200000000000003</v>
      </c>
      <c r="M36" s="121" t="s">
        <v>112</v>
      </c>
      <c r="N36" s="185">
        <f>N37+N40</f>
        <v>47.9</v>
      </c>
      <c r="O36" s="161">
        <f>O37+O41</f>
        <v>4.1000000000000005</v>
      </c>
      <c r="P36" s="162">
        <f>O36+N36</f>
        <v>52</v>
      </c>
      <c r="Q36" s="122"/>
      <c r="R36" s="122"/>
      <c r="S36" s="123" t="s">
        <v>81</v>
      </c>
    </row>
    <row r="37" spans="1:19" ht="30" customHeight="1">
      <c r="A37" s="2"/>
      <c r="B37" s="13" t="s">
        <v>22</v>
      </c>
      <c r="C37" s="25"/>
      <c r="D37" s="186">
        <f>D38+D39</f>
        <v>0</v>
      </c>
      <c r="E37" s="175">
        <f>E38+E39</f>
        <v>0.2</v>
      </c>
      <c r="F37" s="187">
        <f aca="true" t="shared" si="5" ref="F37:F42">D37+E37</f>
        <v>0.2</v>
      </c>
      <c r="G37" s="186">
        <f>G38+G39</f>
        <v>0</v>
      </c>
      <c r="H37" s="175">
        <f>H38+H39</f>
        <v>0.3</v>
      </c>
      <c r="I37" s="187">
        <f aca="true" t="shared" si="6" ref="I37:I42">G37+H37</f>
        <v>0.3</v>
      </c>
      <c r="J37" s="186">
        <f>J38+J39</f>
        <v>0</v>
      </c>
      <c r="K37" s="175">
        <f>K38+K39</f>
        <v>3.3</v>
      </c>
      <c r="L37" s="187">
        <f aca="true" t="shared" si="7" ref="L37:L42">J37+K37</f>
        <v>3.3</v>
      </c>
      <c r="M37" s="124" t="s">
        <v>112</v>
      </c>
      <c r="N37" s="186">
        <f>N38+N39</f>
        <v>0.3</v>
      </c>
      <c r="O37" s="175">
        <f>O38+O39</f>
        <v>3.2</v>
      </c>
      <c r="P37" s="187">
        <f aca="true" t="shared" si="8" ref="P37:P42">N37+O37</f>
        <v>3.5</v>
      </c>
      <c r="Q37" s="104"/>
      <c r="R37" s="112" t="s">
        <v>82</v>
      </c>
      <c r="S37" s="101"/>
    </row>
    <row r="38" spans="1:19" ht="30" customHeight="1">
      <c r="A38" s="2"/>
      <c r="B38" s="26"/>
      <c r="C38" s="81" t="s">
        <v>23</v>
      </c>
      <c r="D38" s="188">
        <v>0</v>
      </c>
      <c r="E38" s="169">
        <v>0.2</v>
      </c>
      <c r="F38" s="189">
        <f t="shared" si="5"/>
        <v>0.2</v>
      </c>
      <c r="G38" s="188">
        <v>0</v>
      </c>
      <c r="H38" s="169">
        <v>0.3</v>
      </c>
      <c r="I38" s="189">
        <f t="shared" si="6"/>
        <v>0.3</v>
      </c>
      <c r="J38" s="188">
        <v>0</v>
      </c>
      <c r="K38" s="169">
        <v>3.3</v>
      </c>
      <c r="L38" s="189">
        <f t="shared" si="7"/>
        <v>3.3</v>
      </c>
      <c r="M38" s="125" t="s">
        <v>112</v>
      </c>
      <c r="N38" s="188">
        <v>0.3</v>
      </c>
      <c r="O38" s="169">
        <v>3.2</v>
      </c>
      <c r="P38" s="189">
        <f t="shared" si="8"/>
        <v>3.5</v>
      </c>
      <c r="Q38" s="126" t="s">
        <v>83</v>
      </c>
      <c r="R38" s="115"/>
      <c r="S38" s="106"/>
    </row>
    <row r="39" spans="1:19" ht="30" customHeight="1">
      <c r="A39" s="2"/>
      <c r="B39" s="26"/>
      <c r="C39" s="9" t="s">
        <v>24</v>
      </c>
      <c r="D39" s="188">
        <v>0</v>
      </c>
      <c r="E39" s="169">
        <v>0</v>
      </c>
      <c r="F39" s="189">
        <f t="shared" si="5"/>
        <v>0</v>
      </c>
      <c r="G39" s="188">
        <v>0</v>
      </c>
      <c r="H39" s="169">
        <v>0</v>
      </c>
      <c r="I39" s="189">
        <f t="shared" si="6"/>
        <v>0</v>
      </c>
      <c r="J39" s="188">
        <v>0</v>
      </c>
      <c r="K39" s="169">
        <v>0</v>
      </c>
      <c r="L39" s="189">
        <f t="shared" si="7"/>
        <v>0</v>
      </c>
      <c r="M39" s="127" t="s">
        <v>112</v>
      </c>
      <c r="N39" s="188">
        <v>0</v>
      </c>
      <c r="O39" s="169">
        <v>0</v>
      </c>
      <c r="P39" s="189">
        <f t="shared" si="8"/>
        <v>0</v>
      </c>
      <c r="Q39" s="128" t="s">
        <v>84</v>
      </c>
      <c r="R39" s="129"/>
      <c r="S39" s="106"/>
    </row>
    <row r="40" spans="1:19" ht="30" customHeight="1">
      <c r="A40" s="2"/>
      <c r="B40" s="15" t="s">
        <v>25</v>
      </c>
      <c r="C40" s="21"/>
      <c r="D40" s="190">
        <f>D41+D42</f>
        <v>0.4</v>
      </c>
      <c r="E40" s="178">
        <f>E41+E42</f>
        <v>0</v>
      </c>
      <c r="F40" s="180">
        <f t="shared" si="5"/>
        <v>0.4</v>
      </c>
      <c r="G40" s="190">
        <f>G41+G42</f>
        <v>0.5</v>
      </c>
      <c r="H40" s="178">
        <f>H41+H42</f>
        <v>0.5</v>
      </c>
      <c r="I40" s="180">
        <f t="shared" si="6"/>
        <v>1</v>
      </c>
      <c r="J40" s="190">
        <f>J41+J42</f>
        <v>19.3</v>
      </c>
      <c r="K40" s="178">
        <f>K41+K42</f>
        <v>1.6</v>
      </c>
      <c r="L40" s="180">
        <f t="shared" si="7"/>
        <v>20.900000000000002</v>
      </c>
      <c r="M40" s="130" t="s">
        <v>112</v>
      </c>
      <c r="N40" s="190">
        <f>N41+N42</f>
        <v>47.6</v>
      </c>
      <c r="O40" s="178">
        <f>O41+O42</f>
        <v>0.9</v>
      </c>
      <c r="P40" s="180">
        <f t="shared" si="8"/>
        <v>48.5</v>
      </c>
      <c r="Q40" s="131"/>
      <c r="R40" s="113" t="s">
        <v>85</v>
      </c>
      <c r="S40" s="106"/>
    </row>
    <row r="41" spans="1:19" ht="30" customHeight="1">
      <c r="A41" s="2"/>
      <c r="B41" s="26"/>
      <c r="C41" s="81" t="s">
        <v>26</v>
      </c>
      <c r="D41" s="188">
        <v>0.4</v>
      </c>
      <c r="E41" s="169">
        <v>0</v>
      </c>
      <c r="F41" s="189">
        <f t="shared" si="5"/>
        <v>0.4</v>
      </c>
      <c r="G41" s="188">
        <v>0.5</v>
      </c>
      <c r="H41" s="169">
        <v>0.5</v>
      </c>
      <c r="I41" s="189">
        <f t="shared" si="6"/>
        <v>1</v>
      </c>
      <c r="J41" s="188">
        <v>18.7</v>
      </c>
      <c r="K41" s="169">
        <v>1.6</v>
      </c>
      <c r="L41" s="189">
        <f t="shared" si="7"/>
        <v>20.3</v>
      </c>
      <c r="M41" s="125" t="s">
        <v>112</v>
      </c>
      <c r="N41" s="188">
        <v>45.5</v>
      </c>
      <c r="O41" s="169">
        <v>0.9</v>
      </c>
      <c r="P41" s="189">
        <f t="shared" si="8"/>
        <v>46.4</v>
      </c>
      <c r="Q41" s="126" t="s">
        <v>86</v>
      </c>
      <c r="R41" s="132"/>
      <c r="S41" s="106"/>
    </row>
    <row r="42" spans="1:19" ht="30" customHeight="1" thickBot="1">
      <c r="A42" s="2"/>
      <c r="B42" s="27"/>
      <c r="C42" s="9" t="s">
        <v>27</v>
      </c>
      <c r="D42" s="191">
        <v>0</v>
      </c>
      <c r="E42" s="172">
        <v>0</v>
      </c>
      <c r="F42" s="184">
        <f t="shared" si="5"/>
        <v>0</v>
      </c>
      <c r="G42" s="191">
        <v>0</v>
      </c>
      <c r="H42" s="172">
        <v>0</v>
      </c>
      <c r="I42" s="184">
        <f t="shared" si="6"/>
        <v>0</v>
      </c>
      <c r="J42" s="191">
        <v>0.6</v>
      </c>
      <c r="K42" s="172">
        <v>0</v>
      </c>
      <c r="L42" s="184">
        <f t="shared" si="7"/>
        <v>0.6</v>
      </c>
      <c r="M42" s="99" t="s">
        <v>112</v>
      </c>
      <c r="N42" s="191">
        <v>2.1</v>
      </c>
      <c r="O42" s="172">
        <v>0</v>
      </c>
      <c r="P42" s="184">
        <f t="shared" si="8"/>
        <v>2.1</v>
      </c>
      <c r="Q42" s="128" t="s">
        <v>87</v>
      </c>
      <c r="R42" s="133"/>
      <c r="S42" s="106"/>
    </row>
    <row r="43" spans="1:19" ht="9" customHeight="1" thickBot="1">
      <c r="A43" s="2"/>
      <c r="B43" s="28"/>
      <c r="C43" s="29"/>
      <c r="D43" s="155"/>
      <c r="E43" s="155"/>
      <c r="F43" s="155"/>
      <c r="G43" s="155"/>
      <c r="H43" s="155"/>
      <c r="I43" s="155"/>
      <c r="J43" s="155"/>
      <c r="K43" s="155"/>
      <c r="L43" s="155"/>
      <c r="M43" s="109"/>
      <c r="N43" s="155"/>
      <c r="O43" s="155"/>
      <c r="P43" s="155"/>
      <c r="Q43" s="116"/>
      <c r="R43" s="134"/>
      <c r="S43" s="106"/>
    </row>
    <row r="44" spans="1:19" ht="30" customHeight="1" thickBot="1">
      <c r="A44" s="30" t="s">
        <v>28</v>
      </c>
      <c r="B44" s="3"/>
      <c r="C44" s="3"/>
      <c r="D44" s="160">
        <f>D45+D46</f>
        <v>-4.300000000000001</v>
      </c>
      <c r="E44" s="161">
        <f>E45+E46</f>
        <v>0.2</v>
      </c>
      <c r="F44" s="162">
        <f>D44+E44</f>
        <v>-4.1000000000000005</v>
      </c>
      <c r="G44" s="160">
        <f>G45+G46</f>
        <v>-1.9</v>
      </c>
      <c r="H44" s="161">
        <f>H45+H46</f>
        <v>-0.4</v>
      </c>
      <c r="I44" s="162">
        <f>G44+H44</f>
        <v>-2.3</v>
      </c>
      <c r="J44" s="166">
        <f>J45+J46</f>
        <v>-4.1000000000000005</v>
      </c>
      <c r="K44" s="161">
        <f>K45+K46</f>
        <v>-2</v>
      </c>
      <c r="L44" s="162">
        <f>J44+K44</f>
        <v>-6.1000000000000005</v>
      </c>
      <c r="M44" s="97" t="s">
        <v>112</v>
      </c>
      <c r="N44" s="160">
        <f>N45+N46</f>
        <v>-0.09999999999999987</v>
      </c>
      <c r="O44" s="161">
        <f>O45+O46</f>
        <v>0.10000000000000003</v>
      </c>
      <c r="P44" s="162">
        <f>N44+O44</f>
        <v>1.6653345369377348E-16</v>
      </c>
      <c r="Q44" s="100"/>
      <c r="R44" s="100"/>
      <c r="S44" s="101" t="s">
        <v>88</v>
      </c>
    </row>
    <row r="45" spans="1:19" ht="30" customHeight="1">
      <c r="A45" s="2"/>
      <c r="B45" s="7" t="s">
        <v>29</v>
      </c>
      <c r="C45" s="8"/>
      <c r="D45" s="188">
        <v>0.1</v>
      </c>
      <c r="E45" s="169">
        <v>0.2</v>
      </c>
      <c r="F45" s="189">
        <f>D45+E45</f>
        <v>0.30000000000000004</v>
      </c>
      <c r="G45" s="188">
        <v>0</v>
      </c>
      <c r="H45" s="169">
        <v>-0.2</v>
      </c>
      <c r="I45" s="189">
        <f>G45+H45</f>
        <v>-0.2</v>
      </c>
      <c r="J45" s="188">
        <v>-0.4</v>
      </c>
      <c r="K45" s="169">
        <v>-0.3</v>
      </c>
      <c r="L45" s="189">
        <f>J45+K45</f>
        <v>-0.7</v>
      </c>
      <c r="M45" s="98" t="s">
        <v>112</v>
      </c>
      <c r="N45" s="188">
        <v>-1.4</v>
      </c>
      <c r="O45" s="169">
        <v>0.4</v>
      </c>
      <c r="P45" s="189">
        <f>N45+O45</f>
        <v>-0.9999999999999999</v>
      </c>
      <c r="Q45" s="104"/>
      <c r="R45" s="105" t="s">
        <v>89</v>
      </c>
      <c r="S45" s="106"/>
    </row>
    <row r="46" spans="1:19" ht="30" customHeight="1" thickBot="1">
      <c r="A46" s="2"/>
      <c r="B46" s="31" t="s">
        <v>30</v>
      </c>
      <c r="C46" s="32"/>
      <c r="D46" s="206">
        <v>-4.4</v>
      </c>
      <c r="E46" s="172">
        <v>0</v>
      </c>
      <c r="F46" s="208">
        <f>D46+E46</f>
        <v>-4.4</v>
      </c>
      <c r="G46" s="206">
        <v>-1.9</v>
      </c>
      <c r="H46" s="172">
        <v>-0.2</v>
      </c>
      <c r="I46" s="208">
        <f>G46+H46</f>
        <v>-2.1</v>
      </c>
      <c r="J46" s="206">
        <v>-3.7</v>
      </c>
      <c r="K46" s="172">
        <v>-1.7</v>
      </c>
      <c r="L46" s="208">
        <f>J46+K46</f>
        <v>-5.4</v>
      </c>
      <c r="M46" s="99" t="s">
        <v>112</v>
      </c>
      <c r="N46" s="206">
        <v>1.3</v>
      </c>
      <c r="O46" s="172">
        <v>-0.3</v>
      </c>
      <c r="P46" s="208">
        <f>N46+O46</f>
        <v>1</v>
      </c>
      <c r="Q46" s="107"/>
      <c r="R46" s="108" t="s">
        <v>90</v>
      </c>
      <c r="S46" s="106"/>
    </row>
    <row r="47" spans="1:19" ht="9" customHeight="1" thickBot="1">
      <c r="A47" s="2"/>
      <c r="B47" s="21"/>
      <c r="C47" s="11"/>
      <c r="G47" s="109"/>
      <c r="H47" s="109"/>
      <c r="I47" s="109"/>
      <c r="M47" s="109"/>
      <c r="Q47" s="116"/>
      <c r="R47" s="116"/>
      <c r="S47" s="106"/>
    </row>
    <row r="48" spans="1:19" ht="30" customHeight="1" thickBot="1">
      <c r="A48" s="4"/>
      <c r="B48" s="5"/>
      <c r="C48" s="5"/>
      <c r="D48" s="262" t="s">
        <v>135</v>
      </c>
      <c r="E48" s="263"/>
      <c r="F48" s="264"/>
      <c r="G48" s="262" t="s">
        <v>136</v>
      </c>
      <c r="H48" s="263"/>
      <c r="I48" s="264"/>
      <c r="J48" s="262" t="s">
        <v>136</v>
      </c>
      <c r="K48" s="263"/>
      <c r="L48" s="264"/>
      <c r="M48" s="83"/>
      <c r="N48" s="262" t="s">
        <v>122</v>
      </c>
      <c r="O48" s="263"/>
      <c r="P48" s="264"/>
      <c r="Q48" s="110"/>
      <c r="R48" s="110"/>
      <c r="S48" s="106"/>
    </row>
    <row r="49" spans="1:19" ht="30" customHeight="1" thickBot="1">
      <c r="A49" s="33" t="s">
        <v>31</v>
      </c>
      <c r="B49" s="34"/>
      <c r="C49" s="34"/>
      <c r="D49" s="171">
        <f>D12+D16-D20-D36-D44</f>
        <v>49.10000000000001</v>
      </c>
      <c r="E49" s="161">
        <f aca="true" t="shared" si="9" ref="E49:L49">E12+E16-E20-E36-E44</f>
        <v>24.300000000000004</v>
      </c>
      <c r="F49" s="173">
        <f t="shared" si="9"/>
        <v>73.4</v>
      </c>
      <c r="G49" s="171">
        <f>G12+G16-G20-G36-G44</f>
        <v>37.4</v>
      </c>
      <c r="H49" s="161">
        <f t="shared" si="9"/>
        <v>20.7</v>
      </c>
      <c r="I49" s="173">
        <f t="shared" si="9"/>
        <v>58.099999999999994</v>
      </c>
      <c r="J49" s="171">
        <f>J12+J16-J20-J36-J44</f>
        <v>37.40000000000003</v>
      </c>
      <c r="K49" s="161">
        <f t="shared" si="9"/>
        <v>20.700000000000003</v>
      </c>
      <c r="L49" s="173">
        <f t="shared" si="9"/>
        <v>58.100000000000016</v>
      </c>
      <c r="M49" s="83">
        <f>ROUND(L49-P49,2)/P49*100</f>
        <v>-35.94266813671444</v>
      </c>
      <c r="N49" s="171">
        <f>N12+N16-N20-N36-N44</f>
        <v>50.2</v>
      </c>
      <c r="O49" s="161">
        <f>O12+O16-O20-O36-O44</f>
        <v>40.5</v>
      </c>
      <c r="P49" s="173">
        <f>P12+P16-P20-P36-P44</f>
        <v>90.70000000000002</v>
      </c>
      <c r="Q49" s="135"/>
      <c r="R49" s="136"/>
      <c r="S49" s="137" t="s">
        <v>91</v>
      </c>
    </row>
    <row r="50" spans="1:19" ht="9" customHeight="1" thickBot="1">
      <c r="A50" s="35"/>
      <c r="B50" s="36"/>
      <c r="C50" s="36"/>
      <c r="D50" s="155"/>
      <c r="E50" s="155"/>
      <c r="F50" s="155"/>
      <c r="G50" s="155"/>
      <c r="H50" s="155"/>
      <c r="I50" s="155"/>
      <c r="J50" s="155"/>
      <c r="K50" s="155"/>
      <c r="L50" s="155"/>
      <c r="M50" s="109"/>
      <c r="N50" s="155"/>
      <c r="O50" s="155"/>
      <c r="P50" s="155"/>
      <c r="Q50" s="283"/>
      <c r="R50" s="283"/>
      <c r="S50" s="106"/>
    </row>
    <row r="51" spans="1:19" ht="30" customHeight="1" thickBot="1">
      <c r="A51" s="30" t="s">
        <v>32</v>
      </c>
      <c r="B51" s="3"/>
      <c r="C51" s="3"/>
      <c r="D51" s="160">
        <f>D52+D53</f>
        <v>49.099999999999994</v>
      </c>
      <c r="E51" s="161">
        <f>E52+E53</f>
        <v>24.299999999999997</v>
      </c>
      <c r="F51" s="162">
        <f>D51+E51</f>
        <v>73.39999999999999</v>
      </c>
      <c r="G51" s="160">
        <f>G52+G53</f>
        <v>37.4</v>
      </c>
      <c r="H51" s="161">
        <f>H52+H53</f>
        <v>20.700000000000003</v>
      </c>
      <c r="I51" s="162">
        <f>G51+H51</f>
        <v>58.1</v>
      </c>
      <c r="J51" s="160">
        <f>J52+J53</f>
        <v>37.4</v>
      </c>
      <c r="K51" s="161">
        <f>K52+K53</f>
        <v>20.700000000000003</v>
      </c>
      <c r="L51" s="162">
        <f>J51+K51</f>
        <v>58.1</v>
      </c>
      <c r="M51" s="83">
        <f>ROUND(L51-P51,2)/P51*100</f>
        <v>-35.942668136714445</v>
      </c>
      <c r="N51" s="160">
        <f>N52+N53</f>
        <v>50.2</v>
      </c>
      <c r="O51" s="161">
        <f>O52+O53</f>
        <v>40.5</v>
      </c>
      <c r="P51" s="162">
        <f>N51+O51</f>
        <v>90.7</v>
      </c>
      <c r="Q51" s="100"/>
      <c r="R51" s="100"/>
      <c r="S51" s="101" t="s">
        <v>92</v>
      </c>
    </row>
    <row r="52" spans="1:19" ht="30" customHeight="1">
      <c r="A52" s="37"/>
      <c r="B52" s="7" t="s">
        <v>33</v>
      </c>
      <c r="C52" s="8"/>
      <c r="D52" s="188">
        <v>27.4</v>
      </c>
      <c r="E52" s="169">
        <v>15.6</v>
      </c>
      <c r="F52" s="189">
        <f>D52+E52</f>
        <v>43</v>
      </c>
      <c r="G52" s="188">
        <v>19.4</v>
      </c>
      <c r="H52" s="169">
        <v>12.4</v>
      </c>
      <c r="I52" s="189">
        <f>G52+H52</f>
        <v>31.799999999999997</v>
      </c>
      <c r="J52" s="188">
        <f>G52</f>
        <v>19.4</v>
      </c>
      <c r="K52" s="169">
        <f>H52</f>
        <v>12.4</v>
      </c>
      <c r="L52" s="189">
        <f>J52+K52</f>
        <v>31.799999999999997</v>
      </c>
      <c r="M52" s="87">
        <f>ROUND(L52-P52,2)/P52*100</f>
        <v>-49.4435612082671</v>
      </c>
      <c r="N52" s="188">
        <v>32</v>
      </c>
      <c r="O52" s="169">
        <v>30.9</v>
      </c>
      <c r="P52" s="202">
        <f>N52+O52</f>
        <v>62.9</v>
      </c>
      <c r="Q52" s="104"/>
      <c r="R52" s="105" t="s">
        <v>93</v>
      </c>
      <c r="S52" s="106"/>
    </row>
    <row r="53" spans="1:19" ht="30" customHeight="1" thickBot="1">
      <c r="A53" s="37"/>
      <c r="B53" s="31" t="s">
        <v>34</v>
      </c>
      <c r="C53" s="32"/>
      <c r="D53" s="206">
        <v>21.7</v>
      </c>
      <c r="E53" s="172">
        <v>8.7</v>
      </c>
      <c r="F53" s="208">
        <f>D53+E53</f>
        <v>30.4</v>
      </c>
      <c r="G53" s="206">
        <v>18</v>
      </c>
      <c r="H53" s="172">
        <v>8.3</v>
      </c>
      <c r="I53" s="208">
        <f>G53+H53</f>
        <v>26.3</v>
      </c>
      <c r="J53" s="206">
        <f>G53</f>
        <v>18</v>
      </c>
      <c r="K53" s="172">
        <f>H53</f>
        <v>8.3</v>
      </c>
      <c r="L53" s="208">
        <f>J53+K53</f>
        <v>26.3</v>
      </c>
      <c r="M53" s="85">
        <f>ROUND(L53-P53,2)/P53*100</f>
        <v>-5.39568345323741</v>
      </c>
      <c r="N53" s="206">
        <v>18.2</v>
      </c>
      <c r="O53" s="172">
        <v>9.6</v>
      </c>
      <c r="P53" s="208">
        <f>N53+O53</f>
        <v>27.799999999999997</v>
      </c>
      <c r="Q53" s="107"/>
      <c r="R53" s="108" t="s">
        <v>94</v>
      </c>
      <c r="S53" s="106"/>
    </row>
    <row r="54" spans="1:19" ht="9" customHeight="1" thickBot="1">
      <c r="A54" s="30"/>
      <c r="B54" s="3"/>
      <c r="C54" s="3"/>
      <c r="M54" s="109"/>
      <c r="N54" s="109"/>
      <c r="O54" s="109"/>
      <c r="P54" s="109"/>
      <c r="Q54" s="100"/>
      <c r="R54" s="100"/>
      <c r="S54" s="106"/>
    </row>
    <row r="55" spans="1:19" ht="30" customHeight="1">
      <c r="A55" s="35" t="s">
        <v>35</v>
      </c>
      <c r="B55" s="38"/>
      <c r="C55" s="38"/>
      <c r="D55" s="76"/>
      <c r="E55" s="77"/>
      <c r="F55" s="78"/>
      <c r="G55" s="76"/>
      <c r="H55" s="77"/>
      <c r="I55" s="78"/>
      <c r="J55" s="76"/>
      <c r="K55" s="77"/>
      <c r="L55" s="78"/>
      <c r="M55" s="138"/>
      <c r="N55" s="120"/>
      <c r="O55" s="138"/>
      <c r="P55" s="139"/>
      <c r="Q55" s="284" t="s">
        <v>95</v>
      </c>
      <c r="R55" s="284"/>
      <c r="S55" s="285"/>
    </row>
    <row r="56" spans="1:19" ht="30" customHeight="1">
      <c r="A56" s="2" t="s">
        <v>36</v>
      </c>
      <c r="B56" s="39"/>
      <c r="C56" s="39"/>
      <c r="D56" s="47"/>
      <c r="E56" s="79"/>
      <c r="F56" s="80"/>
      <c r="G56" s="47"/>
      <c r="H56" s="79"/>
      <c r="I56" s="80" t="s">
        <v>118</v>
      </c>
      <c r="J56" s="47"/>
      <c r="K56" s="79"/>
      <c r="L56" s="80"/>
      <c r="M56" s="103"/>
      <c r="N56" s="102"/>
      <c r="O56" s="103"/>
      <c r="P56" s="140"/>
      <c r="Q56" s="283" t="s">
        <v>96</v>
      </c>
      <c r="R56" s="283"/>
      <c r="S56" s="286"/>
    </row>
    <row r="57" spans="1:19" ht="30" customHeight="1">
      <c r="A57" s="40"/>
      <c r="B57" s="22" t="s">
        <v>37</v>
      </c>
      <c r="C57" s="22"/>
      <c r="D57" s="96"/>
      <c r="E57" s="95"/>
      <c r="F57" s="192">
        <v>5.5</v>
      </c>
      <c r="G57" s="168"/>
      <c r="H57" s="170"/>
      <c r="I57" s="192">
        <v>22</v>
      </c>
      <c r="J57" s="96"/>
      <c r="K57" s="95"/>
      <c r="L57" s="192">
        <v>0</v>
      </c>
      <c r="M57" s="91" t="s">
        <v>112</v>
      </c>
      <c r="N57" s="102"/>
      <c r="O57" s="103"/>
      <c r="P57" s="140">
        <v>5</v>
      </c>
      <c r="Q57" s="287" t="s">
        <v>97</v>
      </c>
      <c r="R57" s="287"/>
      <c r="S57" s="106"/>
    </row>
    <row r="58" spans="1:19" ht="30" customHeight="1">
      <c r="A58" s="40"/>
      <c r="B58" s="22" t="s">
        <v>38</v>
      </c>
      <c r="C58" s="22"/>
      <c r="D58" s="96"/>
      <c r="E58" s="95"/>
      <c r="F58" s="192">
        <v>18.9</v>
      </c>
      <c r="G58" s="168"/>
      <c r="H58" s="170"/>
      <c r="I58" s="192">
        <v>0</v>
      </c>
      <c r="J58" s="96"/>
      <c r="K58" s="95"/>
      <c r="L58" s="192">
        <v>28.9</v>
      </c>
      <c r="M58" s="91" t="s">
        <v>112</v>
      </c>
      <c r="N58" s="102"/>
      <c r="O58" s="103"/>
      <c r="P58" s="140">
        <v>17.3</v>
      </c>
      <c r="Q58" s="287" t="s">
        <v>98</v>
      </c>
      <c r="R58" s="287"/>
      <c r="S58" s="106"/>
    </row>
    <row r="59" spans="1:19" ht="30" customHeight="1">
      <c r="A59" s="40"/>
      <c r="B59" s="22" t="s">
        <v>39</v>
      </c>
      <c r="C59" s="22"/>
      <c r="D59" s="96"/>
      <c r="E59" s="95"/>
      <c r="F59" s="192">
        <v>2.4</v>
      </c>
      <c r="G59" s="168"/>
      <c r="H59" s="170"/>
      <c r="I59" s="192">
        <v>3</v>
      </c>
      <c r="J59" s="96"/>
      <c r="K59" s="95"/>
      <c r="L59" s="192">
        <v>9.9</v>
      </c>
      <c r="M59" s="91" t="s">
        <v>112</v>
      </c>
      <c r="N59" s="102"/>
      <c r="O59" s="103"/>
      <c r="P59" s="140">
        <v>23.2</v>
      </c>
      <c r="Q59" s="287" t="s">
        <v>99</v>
      </c>
      <c r="R59" s="287"/>
      <c r="S59" s="106"/>
    </row>
    <row r="60" spans="1:19" ht="30" customHeight="1">
      <c r="A60" s="40"/>
      <c r="B60" s="22" t="s">
        <v>40</v>
      </c>
      <c r="C60" s="22"/>
      <c r="D60" s="96"/>
      <c r="E60" s="95"/>
      <c r="F60" s="192">
        <v>0</v>
      </c>
      <c r="G60" s="168"/>
      <c r="H60" s="170"/>
      <c r="I60" s="192">
        <v>0</v>
      </c>
      <c r="J60" s="96"/>
      <c r="K60" s="95"/>
      <c r="L60" s="192">
        <v>0</v>
      </c>
      <c r="M60" s="92" t="s">
        <v>112</v>
      </c>
      <c r="N60" s="102"/>
      <c r="O60" s="103"/>
      <c r="P60" s="140">
        <v>-0.9</v>
      </c>
      <c r="Q60" s="287" t="s">
        <v>100</v>
      </c>
      <c r="R60" s="287"/>
      <c r="S60" s="106"/>
    </row>
    <row r="61" spans="1:19" ht="30" customHeight="1" thickBot="1">
      <c r="A61" s="41"/>
      <c r="B61" s="42" t="s">
        <v>41</v>
      </c>
      <c r="C61" s="42"/>
      <c r="D61" s="193"/>
      <c r="E61" s="194"/>
      <c r="F61" s="195">
        <f>F57+F58-F59-F60</f>
        <v>22</v>
      </c>
      <c r="G61" s="196"/>
      <c r="H61" s="197"/>
      <c r="I61" s="195">
        <f>I57+I58-I59-I60</f>
        <v>19</v>
      </c>
      <c r="J61" s="193"/>
      <c r="K61" s="194"/>
      <c r="L61" s="195">
        <f>L57+L58-L59-L60</f>
        <v>19</v>
      </c>
      <c r="M61" s="93" t="s">
        <v>112</v>
      </c>
      <c r="N61" s="141"/>
      <c r="O61" s="142"/>
      <c r="P61" s="143">
        <f>P57+P58-P59-P60</f>
        <v>1.4432899320127035E-15</v>
      </c>
      <c r="Q61" s="288" t="s">
        <v>101</v>
      </c>
      <c r="R61" s="288"/>
      <c r="S61" s="144"/>
    </row>
    <row r="62" spans="1:19" ht="30" customHeight="1">
      <c r="A62" s="43"/>
      <c r="B62" s="44"/>
      <c r="C62" s="44"/>
      <c r="D62" s="109"/>
      <c r="E62" s="109"/>
      <c r="F62" s="109"/>
      <c r="G62" s="109"/>
      <c r="H62" s="145"/>
      <c r="I62" s="224" t="s">
        <v>114</v>
      </c>
      <c r="J62" s="158"/>
      <c r="K62" s="224" t="s">
        <v>108</v>
      </c>
      <c r="L62" s="147"/>
      <c r="M62" s="109"/>
      <c r="N62" s="109"/>
      <c r="O62" s="109"/>
      <c r="P62" s="109"/>
      <c r="Q62" s="147"/>
      <c r="R62" s="148"/>
      <c r="S62" s="149"/>
    </row>
    <row r="63" spans="1:19" ht="30" customHeight="1">
      <c r="A63" s="214" t="s">
        <v>43</v>
      </c>
      <c r="B63" s="223"/>
      <c r="C63" s="223"/>
      <c r="D63" s="223"/>
      <c r="E63" s="223"/>
      <c r="F63" s="223"/>
      <c r="G63" s="223"/>
      <c r="H63" s="223"/>
      <c r="I63" s="210"/>
      <c r="J63" s="159" t="s">
        <v>107</v>
      </c>
      <c r="K63" s="210"/>
      <c r="L63" s="217" t="s">
        <v>103</v>
      </c>
      <c r="M63" s="218"/>
      <c r="N63" s="218"/>
      <c r="O63" s="218"/>
      <c r="P63" s="218"/>
      <c r="Q63" s="218"/>
      <c r="R63" s="218"/>
      <c r="S63" s="219"/>
    </row>
    <row r="64" spans="1:19" ht="30" customHeight="1">
      <c r="A64" s="45"/>
      <c r="B64" s="46"/>
      <c r="C64" s="46"/>
      <c r="D64" s="109"/>
      <c r="E64" s="109"/>
      <c r="F64" s="109"/>
      <c r="G64" s="109"/>
      <c r="H64" s="152" t="s">
        <v>126</v>
      </c>
      <c r="I64" s="204" t="s">
        <v>145</v>
      </c>
      <c r="J64" s="198"/>
      <c r="K64" s="46">
        <v>0</v>
      </c>
      <c r="L64" s="150" t="s">
        <v>127</v>
      </c>
      <c r="M64" s="109"/>
      <c r="N64" s="109"/>
      <c r="O64" s="109"/>
      <c r="P64" s="109"/>
      <c r="Q64" s="110"/>
      <c r="R64" s="154"/>
      <c r="S64" s="151"/>
    </row>
    <row r="65" spans="1:19" ht="30" customHeight="1">
      <c r="A65" s="45"/>
      <c r="B65" s="46"/>
      <c r="C65" s="46"/>
      <c r="D65" s="109"/>
      <c r="E65" s="109"/>
      <c r="F65" s="109"/>
      <c r="G65" s="109"/>
      <c r="H65" s="152" t="s">
        <v>120</v>
      </c>
      <c r="I65" s="204" t="s">
        <v>144</v>
      </c>
      <c r="J65" s="198"/>
      <c r="K65" s="204">
        <v>559</v>
      </c>
      <c r="L65" s="150" t="s">
        <v>121</v>
      </c>
      <c r="M65" s="109"/>
      <c r="N65" s="109"/>
      <c r="O65" s="109"/>
      <c r="P65" s="109"/>
      <c r="Q65" s="110"/>
      <c r="R65" s="154"/>
      <c r="S65" s="151"/>
    </row>
    <row r="66" spans="1:19" ht="30" customHeight="1">
      <c r="A66" s="45"/>
      <c r="B66" s="46"/>
      <c r="C66" s="46"/>
      <c r="D66" s="109"/>
      <c r="E66" s="109"/>
      <c r="F66" s="109"/>
      <c r="G66" s="109"/>
      <c r="H66" s="110" t="s">
        <v>137</v>
      </c>
      <c r="I66" s="203" t="s">
        <v>146</v>
      </c>
      <c r="J66" s="199"/>
      <c r="K66" s="203" t="s">
        <v>143</v>
      </c>
      <c r="L66" s="150" t="s">
        <v>138</v>
      </c>
      <c r="M66" s="109"/>
      <c r="N66" s="109"/>
      <c r="O66" s="109"/>
      <c r="P66" s="109"/>
      <c r="Q66" s="110"/>
      <c r="R66" s="110"/>
      <c r="S66" s="151"/>
    </row>
    <row r="67" spans="1:19" ht="30" customHeight="1">
      <c r="A67" s="214" t="s">
        <v>42</v>
      </c>
      <c r="B67" s="223"/>
      <c r="C67" s="223"/>
      <c r="D67" s="223"/>
      <c r="E67" s="223"/>
      <c r="F67" s="223"/>
      <c r="G67" s="223"/>
      <c r="H67" s="223"/>
      <c r="I67" s="150"/>
      <c r="J67" s="153" t="s">
        <v>106</v>
      </c>
      <c r="K67" s="146"/>
      <c r="L67" s="217" t="s">
        <v>102</v>
      </c>
      <c r="M67" s="218"/>
      <c r="N67" s="218"/>
      <c r="O67" s="218"/>
      <c r="P67" s="218"/>
      <c r="Q67" s="218"/>
      <c r="R67" s="218"/>
      <c r="S67" s="219"/>
    </row>
    <row r="68" spans="1:19" s="94" customFormat="1" ht="30" customHeight="1">
      <c r="A68" s="214" t="s">
        <v>44</v>
      </c>
      <c r="B68" s="215"/>
      <c r="C68" s="215"/>
      <c r="D68" s="215"/>
      <c r="E68" s="215"/>
      <c r="F68" s="215"/>
      <c r="G68" s="215"/>
      <c r="H68" s="215"/>
      <c r="I68" s="122"/>
      <c r="J68" s="153" t="s">
        <v>109</v>
      </c>
      <c r="K68" s="146"/>
      <c r="L68" s="217" t="s">
        <v>104</v>
      </c>
      <c r="M68" s="220"/>
      <c r="N68" s="220"/>
      <c r="O68" s="220"/>
      <c r="P68" s="220"/>
      <c r="Q68" s="220"/>
      <c r="R68" s="220"/>
      <c r="S68" s="221"/>
    </row>
    <row r="69" spans="1:19" s="94" customFormat="1" ht="33.75" customHeight="1">
      <c r="A69" s="214" t="s">
        <v>45</v>
      </c>
      <c r="B69" s="215"/>
      <c r="C69" s="215"/>
      <c r="D69" s="215"/>
      <c r="E69" s="215"/>
      <c r="F69" s="215"/>
      <c r="G69" s="215"/>
      <c r="H69" s="215"/>
      <c r="I69" s="150"/>
      <c r="J69" s="153" t="s">
        <v>110</v>
      </c>
      <c r="K69" s="146"/>
      <c r="L69" s="217" t="s">
        <v>117</v>
      </c>
      <c r="M69" s="220"/>
      <c r="N69" s="220"/>
      <c r="O69" s="220"/>
      <c r="P69" s="220"/>
      <c r="Q69" s="220"/>
      <c r="R69" s="220"/>
      <c r="S69" s="221"/>
    </row>
    <row r="70" spans="1:19" s="94" customFormat="1" ht="30" customHeight="1">
      <c r="A70" s="214" t="s">
        <v>46</v>
      </c>
      <c r="B70" s="215"/>
      <c r="C70" s="215"/>
      <c r="D70" s="215"/>
      <c r="E70" s="215"/>
      <c r="F70" s="215"/>
      <c r="G70" s="215"/>
      <c r="H70" s="215"/>
      <c r="I70" s="150"/>
      <c r="J70" s="159"/>
      <c r="K70" s="122"/>
      <c r="L70" s="217" t="s">
        <v>116</v>
      </c>
      <c r="M70" s="220"/>
      <c r="N70" s="220"/>
      <c r="O70" s="220"/>
      <c r="P70" s="220"/>
      <c r="Q70" s="220"/>
      <c r="R70" s="220"/>
      <c r="S70" s="221"/>
    </row>
    <row r="71" spans="1:19" s="94" customFormat="1" ht="30" customHeight="1">
      <c r="A71" s="216" t="s">
        <v>47</v>
      </c>
      <c r="B71" s="215"/>
      <c r="C71" s="215"/>
      <c r="D71" s="215"/>
      <c r="E71" s="215"/>
      <c r="F71" s="215"/>
      <c r="G71" s="215"/>
      <c r="H71" s="215"/>
      <c r="I71" s="22"/>
      <c r="J71" s="159" t="s">
        <v>111</v>
      </c>
      <c r="K71" s="11"/>
      <c r="L71" s="222" t="s">
        <v>105</v>
      </c>
      <c r="M71" s="220"/>
      <c r="N71" s="220"/>
      <c r="O71" s="220"/>
      <c r="P71" s="220"/>
      <c r="Q71" s="220"/>
      <c r="R71" s="220"/>
      <c r="S71" s="221"/>
    </row>
    <row r="72" spans="1:19" s="94" customFormat="1" ht="30" customHeight="1">
      <c r="A72" s="216" t="s">
        <v>141</v>
      </c>
      <c r="B72" s="215"/>
      <c r="C72" s="215"/>
      <c r="D72" s="215"/>
      <c r="E72" s="215"/>
      <c r="F72" s="215"/>
      <c r="G72" s="215"/>
      <c r="H72" s="215"/>
      <c r="I72" s="22"/>
      <c r="J72" s="159" t="s">
        <v>140</v>
      </c>
      <c r="K72" s="11"/>
      <c r="L72" s="222" t="s">
        <v>142</v>
      </c>
      <c r="M72" s="220"/>
      <c r="N72" s="220"/>
      <c r="O72" s="220"/>
      <c r="P72" s="220"/>
      <c r="Q72" s="220"/>
      <c r="R72" s="220"/>
      <c r="S72" s="221"/>
    </row>
    <row r="73" spans="1:19" ht="9" customHeight="1" thickBot="1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2"/>
      <c r="R73" s="72"/>
      <c r="S73" s="73"/>
    </row>
  </sheetData>
  <mergeCells count="59">
    <mergeCell ref="J15:L15"/>
    <mergeCell ref="N15:P15"/>
    <mergeCell ref="J13:L13"/>
    <mergeCell ref="N13:P13"/>
    <mergeCell ref="J14:L14"/>
    <mergeCell ref="N14:P14"/>
    <mergeCell ref="N48:P48"/>
    <mergeCell ref="D48:F48"/>
    <mergeCell ref="G48:I48"/>
    <mergeCell ref="J48:L48"/>
    <mergeCell ref="Q58:R58"/>
    <mergeCell ref="Q59:R59"/>
    <mergeCell ref="Q60:R60"/>
    <mergeCell ref="Q61:R61"/>
    <mergeCell ref="Q50:R50"/>
    <mergeCell ref="Q55:S55"/>
    <mergeCell ref="Q56:S56"/>
    <mergeCell ref="Q57:R57"/>
    <mergeCell ref="Q1:S4"/>
    <mergeCell ref="Q5:S9"/>
    <mergeCell ref="Q10:S10"/>
    <mergeCell ref="Q11:S11"/>
    <mergeCell ref="D11:F11"/>
    <mergeCell ref="G11:I11"/>
    <mergeCell ref="J11:L11"/>
    <mergeCell ref="N11:P11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I62:I63"/>
    <mergeCell ref="K62:K63"/>
    <mergeCell ref="A1:C9"/>
    <mergeCell ref="A10:C10"/>
    <mergeCell ref="A11:C11"/>
    <mergeCell ref="D1:P1"/>
    <mergeCell ref="D2:P2"/>
    <mergeCell ref="D3:P3"/>
    <mergeCell ref="G4:I4"/>
    <mergeCell ref="J4:L4"/>
    <mergeCell ref="A63:H63"/>
    <mergeCell ref="A67:H67"/>
    <mergeCell ref="A68:H68"/>
    <mergeCell ref="A69:H69"/>
    <mergeCell ref="A70:H70"/>
    <mergeCell ref="A71:H71"/>
    <mergeCell ref="A72:H72"/>
    <mergeCell ref="L63:S63"/>
    <mergeCell ref="L67:S67"/>
    <mergeCell ref="L68:S68"/>
    <mergeCell ref="L69:S69"/>
    <mergeCell ref="L70:S70"/>
    <mergeCell ref="L71:S71"/>
    <mergeCell ref="L72:S72"/>
  </mergeCells>
  <printOptions horizontalCentered="1"/>
  <pageMargins left="0.3937007874015748" right="0.3937007874015748" top="0.44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2012-03-09T08:16:06Z</cp:lastPrinted>
  <dcterms:created xsi:type="dcterms:W3CDTF">2007-02-26T09:22:52Z</dcterms:created>
  <dcterms:modified xsi:type="dcterms:W3CDTF">2012-03-09T09:18:56Z</dcterms:modified>
  <cp:category/>
  <cp:version/>
  <cp:contentType/>
  <cp:contentStatus/>
</cp:coreProperties>
</file>