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<sst xmlns="http://schemas.openxmlformats.org/spreadsheetml/2006/main" count="163" uniqueCount="130">
  <si>
    <t>SORGHUM / AMABELE</t>
  </si>
  <si>
    <t>SMI-052004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</si>
  <si>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</si>
  <si>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</si>
  <si>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</si>
  <si>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</si>
  <si>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</si>
  <si>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</si>
  <si>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</si>
  <si>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</si>
  <si>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</si>
  <si>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</si>
  <si>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</si>
  <si>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</si>
  <si>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</si>
  <si>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</si>
  <si>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</si>
  <si>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</si>
  <si>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</si>
  <si>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</si>
  <si>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</si>
  <si>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</si>
  <si>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</si>
  <si>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</si>
  <si>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</si>
  <si>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</si>
  <si>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</si>
  <si>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</si>
  <si>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</si>
  <si>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</si>
  <si>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</si>
  <si>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</si>
  <si>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</si>
  <si>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</si>
  <si>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</si>
  <si>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</si>
  <si>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</si>
  <si>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</si>
  <si>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</si>
  <si>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</si>
  <si>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</si>
  <si>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</si>
  <si>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</si>
  <si>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</si>
  <si>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</si>
  <si>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</si>
  <si>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</si>
  <si>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</si>
  <si>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</si>
  <si>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</si>
  <si>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</si>
  <si>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</si>
  <si>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</si>
  <si>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</si>
  <si>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</si>
  <si>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</si>
  <si>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</si>
  <si>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</si>
  <si>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</si>
  <si>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</si>
  <si>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</si>
  <si>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</si>
  <si>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</si>
  <si>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</si>
  <si>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</si>
  <si>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</si>
  <si>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</si>
  <si>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(g) Stock stored at: (9)</t>
  </si>
  <si>
    <t>(g) Isitokwe esibekwe e-: (9)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</si>
  <si>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</si>
  <si>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</si>
  <si>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</si>
  <si>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</si>
  <si>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</si>
  <si>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</si>
  <si>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</si>
  <si>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</si>
  <si>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</si>
  <si>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</si>
  <si>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</si>
  <si>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</si>
  <si>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</si>
  <si>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</si>
  <si>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</si>
  <si>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</si>
  <si>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</si>
  <si>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</si>
  <si>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</si>
  <si>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</si>
  <si>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</si>
  <si>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</si>
  <si>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</si>
  <si>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</si>
  <si>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</si>
  <si>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</si>
  <si>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</si>
  <si>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</si>
  <si>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</si>
  <si>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</si>
  <si>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</si>
  <si>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</si>
  <si>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</si>
  <si>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</si>
  <si>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</si>
  <si>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</si>
  <si>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</si>
  <si>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</si>
  <si>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</si>
  <si>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</si>
  <si>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 xml:space="preserve">The surplus/deficit figures are partly due to  sorghum dispatched  </t>
  </si>
  <si>
    <t>as sweet consumption but received as  bitter consumption.</t>
  </si>
  <si>
    <t xml:space="preserve">Izibalo ezingaphezulu/ezingaphansi ngakolunye uhlangothi zingenxa yamabele athunyelwe </t>
  </si>
  <si>
    <t>ukuba asetshenziswe njengokudla okunoshukela kodwa wemukelwa njengokudla okumuncu.</t>
  </si>
  <si>
    <t>April 2004</t>
  </si>
  <si>
    <t>February 2004 (On request of the industry)</t>
  </si>
  <si>
    <t>March 2004</t>
  </si>
  <si>
    <t xml:space="preserve">Kufaka ingxenye yomkhiqizo emkhakheni osafufusa – okusele kungeke kufakwe lapha. </t>
  </si>
  <si>
    <t>Umkhiqizi uthumela ukudla okusuka ngqo emapulazini.</t>
  </si>
  <si>
    <t>5 807</t>
  </si>
  <si>
    <t>2004/2005Year (April - March) / Unyaka ka-2004/2005 (Ku-Aphreli - KuMashi) (2)</t>
  </si>
  <si>
    <t>Ku-Aphreli 2004</t>
  </si>
  <si>
    <t>April 2003</t>
  </si>
  <si>
    <t>Ku-Aphreli 2003</t>
  </si>
  <si>
    <t>1 April/Ku-Aphreli 2003</t>
  </si>
  <si>
    <t>Ku-Aphreli  2004</t>
  </si>
  <si>
    <t>1 April/Ku-Aphreli 2004</t>
  </si>
  <si>
    <t>30 April/Ku-Aphreli 2004</t>
  </si>
  <si>
    <t>KuFebhuwari 2004 (Ngesicelo semboni)</t>
  </si>
  <si>
    <t>KuMashi 2004</t>
  </si>
  <si>
    <t>26/05/2004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</si>
</sst>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3" fillId="0" borderId="8" xfId="0" applyNumberFormat="1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1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20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right"/>
    </xf>
    <xf numFmtId="0" fontId="8" fillId="0" borderId="7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164" fontId="3" fillId="0" borderId="16" xfId="0" applyNumberFormat="1" applyFont="1" applyFill="1" applyBorder="1" applyAlignment="1" quotePrefix="1">
      <alignment horizontal="center"/>
    </xf>
    <xf numFmtId="164" fontId="3" fillId="0" borderId="6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3" fillId="0" borderId="2" xfId="0" applyNumberFormat="1" applyFont="1" applyFill="1" applyBorder="1" applyAlignment="1" quotePrefix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4" fontId="3" fillId="0" borderId="38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164" fontId="3" fillId="0" borderId="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37" xfId="0" applyFont="1" applyFill="1" applyBorder="1" applyAlignment="1" quotePrefix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4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1" fontId="8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1" fontId="8" fillId="0" borderId="17" xfId="0" applyNumberFormat="1" applyFont="1" applyFill="1" applyBorder="1" applyAlignment="1">
      <alignment horizontal="right"/>
    </xf>
    <xf numFmtId="1" fontId="8" fillId="0" borderId="43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14" fillId="0" borderId="5" xfId="0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" fontId="3" fillId="0" borderId="4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64" fontId="3" fillId="0" borderId="44" xfId="0" applyNumberFormat="1" applyFont="1" applyFill="1" applyBorder="1" applyAlignment="1" quotePrefix="1">
      <alignment horizontal="center"/>
    </xf>
    <xf numFmtId="1" fontId="3" fillId="0" borderId="34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164" fontId="3" fillId="0" borderId="46" xfId="0" applyNumberFormat="1" applyFont="1" applyFill="1" applyBorder="1" applyAlignment="1" quotePrefix="1">
      <alignment horizontal="center"/>
    </xf>
    <xf numFmtId="164" fontId="3" fillId="0" borderId="36" xfId="0" applyNumberFormat="1" applyFont="1" applyFill="1" applyBorder="1" applyAlignment="1">
      <alignment horizontal="right"/>
    </xf>
    <xf numFmtId="164" fontId="3" fillId="0" borderId="47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164" fontId="3" fillId="0" borderId="49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 horizontal="right"/>
    </xf>
    <xf numFmtId="164" fontId="3" fillId="0" borderId="41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52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horizontal="right"/>
    </xf>
    <xf numFmtId="164" fontId="3" fillId="0" borderId="53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3" fillId="0" borderId="56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/>
    </xf>
    <xf numFmtId="164" fontId="3" fillId="0" borderId="57" xfId="0" applyNumberFormat="1" applyFont="1" applyFill="1" applyBorder="1" applyAlignment="1" quotePrefix="1">
      <alignment horizontal="right"/>
    </xf>
    <xf numFmtId="164" fontId="3" fillId="0" borderId="33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3" fillId="0" borderId="43" xfId="0" applyNumberFormat="1" applyFont="1" applyFill="1" applyBorder="1" applyAlignment="1" quotePrefix="1">
      <alignment horizontal="center"/>
    </xf>
    <xf numFmtId="164" fontId="3" fillId="0" borderId="59" xfId="0" applyNumberFormat="1" applyFont="1" applyFill="1" applyBorder="1" applyAlignment="1">
      <alignment/>
    </xf>
    <xf numFmtId="164" fontId="3" fillId="0" borderId="60" xfId="0" applyNumberFormat="1" applyFont="1" applyFill="1" applyBorder="1" applyAlignment="1" quotePrefix="1">
      <alignment horizontal="center"/>
    </xf>
    <xf numFmtId="164" fontId="3" fillId="0" borderId="61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3" fillId="0" borderId="11" xfId="0" applyNumberFormat="1" applyFont="1" applyFill="1" applyBorder="1" applyAlignment="1" quotePrefix="1">
      <alignment horizontal="center"/>
    </xf>
    <xf numFmtId="164" fontId="3" fillId="0" borderId="5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39" xfId="0" applyFont="1" applyBorder="1" applyAlignment="1">
      <alignment horizontal="right"/>
    </xf>
    <xf numFmtId="14" fontId="6" fillId="0" borderId="13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37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17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 quotePrefix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43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71</xdr:row>
      <xdr:rowOff>0</xdr:rowOff>
    </xdr:from>
    <xdr:to>
      <xdr:col>6</xdr:col>
      <xdr:colOff>914400</xdr:colOff>
      <xdr:row>71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785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71</xdr:row>
      <xdr:rowOff>0</xdr:rowOff>
    </xdr:from>
    <xdr:to>
      <xdr:col>6</xdr:col>
      <xdr:colOff>914400</xdr:colOff>
      <xdr:row>71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785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68</xdr:row>
      <xdr:rowOff>0</xdr:rowOff>
    </xdr:from>
    <xdr:to>
      <xdr:col>6</xdr:col>
      <xdr:colOff>1047750</xdr:colOff>
      <xdr:row>71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71069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71</xdr:row>
      <xdr:rowOff>0</xdr:rowOff>
    </xdr:from>
    <xdr:to>
      <xdr:col>4</xdr:col>
      <xdr:colOff>1143000</xdr:colOff>
      <xdr:row>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785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71</xdr:row>
      <xdr:rowOff>0</xdr:rowOff>
    </xdr:from>
    <xdr:to>
      <xdr:col>4</xdr:col>
      <xdr:colOff>1143000</xdr:colOff>
      <xdr:row>71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785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71</xdr:row>
      <xdr:rowOff>0</xdr:rowOff>
    </xdr:from>
    <xdr:to>
      <xdr:col>4</xdr:col>
      <xdr:colOff>1143000</xdr:colOff>
      <xdr:row>71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785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114425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998"/>
  <sheetViews>
    <sheetView tabSelected="1" zoomScale="50" zoomScaleNormal="50" workbookViewId="0" topLeftCell="E1">
      <selection activeCell="K29" sqref="K29"/>
    </sheetView>
  </sheetViews>
  <sheetFormatPr defaultColWidth="9.140625" defaultRowHeight="12.75"/>
  <cols>
    <col min="1" max="2" width="1.7109375" style="145" customWidth="1"/>
    <col min="3" max="3" width="89.28125" style="145" customWidth="1"/>
    <col min="4" max="6" width="22.7109375" style="145" customWidth="1"/>
    <col min="7" max="7" width="15.7109375" style="145" customWidth="1"/>
    <col min="8" max="10" width="22.7109375" style="145" customWidth="1"/>
    <col min="11" max="11" width="83.00390625" style="145" customWidth="1"/>
    <col min="12" max="12" width="3.28125" style="145" customWidth="1"/>
    <col min="13" max="13" width="4.7109375" style="144" customWidth="1"/>
    <col min="14" max="14" width="0.9921875" style="144" customWidth="1"/>
    <col min="15" max="160" width="7.8515625" style="144" customWidth="1"/>
    <col min="161" max="16384" width="7.8515625" style="145" customWidth="1"/>
  </cols>
  <sheetData>
    <row r="1" spans="1:14" s="2" customFormat="1" ht="21" customHeight="1">
      <c r="A1" s="233"/>
      <c r="B1" s="234"/>
      <c r="C1" s="235"/>
      <c r="D1" s="248" t="s">
        <v>0</v>
      </c>
      <c r="E1" s="249"/>
      <c r="F1" s="249"/>
      <c r="G1" s="249"/>
      <c r="H1" s="249"/>
      <c r="I1" s="249"/>
      <c r="J1" s="250"/>
      <c r="K1" s="225" t="s">
        <v>1</v>
      </c>
      <c r="L1" s="217"/>
      <c r="M1" s="218"/>
      <c r="N1" s="1"/>
    </row>
    <row r="2" spans="1:14" s="2" customFormat="1" ht="21" customHeight="1">
      <c r="A2" s="219"/>
      <c r="B2" s="220"/>
      <c r="C2" s="221"/>
      <c r="D2" s="282" t="s">
        <v>96</v>
      </c>
      <c r="E2" s="283"/>
      <c r="F2" s="283"/>
      <c r="G2" s="283"/>
      <c r="H2" s="283"/>
      <c r="I2" s="283"/>
      <c r="J2" s="284"/>
      <c r="K2" s="236"/>
      <c r="L2" s="237"/>
      <c r="M2" s="238"/>
      <c r="N2" s="1"/>
    </row>
    <row r="3" spans="1:14" s="2" customFormat="1" ht="21" customHeight="1" thickBot="1">
      <c r="A3" s="219"/>
      <c r="B3" s="220"/>
      <c r="C3" s="221"/>
      <c r="D3" s="285" t="s">
        <v>119</v>
      </c>
      <c r="E3" s="286"/>
      <c r="F3" s="286"/>
      <c r="G3" s="286"/>
      <c r="H3" s="286"/>
      <c r="I3" s="286"/>
      <c r="J3" s="287"/>
      <c r="K3" s="236"/>
      <c r="L3" s="237"/>
      <c r="M3" s="238"/>
      <c r="N3" s="1"/>
    </row>
    <row r="4" spans="1:160" s="5" customFormat="1" ht="21" customHeight="1">
      <c r="A4" s="219"/>
      <c r="B4" s="220"/>
      <c r="C4" s="221"/>
      <c r="D4" s="239" t="s">
        <v>2</v>
      </c>
      <c r="E4" s="240"/>
      <c r="F4" s="240"/>
      <c r="G4" s="3"/>
      <c r="H4" s="239" t="s">
        <v>2</v>
      </c>
      <c r="I4" s="240"/>
      <c r="J4" s="240"/>
      <c r="K4" s="236"/>
      <c r="L4" s="237"/>
      <c r="M4" s="23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5" customFormat="1" ht="21" customHeight="1">
      <c r="A5" s="219"/>
      <c r="B5" s="220"/>
      <c r="C5" s="221"/>
      <c r="D5" s="244" t="s">
        <v>113</v>
      </c>
      <c r="E5" s="245"/>
      <c r="F5" s="246"/>
      <c r="G5" s="6"/>
      <c r="H5" s="247" t="s">
        <v>113</v>
      </c>
      <c r="I5" s="245"/>
      <c r="J5" s="246"/>
      <c r="K5" s="226" t="s">
        <v>129</v>
      </c>
      <c r="L5" s="227"/>
      <c r="M5" s="22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2" customFormat="1" ht="21" customHeight="1" thickBot="1">
      <c r="A6" s="219"/>
      <c r="B6" s="220"/>
      <c r="C6" s="221"/>
      <c r="D6" s="241" t="s">
        <v>120</v>
      </c>
      <c r="E6" s="242"/>
      <c r="F6" s="243"/>
      <c r="G6" s="7" t="s">
        <v>3</v>
      </c>
      <c r="H6" s="241" t="s">
        <v>124</v>
      </c>
      <c r="I6" s="242"/>
      <c r="J6" s="243"/>
      <c r="K6" s="229"/>
      <c r="L6" s="227"/>
      <c r="M6" s="22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</row>
    <row r="7" spans="1:160" s="2" customFormat="1" ht="21" customHeight="1">
      <c r="A7" s="219"/>
      <c r="B7" s="220"/>
      <c r="C7" s="221"/>
      <c r="D7" s="9" t="s">
        <v>4</v>
      </c>
      <c r="E7" s="10" t="s">
        <v>5</v>
      </c>
      <c r="F7" s="11"/>
      <c r="G7" s="12" t="s">
        <v>6</v>
      </c>
      <c r="H7" s="9" t="s">
        <v>4</v>
      </c>
      <c r="I7" s="10" t="s">
        <v>5</v>
      </c>
      <c r="J7" s="11"/>
      <c r="K7" s="229"/>
      <c r="L7" s="227"/>
      <c r="M7" s="22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60" s="2" customFormat="1" ht="21" customHeight="1">
      <c r="A8" s="219"/>
      <c r="B8" s="220"/>
      <c r="C8" s="221"/>
      <c r="D8" s="13" t="s">
        <v>7</v>
      </c>
      <c r="E8" s="14" t="s">
        <v>8</v>
      </c>
      <c r="F8" s="11" t="s">
        <v>9</v>
      </c>
      <c r="G8" s="12"/>
      <c r="H8" s="13" t="s">
        <v>7</v>
      </c>
      <c r="I8" s="14" t="s">
        <v>8</v>
      </c>
      <c r="J8" s="11" t="s">
        <v>9</v>
      </c>
      <c r="K8" s="229"/>
      <c r="L8" s="227"/>
      <c r="M8" s="22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</row>
    <row r="9" spans="1:160" s="2" customFormat="1" ht="21" customHeight="1" thickBot="1">
      <c r="A9" s="222"/>
      <c r="B9" s="223"/>
      <c r="C9" s="224"/>
      <c r="D9" s="15" t="s">
        <v>10</v>
      </c>
      <c r="E9" s="16" t="s">
        <v>11</v>
      </c>
      <c r="F9" s="17" t="s">
        <v>12</v>
      </c>
      <c r="G9" s="18"/>
      <c r="H9" s="15" t="s">
        <v>10</v>
      </c>
      <c r="I9" s="16" t="s">
        <v>11</v>
      </c>
      <c r="J9" s="17" t="s">
        <v>12</v>
      </c>
      <c r="K9" s="230"/>
      <c r="L9" s="231"/>
      <c r="M9" s="23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</row>
    <row r="10" spans="1:160" s="2" customFormat="1" ht="22.5" customHeight="1" thickBot="1">
      <c r="A10" s="252" t="s">
        <v>13</v>
      </c>
      <c r="B10" s="253"/>
      <c r="C10" s="254"/>
      <c r="D10" s="251"/>
      <c r="E10" s="251"/>
      <c r="F10" s="251"/>
      <c r="G10" s="251"/>
      <c r="H10" s="251"/>
      <c r="I10" s="251"/>
      <c r="J10" s="251"/>
      <c r="K10" s="252" t="s">
        <v>14</v>
      </c>
      <c r="L10" s="253"/>
      <c r="M10" s="25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</row>
    <row r="11" spans="1:160" s="5" customFormat="1" ht="21" customHeight="1" thickBot="1">
      <c r="A11" s="255" t="s">
        <v>15</v>
      </c>
      <c r="B11" s="240"/>
      <c r="C11" s="240"/>
      <c r="D11" s="256" t="s">
        <v>125</v>
      </c>
      <c r="E11" s="257"/>
      <c r="F11" s="258"/>
      <c r="G11" s="19"/>
      <c r="H11" s="256" t="s">
        <v>123</v>
      </c>
      <c r="I11" s="257"/>
      <c r="J11" s="258"/>
      <c r="K11" s="259" t="s">
        <v>16</v>
      </c>
      <c r="L11" s="259"/>
      <c r="M11" s="26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2" customFormat="1" ht="21" customHeight="1" thickBot="1">
      <c r="A12" s="20" t="s">
        <v>17</v>
      </c>
      <c r="B12" s="21"/>
      <c r="C12" s="21"/>
      <c r="D12" s="22">
        <v>44.5</v>
      </c>
      <c r="E12" s="23">
        <v>4.9</v>
      </c>
      <c r="F12" s="180">
        <f>SUM(D12:E12)</f>
        <v>49.4</v>
      </c>
      <c r="G12" s="186">
        <f>ROUND(F12-J12,2)/J12*100</f>
        <v>13.82488479262673</v>
      </c>
      <c r="H12" s="22">
        <v>31.4</v>
      </c>
      <c r="I12" s="23">
        <v>12</v>
      </c>
      <c r="J12" s="178">
        <f>SUM(H12:I12)</f>
        <v>43.4</v>
      </c>
      <c r="K12" s="24"/>
      <c r="M12" s="25" t="s">
        <v>18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</row>
    <row r="13" spans="1:13" s="8" customFormat="1" ht="21" customHeight="1">
      <c r="A13" s="20"/>
      <c r="B13" s="21"/>
      <c r="C13" s="21"/>
      <c r="D13" s="240" t="s">
        <v>2</v>
      </c>
      <c r="E13" s="240"/>
      <c r="F13" s="240"/>
      <c r="G13" s="26"/>
      <c r="H13" s="240" t="s">
        <v>2</v>
      </c>
      <c r="I13" s="240"/>
      <c r="J13" s="240"/>
      <c r="K13" s="24"/>
      <c r="M13" s="25"/>
    </row>
    <row r="14" spans="1:13" s="8" customFormat="1" ht="21" customHeight="1">
      <c r="A14" s="20"/>
      <c r="B14" s="21"/>
      <c r="C14" s="21"/>
      <c r="D14" s="290" t="s">
        <v>113</v>
      </c>
      <c r="E14" s="245"/>
      <c r="F14" s="246"/>
      <c r="G14" s="27"/>
      <c r="H14" s="245" t="s">
        <v>121</v>
      </c>
      <c r="I14" s="245"/>
      <c r="J14" s="246"/>
      <c r="K14" s="24"/>
      <c r="M14" s="25"/>
    </row>
    <row r="15" spans="1:160" s="5" customFormat="1" ht="21" customHeight="1" thickBot="1">
      <c r="A15" s="28"/>
      <c r="B15" s="4"/>
      <c r="C15" s="4"/>
      <c r="D15" s="243" t="s">
        <v>120</v>
      </c>
      <c r="E15" s="242"/>
      <c r="F15" s="243"/>
      <c r="G15" s="29"/>
      <c r="H15" s="243" t="s">
        <v>122</v>
      </c>
      <c r="I15" s="242"/>
      <c r="J15" s="243"/>
      <c r="K15" s="27"/>
      <c r="L15" s="30"/>
      <c r="M15" s="3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2" customFormat="1" ht="21" customHeight="1" thickBot="1">
      <c r="A16" s="20" t="s">
        <v>19</v>
      </c>
      <c r="B16" s="32"/>
      <c r="C16" s="32"/>
      <c r="D16" s="22">
        <f>D17+D18</f>
        <v>11.2</v>
      </c>
      <c r="E16" s="187">
        <f>E17+E18</f>
        <v>0.5</v>
      </c>
      <c r="F16" s="180">
        <f>SUM(D16:E16)</f>
        <v>11.7</v>
      </c>
      <c r="G16" s="95" t="s">
        <v>20</v>
      </c>
      <c r="H16" s="22">
        <f>H17+H18</f>
        <v>14.3</v>
      </c>
      <c r="I16" s="187">
        <f>I17+I18</f>
        <v>2.3</v>
      </c>
      <c r="J16" s="182">
        <f>SUM(H16:I16)</f>
        <v>16.6</v>
      </c>
      <c r="K16" s="24"/>
      <c r="L16" s="24"/>
      <c r="M16" s="25" t="s">
        <v>21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s="2" customFormat="1" ht="21" customHeight="1">
      <c r="A17" s="20"/>
      <c r="B17" s="33" t="s">
        <v>97</v>
      </c>
      <c r="C17" s="34"/>
      <c r="D17" s="35">
        <v>5.8</v>
      </c>
      <c r="E17" s="36">
        <v>0.5</v>
      </c>
      <c r="F17" s="182">
        <f>SUM(D17:E17)</f>
        <v>6.3</v>
      </c>
      <c r="G17" s="183">
        <f>ROUND(F17-J17,2)/J17*100</f>
        <v>-62.04819277108433</v>
      </c>
      <c r="H17" s="35">
        <v>14.3</v>
      </c>
      <c r="I17" s="36">
        <v>2.3</v>
      </c>
      <c r="J17" s="182">
        <f>SUM(H17:I17)</f>
        <v>16.6</v>
      </c>
      <c r="K17" s="37"/>
      <c r="L17" s="38" t="s">
        <v>98</v>
      </c>
      <c r="M17" s="3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</row>
    <row r="18" spans="1:160" s="2" customFormat="1" ht="21" customHeight="1" thickBot="1">
      <c r="A18" s="20"/>
      <c r="B18" s="40" t="s">
        <v>22</v>
      </c>
      <c r="C18" s="41"/>
      <c r="D18" s="42">
        <v>5.4</v>
      </c>
      <c r="E18" s="188">
        <v>0</v>
      </c>
      <c r="F18" s="184">
        <f>SUM(D18:E18)</f>
        <v>5.4</v>
      </c>
      <c r="G18" s="45" t="s">
        <v>20</v>
      </c>
      <c r="H18" s="42">
        <v>0</v>
      </c>
      <c r="I18" s="188">
        <v>0</v>
      </c>
      <c r="J18" s="184">
        <f>SUM(H18:I18)</f>
        <v>0</v>
      </c>
      <c r="K18" s="46"/>
      <c r="L18" s="47" t="s">
        <v>23</v>
      </c>
      <c r="M18" s="3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</row>
    <row r="19" spans="1:160" s="2" customFormat="1" ht="9" customHeight="1" thickBot="1">
      <c r="A19" s="20"/>
      <c r="B19" s="8"/>
      <c r="C19" s="8"/>
      <c r="D19" s="48"/>
      <c r="E19" s="48"/>
      <c r="F19" s="48"/>
      <c r="G19" s="49"/>
      <c r="H19" s="49"/>
      <c r="I19" s="49"/>
      <c r="J19" s="49"/>
      <c r="K19" s="44"/>
      <c r="L19" s="44"/>
      <c r="M19" s="3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160" s="2" customFormat="1" ht="21" customHeight="1" thickBot="1">
      <c r="A20" s="20" t="s">
        <v>24</v>
      </c>
      <c r="B20" s="50"/>
      <c r="C20" s="32"/>
      <c r="D20" s="22">
        <f>D22+D28+D32+D33</f>
        <v>11.999999999999998</v>
      </c>
      <c r="E20" s="104">
        <f>E22+E28+E32+E33</f>
        <v>0.7999999999999999</v>
      </c>
      <c r="F20" s="189">
        <f aca="true" t="shared" si="0" ref="F20:F25">SUM(D20:E20)</f>
        <v>12.799999999999999</v>
      </c>
      <c r="G20" s="181">
        <f>ROUND((F20-J20)/(J20)*(100),2)</f>
        <v>-17.42</v>
      </c>
      <c r="H20" s="22">
        <f>H22+H28+H32+H33</f>
        <v>14.899999999999999</v>
      </c>
      <c r="I20" s="23">
        <f>I22+I28+I32+I33</f>
        <v>0.6</v>
      </c>
      <c r="J20" s="180">
        <f>SUM(H20:I20)</f>
        <v>15.499999999999998</v>
      </c>
      <c r="K20" s="24"/>
      <c r="L20" s="24"/>
      <c r="M20" s="25" t="s">
        <v>25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</row>
    <row r="21" spans="1:160" s="2" customFormat="1" ht="21" customHeight="1">
      <c r="A21" s="20"/>
      <c r="B21" s="51" t="s">
        <v>26</v>
      </c>
      <c r="C21" s="52"/>
      <c r="D21" s="190">
        <f>D22+D28</f>
        <v>11.7</v>
      </c>
      <c r="E21" s="36">
        <f>E22+E28</f>
        <v>0.7</v>
      </c>
      <c r="F21" s="189">
        <f t="shared" si="0"/>
        <v>12.399999999999999</v>
      </c>
      <c r="G21" s="183">
        <f>ROUND(F21-J21,2)/J21*100</f>
        <v>-18.421052631578945</v>
      </c>
      <c r="H21" s="191">
        <f>H22+H28</f>
        <v>14.799999999999999</v>
      </c>
      <c r="I21" s="36">
        <f>I22+I28</f>
        <v>0.4</v>
      </c>
      <c r="J21" s="183">
        <f>J22+J28</f>
        <v>15.2</v>
      </c>
      <c r="K21" s="53"/>
      <c r="L21" s="54" t="s">
        <v>27</v>
      </c>
      <c r="M21" s="25"/>
      <c r="N21" s="8"/>
      <c r="O21" s="55"/>
      <c r="P21" s="55"/>
      <c r="Q21" s="55"/>
      <c r="R21" s="55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</row>
    <row r="22" spans="1:160" s="2" customFormat="1" ht="21" customHeight="1">
      <c r="A22" s="20"/>
      <c r="B22" s="56"/>
      <c r="C22" s="57" t="s">
        <v>28</v>
      </c>
      <c r="D22" s="192">
        <f>SUM(D23:D27)</f>
        <v>11.2</v>
      </c>
      <c r="E22" s="193">
        <f>SUM(E23:E27)</f>
        <v>0.7</v>
      </c>
      <c r="F22" s="194">
        <f t="shared" si="0"/>
        <v>11.899999999999999</v>
      </c>
      <c r="G22" s="195">
        <f>ROUND(F22-J22,2)/J22*100</f>
        <v>-18.493150684931507</v>
      </c>
      <c r="H22" s="192">
        <f>SUM(H23:H27)</f>
        <v>14.299999999999999</v>
      </c>
      <c r="I22" s="193">
        <f>SUM(I23:I27)</f>
        <v>0.30000000000000004</v>
      </c>
      <c r="J22" s="216">
        <f>H22+I22</f>
        <v>14.6</v>
      </c>
      <c r="K22" s="44" t="s">
        <v>29</v>
      </c>
      <c r="L22" s="58"/>
      <c r="M22" s="25"/>
      <c r="N22" s="8"/>
      <c r="O22" s="55"/>
      <c r="P22" s="55"/>
      <c r="Q22" s="55"/>
      <c r="R22" s="5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</row>
    <row r="23" spans="1:160" s="2" customFormat="1" ht="21" customHeight="1">
      <c r="A23" s="20"/>
      <c r="B23" s="59"/>
      <c r="C23" s="33" t="s">
        <v>30</v>
      </c>
      <c r="D23" s="196">
        <v>1.5</v>
      </c>
      <c r="E23" s="197">
        <v>0.2</v>
      </c>
      <c r="F23" s="198">
        <f t="shared" si="0"/>
        <v>1.7</v>
      </c>
      <c r="G23" s="199">
        <f>ROUND(F23-J23,2)/J23*100</f>
        <v>6.25</v>
      </c>
      <c r="H23" s="196">
        <v>1.6</v>
      </c>
      <c r="I23" s="197">
        <v>0</v>
      </c>
      <c r="J23" s="200">
        <f>SUM(H23:I23)</f>
        <v>1.6</v>
      </c>
      <c r="K23" s="38" t="s">
        <v>31</v>
      </c>
      <c r="L23" s="62"/>
      <c r="M23" s="3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</row>
    <row r="24" spans="1:160" s="2" customFormat="1" ht="21" customHeight="1">
      <c r="A24" s="20"/>
      <c r="B24" s="63"/>
      <c r="C24" s="64" t="s">
        <v>32</v>
      </c>
      <c r="D24" s="96">
        <v>5.3</v>
      </c>
      <c r="E24" s="97">
        <v>0.5</v>
      </c>
      <c r="F24" s="198">
        <f t="shared" si="0"/>
        <v>5.8</v>
      </c>
      <c r="G24" s="120">
        <f>ROUND(F24-J24,2)/J24*100</f>
        <v>0</v>
      </c>
      <c r="H24" s="96">
        <v>5.6</v>
      </c>
      <c r="I24" s="97">
        <v>0.2</v>
      </c>
      <c r="J24" s="198">
        <f>SUM(H24:I24)</f>
        <v>5.8</v>
      </c>
      <c r="K24" s="67" t="s">
        <v>33</v>
      </c>
      <c r="L24" s="62"/>
      <c r="M24" s="3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</row>
    <row r="25" spans="1:160" s="2" customFormat="1" ht="21" customHeight="1">
      <c r="A25" s="20"/>
      <c r="B25" s="63"/>
      <c r="C25" s="64" t="s">
        <v>34</v>
      </c>
      <c r="D25" s="96">
        <v>4.3</v>
      </c>
      <c r="E25" s="97">
        <v>0</v>
      </c>
      <c r="F25" s="198">
        <f t="shared" si="0"/>
        <v>4.3</v>
      </c>
      <c r="G25" s="120">
        <f aca="true" t="shared" si="1" ref="G25:G33">ROUND(F25-J25,2)/J25*100</f>
        <v>-31.746031746031743</v>
      </c>
      <c r="H25" s="96">
        <v>6.2</v>
      </c>
      <c r="I25" s="97">
        <v>0.1</v>
      </c>
      <c r="J25" s="201">
        <f>I25+H25</f>
        <v>6.3</v>
      </c>
      <c r="K25" s="67" t="s">
        <v>35</v>
      </c>
      <c r="L25" s="62"/>
      <c r="M25" s="3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</row>
    <row r="26" spans="1:160" s="2" customFormat="1" ht="21" customHeight="1">
      <c r="A26" s="20"/>
      <c r="B26" s="63"/>
      <c r="C26" s="64" t="s">
        <v>36</v>
      </c>
      <c r="D26" s="96">
        <v>0</v>
      </c>
      <c r="E26" s="97">
        <v>0</v>
      </c>
      <c r="F26" s="198">
        <f>E26+D26</f>
        <v>0</v>
      </c>
      <c r="G26" s="120">
        <v>0</v>
      </c>
      <c r="H26" s="96">
        <v>0</v>
      </c>
      <c r="I26" s="97">
        <v>0</v>
      </c>
      <c r="J26" s="198">
        <f>I26+H26</f>
        <v>0</v>
      </c>
      <c r="K26" s="67" t="s">
        <v>37</v>
      </c>
      <c r="L26" s="62"/>
      <c r="M26" s="3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</row>
    <row r="27" spans="1:160" s="2" customFormat="1" ht="21" customHeight="1">
      <c r="A27" s="20"/>
      <c r="B27" s="63"/>
      <c r="C27" s="68" t="s">
        <v>38</v>
      </c>
      <c r="D27" s="202">
        <v>0.1</v>
      </c>
      <c r="E27" s="203">
        <v>0</v>
      </c>
      <c r="F27" s="204">
        <f>E27+D27</f>
        <v>0.1</v>
      </c>
      <c r="G27" s="120">
        <f t="shared" si="1"/>
        <v>-88.8888888888889</v>
      </c>
      <c r="H27" s="202">
        <v>0.9</v>
      </c>
      <c r="I27" s="203">
        <v>0</v>
      </c>
      <c r="J27" s="204">
        <f>I27+H27</f>
        <v>0.9</v>
      </c>
      <c r="K27" s="47" t="s">
        <v>39</v>
      </c>
      <c r="L27" s="58"/>
      <c r="M27" s="3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</row>
    <row r="28" spans="1:160" s="2" customFormat="1" ht="21" customHeight="1">
      <c r="A28" s="20"/>
      <c r="B28" s="63"/>
      <c r="C28" s="8" t="s">
        <v>40</v>
      </c>
      <c r="D28" s="96">
        <f>D29+D30+D31</f>
        <v>0.5</v>
      </c>
      <c r="E28" s="97">
        <f>E29+E30+E31</f>
        <v>0</v>
      </c>
      <c r="F28" s="198">
        <f>F29+F30+F31</f>
        <v>0.5</v>
      </c>
      <c r="G28" s="195">
        <f t="shared" si="1"/>
        <v>-16.666666666666664</v>
      </c>
      <c r="H28" s="96">
        <f>H29+H30+H31</f>
        <v>0.5</v>
      </c>
      <c r="I28" s="97">
        <f>I29+I30+I31</f>
        <v>0.1</v>
      </c>
      <c r="J28" s="194">
        <f>J29+J30+J31</f>
        <v>0.6000000000000001</v>
      </c>
      <c r="K28" s="44" t="s">
        <v>41</v>
      </c>
      <c r="L28" s="58"/>
      <c r="M28" s="3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</row>
    <row r="29" spans="1:160" s="2" customFormat="1" ht="21" customHeight="1">
      <c r="A29" s="20"/>
      <c r="B29" s="59"/>
      <c r="C29" s="33" t="s">
        <v>42</v>
      </c>
      <c r="D29" s="196">
        <v>0.1</v>
      </c>
      <c r="E29" s="197">
        <v>0</v>
      </c>
      <c r="F29" s="200">
        <f>E29+D29</f>
        <v>0.1</v>
      </c>
      <c r="G29" s="120">
        <v>100</v>
      </c>
      <c r="H29" s="196">
        <v>0</v>
      </c>
      <c r="I29" s="197">
        <v>0</v>
      </c>
      <c r="J29" s="200">
        <f>I29+H29</f>
        <v>0</v>
      </c>
      <c r="K29" s="38" t="s">
        <v>43</v>
      </c>
      <c r="L29" s="62"/>
      <c r="M29" s="3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</row>
    <row r="30" spans="1:160" s="2" customFormat="1" ht="21" customHeight="1">
      <c r="A30" s="20"/>
      <c r="B30" s="63"/>
      <c r="C30" s="64" t="s">
        <v>44</v>
      </c>
      <c r="D30" s="96">
        <v>0.4</v>
      </c>
      <c r="E30" s="97">
        <v>0</v>
      </c>
      <c r="F30" s="198">
        <f>E30+D30</f>
        <v>0.4</v>
      </c>
      <c r="G30" s="120">
        <f t="shared" si="1"/>
        <v>0</v>
      </c>
      <c r="H30" s="96">
        <v>0.4</v>
      </c>
      <c r="I30" s="97">
        <v>0</v>
      </c>
      <c r="J30" s="198">
        <f>I30+H30</f>
        <v>0.4</v>
      </c>
      <c r="K30" s="67" t="s">
        <v>45</v>
      </c>
      <c r="L30" s="62"/>
      <c r="M30" s="3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</row>
    <row r="31" spans="1:160" s="2" customFormat="1" ht="21" customHeight="1">
      <c r="A31" s="20"/>
      <c r="B31" s="63"/>
      <c r="C31" s="68" t="s">
        <v>46</v>
      </c>
      <c r="D31" s="202">
        <v>0</v>
      </c>
      <c r="E31" s="203">
        <v>0</v>
      </c>
      <c r="F31" s="204">
        <f>E31+D31</f>
        <v>0</v>
      </c>
      <c r="G31" s="185">
        <v>-100</v>
      </c>
      <c r="H31" s="202">
        <v>0.1</v>
      </c>
      <c r="I31" s="203">
        <v>0.1</v>
      </c>
      <c r="J31" s="205">
        <f>I31+H31</f>
        <v>0.2</v>
      </c>
      <c r="K31" s="47" t="s">
        <v>47</v>
      </c>
      <c r="L31" s="58"/>
      <c r="M31" s="3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21" customHeight="1">
      <c r="A32" s="20"/>
      <c r="B32" s="56" t="s">
        <v>48</v>
      </c>
      <c r="C32" s="71"/>
      <c r="D32" s="96">
        <v>0.2</v>
      </c>
      <c r="E32" s="97">
        <v>0.1</v>
      </c>
      <c r="F32" s="198">
        <f>SUM(D32:E32)</f>
        <v>0.30000000000000004</v>
      </c>
      <c r="G32" s="120">
        <f t="shared" si="1"/>
        <v>200</v>
      </c>
      <c r="H32" s="96">
        <v>0</v>
      </c>
      <c r="I32" s="97">
        <v>0.1</v>
      </c>
      <c r="J32" s="200">
        <f>SUM(H32:I32)</f>
        <v>0.1</v>
      </c>
      <c r="K32" s="44"/>
      <c r="L32" s="58" t="s">
        <v>49</v>
      </c>
      <c r="M32" s="3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</row>
    <row r="33" spans="1:160" s="2" customFormat="1" ht="21" customHeight="1" thickBot="1">
      <c r="A33" s="20"/>
      <c r="B33" s="72" t="s">
        <v>108</v>
      </c>
      <c r="C33" s="73"/>
      <c r="D33" s="42">
        <v>0.1</v>
      </c>
      <c r="E33" s="43">
        <v>0</v>
      </c>
      <c r="F33" s="184">
        <f>SUM(D33:E33)</f>
        <v>0.1</v>
      </c>
      <c r="G33" s="206">
        <f t="shared" si="1"/>
        <v>-50</v>
      </c>
      <c r="H33" s="42">
        <v>0.1</v>
      </c>
      <c r="I33" s="43">
        <v>0.1</v>
      </c>
      <c r="J33" s="184">
        <f>SUM(H33:I33)</f>
        <v>0.2</v>
      </c>
      <c r="K33" s="74"/>
      <c r="L33" s="58" t="s">
        <v>50</v>
      </c>
      <c r="M33" s="3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</row>
    <row r="34" spans="1:160" s="2" customFormat="1" ht="9" customHeight="1" thickBot="1">
      <c r="A34" s="20"/>
      <c r="B34" s="21"/>
      <c r="C34" s="21"/>
      <c r="D34" s="48"/>
      <c r="E34" s="48"/>
      <c r="F34" s="48"/>
      <c r="G34" s="49"/>
      <c r="H34" s="48"/>
      <c r="I34" s="48"/>
      <c r="J34" s="48"/>
      <c r="K34" s="24"/>
      <c r="L34" s="24"/>
      <c r="M34" s="25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</row>
    <row r="35" spans="1:160" s="2" customFormat="1" ht="21" customHeight="1" thickBot="1">
      <c r="A35" s="20" t="s">
        <v>99</v>
      </c>
      <c r="B35" s="32"/>
      <c r="C35" s="32"/>
      <c r="D35" s="207">
        <f>SUM(D36+D39)</f>
        <v>2.3000000000000003</v>
      </c>
      <c r="E35" s="208">
        <f>SUM(E36+E39)</f>
        <v>0.2</v>
      </c>
      <c r="F35" s="189">
        <f>SUM(D35:E35)</f>
        <v>2.5000000000000004</v>
      </c>
      <c r="G35" s="95" t="s">
        <v>20</v>
      </c>
      <c r="H35" s="207">
        <f>SUM(H36+H39)</f>
        <v>2.8000000000000003</v>
      </c>
      <c r="I35" s="208">
        <f>SUM(I36+I39)</f>
        <v>0.2</v>
      </c>
      <c r="J35" s="189">
        <f>SUM(H35:I35)</f>
        <v>3.0000000000000004</v>
      </c>
      <c r="K35" s="55"/>
      <c r="L35" s="55"/>
      <c r="M35" s="75" t="s">
        <v>100</v>
      </c>
      <c r="N35" s="8"/>
      <c r="O35" s="24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</row>
    <row r="36" spans="1:160" s="2" customFormat="1" ht="21" customHeight="1">
      <c r="A36" s="20"/>
      <c r="B36" s="51" t="s">
        <v>102</v>
      </c>
      <c r="C36" s="76"/>
      <c r="D36" s="207">
        <f>SUM(D37:D38)</f>
        <v>0.1</v>
      </c>
      <c r="E36" s="209">
        <f>SUM(E37:E38)</f>
        <v>0.2</v>
      </c>
      <c r="F36" s="182">
        <f aca="true" t="shared" si="2" ref="F36:F41">SUM(D36:E36)</f>
        <v>0.30000000000000004</v>
      </c>
      <c r="G36" s="210" t="s">
        <v>20</v>
      </c>
      <c r="H36" s="190">
        <f>SUM(H37:H38)</f>
        <v>0.2</v>
      </c>
      <c r="I36" s="36">
        <f>SUM(I37:I38)</f>
        <v>0.2</v>
      </c>
      <c r="J36" s="182">
        <f aca="true" t="shared" si="3" ref="J36:J41">SUM(H36:I36)</f>
        <v>0.4</v>
      </c>
      <c r="K36" s="77"/>
      <c r="L36" s="54" t="s">
        <v>101</v>
      </c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</row>
    <row r="37" spans="1:160" s="2" customFormat="1" ht="21" customHeight="1">
      <c r="A37" s="20"/>
      <c r="B37" s="78"/>
      <c r="C37" s="79" t="s">
        <v>51</v>
      </c>
      <c r="D37" s="60">
        <v>0.1</v>
      </c>
      <c r="E37" s="61">
        <v>0.2</v>
      </c>
      <c r="F37" s="211">
        <f t="shared" si="2"/>
        <v>0.30000000000000004</v>
      </c>
      <c r="G37" s="212" t="s">
        <v>20</v>
      </c>
      <c r="H37" s="60">
        <v>0.2</v>
      </c>
      <c r="I37" s="61">
        <v>0.2</v>
      </c>
      <c r="J37" s="211">
        <f t="shared" si="3"/>
        <v>0.4</v>
      </c>
      <c r="K37" s="80" t="s">
        <v>52</v>
      </c>
      <c r="L37" s="67"/>
      <c r="M37" s="3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</row>
    <row r="38" spans="1:160" s="2" customFormat="1" ht="21" customHeight="1">
      <c r="A38" s="20"/>
      <c r="B38" s="78"/>
      <c r="C38" s="81" t="s">
        <v>53</v>
      </c>
      <c r="D38" s="69">
        <v>0</v>
      </c>
      <c r="E38" s="70">
        <v>0</v>
      </c>
      <c r="F38" s="213">
        <f t="shared" si="2"/>
        <v>0</v>
      </c>
      <c r="G38" s="172" t="s">
        <v>20</v>
      </c>
      <c r="H38" s="69">
        <v>0</v>
      </c>
      <c r="I38" s="70">
        <v>0</v>
      </c>
      <c r="J38" s="213">
        <f t="shared" si="3"/>
        <v>0</v>
      </c>
      <c r="K38" s="82" t="s">
        <v>54</v>
      </c>
      <c r="L38" s="83"/>
      <c r="M38" s="3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</row>
    <row r="39" spans="1:160" s="2" customFormat="1" ht="21" customHeight="1">
      <c r="A39" s="20"/>
      <c r="B39" s="56" t="s">
        <v>55</v>
      </c>
      <c r="C39" s="84"/>
      <c r="D39" s="65">
        <f>SUM(D40:D41)</f>
        <v>2.2</v>
      </c>
      <c r="E39" s="66">
        <f>SUM(E40:E41)</f>
        <v>0</v>
      </c>
      <c r="F39" s="214">
        <f t="shared" si="2"/>
        <v>2.2</v>
      </c>
      <c r="G39" s="212" t="s">
        <v>20</v>
      </c>
      <c r="H39" s="65">
        <f>SUM(H40:H41)</f>
        <v>2.6</v>
      </c>
      <c r="I39" s="66">
        <f>SUM(I40:I41)</f>
        <v>0</v>
      </c>
      <c r="J39" s="214">
        <f t="shared" si="3"/>
        <v>2.6</v>
      </c>
      <c r="K39" s="85"/>
      <c r="L39" s="54" t="s">
        <v>56</v>
      </c>
      <c r="M39" s="3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</row>
    <row r="40" spans="1:160" s="2" customFormat="1" ht="21" customHeight="1">
      <c r="A40" s="20"/>
      <c r="B40" s="78"/>
      <c r="C40" s="79" t="s">
        <v>57</v>
      </c>
      <c r="D40" s="60">
        <v>2.2</v>
      </c>
      <c r="E40" s="61">
        <v>0</v>
      </c>
      <c r="F40" s="211">
        <f>SUM(D40:E40)</f>
        <v>2.2</v>
      </c>
      <c r="G40" s="212" t="s">
        <v>20</v>
      </c>
      <c r="H40" s="60">
        <v>2.6</v>
      </c>
      <c r="I40" s="61">
        <v>0</v>
      </c>
      <c r="J40" s="211">
        <f t="shared" si="3"/>
        <v>2.6</v>
      </c>
      <c r="K40" s="80" t="s">
        <v>58</v>
      </c>
      <c r="L40" s="83"/>
      <c r="M40" s="3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</row>
    <row r="41" spans="1:160" s="2" customFormat="1" ht="21" customHeight="1">
      <c r="A41" s="20"/>
      <c r="B41" s="78"/>
      <c r="C41" s="81" t="s">
        <v>59</v>
      </c>
      <c r="D41" s="69">
        <v>0</v>
      </c>
      <c r="E41" s="70">
        <v>0</v>
      </c>
      <c r="F41" s="213">
        <f t="shared" si="2"/>
        <v>0</v>
      </c>
      <c r="G41" s="172" t="s">
        <v>20</v>
      </c>
      <c r="H41" s="69">
        <v>0</v>
      </c>
      <c r="I41" s="70">
        <v>0</v>
      </c>
      <c r="J41" s="213">
        <f t="shared" si="3"/>
        <v>0</v>
      </c>
      <c r="K41" s="82" t="s">
        <v>60</v>
      </c>
      <c r="L41" s="83"/>
      <c r="M41" s="3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</row>
    <row r="42" spans="1:160" s="2" customFormat="1" ht="9" customHeight="1" thickBot="1">
      <c r="A42" s="20"/>
      <c r="B42" s="86"/>
      <c r="C42" s="87"/>
      <c r="D42" s="88"/>
      <c r="E42" s="89"/>
      <c r="F42" s="90"/>
      <c r="G42" s="215"/>
      <c r="H42" s="88"/>
      <c r="I42" s="89"/>
      <c r="J42" s="90"/>
      <c r="K42" s="91"/>
      <c r="L42" s="92"/>
      <c r="M42" s="3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</row>
    <row r="43" spans="1:160" s="2" customFormat="1" ht="9" customHeight="1" thickBot="1">
      <c r="A43" s="20"/>
      <c r="B43" s="71"/>
      <c r="C43" s="71"/>
      <c r="D43" s="48"/>
      <c r="E43" s="48"/>
      <c r="F43" s="48"/>
      <c r="G43" s="49"/>
      <c r="H43" s="49"/>
      <c r="I43" s="49"/>
      <c r="J43" s="49"/>
      <c r="K43" s="44"/>
      <c r="L43" s="44"/>
      <c r="M43" s="3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</row>
    <row r="44" spans="1:160" s="2" customFormat="1" ht="21" customHeight="1" thickBot="1">
      <c r="A44" s="94" t="s">
        <v>61</v>
      </c>
      <c r="B44" s="21"/>
      <c r="C44" s="21"/>
      <c r="D44" s="104">
        <f aca="true" t="shared" si="4" ref="D44:J44">SUM(D45:D46)</f>
        <v>0.2</v>
      </c>
      <c r="E44" s="104">
        <f t="shared" si="4"/>
        <v>-0.2</v>
      </c>
      <c r="F44" s="180">
        <f t="shared" si="4"/>
        <v>0</v>
      </c>
      <c r="G44" s="95" t="s">
        <v>20</v>
      </c>
      <c r="H44" s="23">
        <f t="shared" si="4"/>
        <v>0.7</v>
      </c>
      <c r="I44" s="104">
        <f t="shared" si="4"/>
        <v>0.9</v>
      </c>
      <c r="J44" s="180">
        <f t="shared" si="4"/>
        <v>1.6</v>
      </c>
      <c r="K44" s="24"/>
      <c r="L44" s="24"/>
      <c r="M44" s="25" t="s">
        <v>62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</row>
    <row r="45" spans="1:160" s="2" customFormat="1" ht="21" customHeight="1">
      <c r="A45" s="20"/>
      <c r="B45" s="33" t="s">
        <v>63</v>
      </c>
      <c r="C45" s="34"/>
      <c r="D45" s="96">
        <v>0.1</v>
      </c>
      <c r="E45" s="97">
        <v>0</v>
      </c>
      <c r="F45" s="182">
        <f>SUM(D45:E45)</f>
        <v>0.1</v>
      </c>
      <c r="G45" s="98" t="s">
        <v>20</v>
      </c>
      <c r="H45" s="96">
        <v>0</v>
      </c>
      <c r="I45" s="97">
        <v>0</v>
      </c>
      <c r="J45" s="182">
        <f>SUM(H45:I45)</f>
        <v>0</v>
      </c>
      <c r="K45" s="37"/>
      <c r="L45" s="38" t="s">
        <v>64</v>
      </c>
      <c r="M45" s="3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</row>
    <row r="46" spans="1:160" s="2" customFormat="1" ht="21" customHeight="1" thickBot="1">
      <c r="A46" s="20"/>
      <c r="B46" s="99" t="s">
        <v>103</v>
      </c>
      <c r="C46" s="100"/>
      <c r="D46" s="42">
        <v>0.1</v>
      </c>
      <c r="E46" s="188">
        <v>-0.2</v>
      </c>
      <c r="F46" s="184">
        <f>SUM(D46:E46)</f>
        <v>-0.1</v>
      </c>
      <c r="G46" s="101" t="s">
        <v>20</v>
      </c>
      <c r="H46" s="42">
        <v>0.7</v>
      </c>
      <c r="I46" s="188">
        <v>0.9</v>
      </c>
      <c r="J46" s="184">
        <f>SUM(H46:I46)</f>
        <v>1.6</v>
      </c>
      <c r="K46" s="46"/>
      <c r="L46" s="47" t="s">
        <v>104</v>
      </c>
      <c r="M46" s="3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</row>
    <row r="47" spans="1:160" s="5" customFormat="1" ht="21" customHeight="1" thickBot="1">
      <c r="A47" s="28"/>
      <c r="B47" s="4"/>
      <c r="C47" s="4"/>
      <c r="D47" s="264" t="s">
        <v>126</v>
      </c>
      <c r="E47" s="264"/>
      <c r="F47" s="264"/>
      <c r="G47" s="153"/>
      <c r="H47" s="264" t="s">
        <v>126</v>
      </c>
      <c r="I47" s="264"/>
      <c r="J47" s="264"/>
      <c r="K47" s="30"/>
      <c r="L47" s="30"/>
      <c r="M47" s="3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2" customFormat="1" ht="21" customHeight="1" thickBot="1">
      <c r="A48" s="102" t="s">
        <v>65</v>
      </c>
      <c r="B48" s="103"/>
      <c r="C48" s="103"/>
      <c r="D48" s="177">
        <f>D12+D16-D20-D35-D44</f>
        <v>41.2</v>
      </c>
      <c r="E48" s="104">
        <f>E12+E16-E20-E35-E44</f>
        <v>4.6000000000000005</v>
      </c>
      <c r="F48" s="178">
        <f>SUM(D48:E48)</f>
        <v>45.800000000000004</v>
      </c>
      <c r="G48" s="179">
        <f>ROUND(F48-J48,2)/J48*100</f>
        <v>14.786967418546364</v>
      </c>
      <c r="H48" s="177">
        <f>H12+H16-H20-H35-H44</f>
        <v>27.300000000000004</v>
      </c>
      <c r="I48" s="104">
        <f>I12+I16-I20-I35-I44</f>
        <v>12.600000000000001</v>
      </c>
      <c r="J48" s="178">
        <f>SUM(H48:I48)</f>
        <v>39.900000000000006</v>
      </c>
      <c r="K48" s="105"/>
      <c r="L48" s="105"/>
      <c r="M48" s="106" t="s">
        <v>66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</row>
    <row r="49" spans="1:160" s="2" customFormat="1" ht="9" customHeight="1" thickBot="1">
      <c r="A49" s="107"/>
      <c r="B49" s="108"/>
      <c r="C49" s="108"/>
      <c r="D49" s="288"/>
      <c r="E49" s="288"/>
      <c r="F49" s="288"/>
      <c r="G49" s="154"/>
      <c r="H49" s="289"/>
      <c r="I49" s="289"/>
      <c r="J49" s="289"/>
      <c r="K49" s="261"/>
      <c r="L49" s="261"/>
      <c r="M49" s="3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</row>
    <row r="50" spans="1:160" s="2" customFormat="1" ht="21" customHeight="1" thickBot="1">
      <c r="A50" s="94" t="s">
        <v>67</v>
      </c>
      <c r="B50" s="21"/>
      <c r="C50" s="21"/>
      <c r="D50" s="177">
        <f>SUM(D51:D52)</f>
        <v>41.2</v>
      </c>
      <c r="E50" s="104">
        <f>SUM(E51:E52)</f>
        <v>4.6000000000000005</v>
      </c>
      <c r="F50" s="180">
        <f>SUM(F51:F52)</f>
        <v>45.800000000000004</v>
      </c>
      <c r="G50" s="181">
        <f>ROUND(F50-J50,2)/J50*100</f>
        <v>14.786967418546368</v>
      </c>
      <c r="H50" s="177">
        <f>SUM(H51:H52)</f>
        <v>27.299999999999997</v>
      </c>
      <c r="I50" s="104">
        <f>SUM(I51:I52)</f>
        <v>12.6</v>
      </c>
      <c r="J50" s="180">
        <f>SUM(H50:I50)</f>
        <v>39.9</v>
      </c>
      <c r="K50" s="24"/>
      <c r="L50" s="24"/>
      <c r="M50" s="25" t="s">
        <v>68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</row>
    <row r="51" spans="1:160" s="2" customFormat="1" ht="21" customHeight="1">
      <c r="A51" s="109"/>
      <c r="B51" s="33" t="s">
        <v>69</v>
      </c>
      <c r="C51" s="34"/>
      <c r="D51" s="35">
        <v>28.3</v>
      </c>
      <c r="E51" s="97">
        <v>4.4</v>
      </c>
      <c r="F51" s="182">
        <f>SUM(D51:E51)</f>
        <v>32.7</v>
      </c>
      <c r="G51" s="183">
        <f>ROUND(F51-J51,2)/J51*100</f>
        <v>15.140845070422534</v>
      </c>
      <c r="H51" s="97">
        <v>16.2</v>
      </c>
      <c r="I51" s="97">
        <v>12.2</v>
      </c>
      <c r="J51" s="182">
        <f>SUM(H51:I51)</f>
        <v>28.4</v>
      </c>
      <c r="K51" s="37"/>
      <c r="L51" s="38" t="s">
        <v>70</v>
      </c>
      <c r="M51" s="3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</row>
    <row r="52" spans="1:160" s="2" customFormat="1" ht="21" customHeight="1" thickBot="1">
      <c r="A52" s="109"/>
      <c r="B52" s="99" t="s">
        <v>71</v>
      </c>
      <c r="C52" s="100"/>
      <c r="D52" s="42">
        <v>12.9</v>
      </c>
      <c r="E52" s="43">
        <v>0.2</v>
      </c>
      <c r="F52" s="184">
        <f>SUM(D52:E52)</f>
        <v>13.1</v>
      </c>
      <c r="G52" s="185">
        <f>ROUND(F52-J52,2)/J52*100</f>
        <v>13.91304347826087</v>
      </c>
      <c r="H52" s="42">
        <v>11.1</v>
      </c>
      <c r="I52" s="43">
        <v>0.4</v>
      </c>
      <c r="J52" s="184">
        <f>SUM(H52:I52)</f>
        <v>11.5</v>
      </c>
      <c r="K52" s="46"/>
      <c r="L52" s="47" t="s">
        <v>72</v>
      </c>
      <c r="M52" s="3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</row>
    <row r="53" spans="1:160" s="2" customFormat="1" ht="9" customHeight="1" thickBot="1">
      <c r="A53" s="94"/>
      <c r="B53" s="21"/>
      <c r="C53" s="21"/>
      <c r="D53" s="49"/>
      <c r="E53" s="49"/>
      <c r="F53" s="49"/>
      <c r="G53" s="93"/>
      <c r="H53" s="49"/>
      <c r="I53" s="49"/>
      <c r="J53" s="49"/>
      <c r="K53" s="24"/>
      <c r="L53" s="24"/>
      <c r="M53" s="3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</row>
    <row r="54" spans="1:13" s="2" customFormat="1" ht="21" customHeight="1" thickBot="1">
      <c r="A54" s="110" t="s">
        <v>73</v>
      </c>
      <c r="B54" s="111"/>
      <c r="C54" s="111"/>
      <c r="D54" s="112"/>
      <c r="E54" s="113"/>
      <c r="F54" s="114"/>
      <c r="G54" s="115"/>
      <c r="H54" s="112"/>
      <c r="I54" s="113"/>
      <c r="J54" s="114"/>
      <c r="K54" s="262" t="s">
        <v>74</v>
      </c>
      <c r="L54" s="261"/>
      <c r="M54" s="263"/>
    </row>
    <row r="55" spans="1:13" s="2" customFormat="1" ht="21" customHeight="1">
      <c r="A55" s="116" t="s">
        <v>75</v>
      </c>
      <c r="B55" s="117"/>
      <c r="C55" s="117"/>
      <c r="D55" s="159"/>
      <c r="E55" s="160"/>
      <c r="F55" s="161"/>
      <c r="G55" s="162"/>
      <c r="H55" s="163"/>
      <c r="I55" s="164"/>
      <c r="J55" s="165"/>
      <c r="K55" s="265" t="s">
        <v>76</v>
      </c>
      <c r="L55" s="266"/>
      <c r="M55" s="267"/>
    </row>
    <row r="56" spans="1:13" s="2" customFormat="1" ht="21" customHeight="1">
      <c r="A56" s="268" t="s">
        <v>77</v>
      </c>
      <c r="B56" s="269"/>
      <c r="C56" s="270"/>
      <c r="D56" s="155"/>
      <c r="E56" s="44"/>
      <c r="F56" s="166"/>
      <c r="G56" s="167"/>
      <c r="H56" s="168"/>
      <c r="I56" s="138"/>
      <c r="J56" s="169"/>
      <c r="K56" s="265" t="s">
        <v>78</v>
      </c>
      <c r="L56" s="266"/>
      <c r="M56" s="267"/>
    </row>
    <row r="57" spans="1:13" s="2" customFormat="1" ht="21" customHeight="1">
      <c r="A57" s="118"/>
      <c r="B57" s="71" t="s">
        <v>79</v>
      </c>
      <c r="C57" s="71"/>
      <c r="D57" s="168"/>
      <c r="E57" s="138"/>
      <c r="F57" s="119">
        <v>19.1</v>
      </c>
      <c r="G57" s="101" t="s">
        <v>20</v>
      </c>
      <c r="H57" s="168"/>
      <c r="I57" s="138"/>
      <c r="J57" s="170">
        <v>1.9</v>
      </c>
      <c r="K57" s="271" t="s">
        <v>80</v>
      </c>
      <c r="L57" s="272"/>
      <c r="M57" s="39"/>
    </row>
    <row r="58" spans="1:13" s="2" customFormat="1" ht="21" customHeight="1">
      <c r="A58" s="118"/>
      <c r="B58" s="71" t="s">
        <v>81</v>
      </c>
      <c r="C58" s="71"/>
      <c r="D58" s="168"/>
      <c r="E58" s="138"/>
      <c r="F58" s="119">
        <v>7.9</v>
      </c>
      <c r="G58" s="101" t="s">
        <v>20</v>
      </c>
      <c r="H58" s="168"/>
      <c r="I58" s="138"/>
      <c r="J58" s="170">
        <v>0</v>
      </c>
      <c r="K58" s="271" t="s">
        <v>82</v>
      </c>
      <c r="L58" s="272"/>
      <c r="M58" s="39"/>
    </row>
    <row r="59" spans="1:13" s="2" customFormat="1" ht="21" customHeight="1">
      <c r="A59" s="118"/>
      <c r="B59" s="71" t="s">
        <v>83</v>
      </c>
      <c r="C59" s="71"/>
      <c r="D59" s="168"/>
      <c r="E59" s="138"/>
      <c r="F59" s="119">
        <v>10.3</v>
      </c>
      <c r="G59" s="101" t="s">
        <v>20</v>
      </c>
      <c r="H59" s="168"/>
      <c r="I59" s="138"/>
      <c r="J59" s="170">
        <v>1.9</v>
      </c>
      <c r="K59" s="271" t="s">
        <v>84</v>
      </c>
      <c r="L59" s="272"/>
      <c r="M59" s="39"/>
    </row>
    <row r="60" spans="1:13" s="2" customFormat="1" ht="21" customHeight="1">
      <c r="A60" s="118"/>
      <c r="B60" s="71" t="s">
        <v>85</v>
      </c>
      <c r="C60" s="71"/>
      <c r="D60" s="168"/>
      <c r="E60" s="171"/>
      <c r="F60" s="119">
        <v>0.2</v>
      </c>
      <c r="G60" s="172" t="s">
        <v>20</v>
      </c>
      <c r="H60" s="168"/>
      <c r="I60" s="171"/>
      <c r="J60" s="170">
        <f>SUM(H60:I60)</f>
        <v>0</v>
      </c>
      <c r="K60" s="271" t="s">
        <v>86</v>
      </c>
      <c r="L60" s="272"/>
      <c r="M60" s="39"/>
    </row>
    <row r="61" spans="1:13" s="2" customFormat="1" ht="21" customHeight="1" thickBot="1">
      <c r="A61" s="121"/>
      <c r="B61" s="122" t="s">
        <v>87</v>
      </c>
      <c r="C61" s="122"/>
      <c r="D61" s="173"/>
      <c r="E61" s="174"/>
      <c r="F61" s="123">
        <v>16.5</v>
      </c>
      <c r="G61" s="175" t="s">
        <v>20</v>
      </c>
      <c r="H61" s="173"/>
      <c r="I61" s="174"/>
      <c r="J61" s="176">
        <v>0</v>
      </c>
      <c r="K61" s="273" t="s">
        <v>88</v>
      </c>
      <c r="L61" s="273"/>
      <c r="M61" s="124"/>
    </row>
    <row r="62" spans="1:165" s="2" customFormat="1" ht="19.5">
      <c r="A62" s="280" t="s">
        <v>89</v>
      </c>
      <c r="B62" s="281"/>
      <c r="C62" s="281"/>
      <c r="G62" s="125" t="s">
        <v>105</v>
      </c>
      <c r="H62" s="149"/>
      <c r="I62" s="149"/>
      <c r="J62" s="149"/>
      <c r="K62" s="149"/>
      <c r="L62" s="149"/>
      <c r="M62" s="152" t="s">
        <v>116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</row>
    <row r="63" spans="1:165" s="2" customFormat="1" ht="19.5">
      <c r="A63" s="278" t="s">
        <v>90</v>
      </c>
      <c r="B63" s="279"/>
      <c r="C63" s="279"/>
      <c r="G63" s="131" t="s">
        <v>91</v>
      </c>
      <c r="H63" s="128"/>
      <c r="I63" s="128"/>
      <c r="J63" s="128"/>
      <c r="K63" s="128"/>
      <c r="L63" s="128"/>
      <c r="M63" s="157" t="s">
        <v>117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</row>
    <row r="64" spans="1:165" s="2" customFormat="1" ht="19.5">
      <c r="A64" s="126"/>
      <c r="B64" s="127"/>
      <c r="C64" s="127"/>
      <c r="F64" s="132" t="s">
        <v>92</v>
      </c>
      <c r="G64" s="133"/>
      <c r="H64" s="134" t="s">
        <v>93</v>
      </c>
      <c r="I64" s="128"/>
      <c r="J64" s="128"/>
      <c r="K64" s="128"/>
      <c r="L64" s="128"/>
      <c r="M64" s="12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</row>
    <row r="65" spans="1:165" s="2" customFormat="1" ht="19.5">
      <c r="A65" s="135"/>
      <c r="B65" s="136"/>
      <c r="C65" s="136"/>
      <c r="E65" s="148" t="s">
        <v>114</v>
      </c>
      <c r="F65" s="158">
        <v>893</v>
      </c>
      <c r="G65" s="137"/>
      <c r="H65" s="158">
        <v>200</v>
      </c>
      <c r="I65" s="139" t="s">
        <v>127</v>
      </c>
      <c r="J65" s="140"/>
      <c r="K65" s="140"/>
      <c r="L65" s="140"/>
      <c r="M65" s="141"/>
      <c r="N65" s="142"/>
      <c r="O65" s="142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</row>
    <row r="66" spans="1:165" s="2" customFormat="1" ht="19.5">
      <c r="A66" s="135"/>
      <c r="B66" s="136"/>
      <c r="C66" s="136"/>
      <c r="E66" s="147" t="s">
        <v>115</v>
      </c>
      <c r="F66" s="158">
        <v>2808</v>
      </c>
      <c r="G66" s="137"/>
      <c r="H66" s="158">
        <v>138</v>
      </c>
      <c r="I66" s="139" t="s">
        <v>128</v>
      </c>
      <c r="J66" s="128"/>
      <c r="K66" s="128"/>
      <c r="L66" s="128"/>
      <c r="M66" s="12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</row>
    <row r="67" spans="1:165" s="2" customFormat="1" ht="19.5">
      <c r="A67" s="135"/>
      <c r="B67" s="136"/>
      <c r="C67" s="136"/>
      <c r="E67" s="147" t="s">
        <v>113</v>
      </c>
      <c r="F67" s="158" t="s">
        <v>118</v>
      </c>
      <c r="G67" s="137"/>
      <c r="H67" s="158">
        <v>479</v>
      </c>
      <c r="I67" s="143" t="s">
        <v>120</v>
      </c>
      <c r="J67" s="128"/>
      <c r="K67" s="128"/>
      <c r="L67" s="128"/>
      <c r="M67" s="12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</row>
    <row r="68" spans="1:165" s="2" customFormat="1" ht="19.5">
      <c r="A68" s="276" t="s">
        <v>94</v>
      </c>
      <c r="B68" s="277"/>
      <c r="C68" s="277"/>
      <c r="G68" s="130" t="s">
        <v>106</v>
      </c>
      <c r="H68" s="128"/>
      <c r="I68" s="128"/>
      <c r="J68" s="128"/>
      <c r="L68" s="128"/>
      <c r="M68" s="129" t="s">
        <v>95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</row>
    <row r="69" spans="1:165" s="2" customFormat="1" ht="19.5">
      <c r="A69" s="278" t="s">
        <v>109</v>
      </c>
      <c r="B69" s="279"/>
      <c r="C69" s="279"/>
      <c r="G69" s="130" t="s">
        <v>107</v>
      </c>
      <c r="H69" s="128"/>
      <c r="I69" s="128"/>
      <c r="J69" s="128"/>
      <c r="K69" s="128"/>
      <c r="L69" s="128"/>
      <c r="M69" s="129" t="s">
        <v>111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</row>
    <row r="70" spans="1:165" s="2" customFormat="1" ht="19.5">
      <c r="A70" s="126" t="s">
        <v>110</v>
      </c>
      <c r="B70" s="127"/>
      <c r="C70" s="127"/>
      <c r="F70" s="130"/>
      <c r="G70" s="128"/>
      <c r="H70" s="128"/>
      <c r="I70" s="128"/>
      <c r="J70" s="128"/>
      <c r="K70" s="128"/>
      <c r="L70" s="128"/>
      <c r="M70" s="129" t="s">
        <v>112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</row>
    <row r="71" spans="1:165" s="2" customFormat="1" ht="20.25" thickBot="1">
      <c r="A71" s="274"/>
      <c r="B71" s="275"/>
      <c r="C71" s="275"/>
      <c r="D71" s="150"/>
      <c r="E71" s="156"/>
      <c r="F71" s="151"/>
      <c r="G71" s="151"/>
      <c r="H71" s="151"/>
      <c r="I71" s="151"/>
      <c r="J71" s="151"/>
      <c r="K71" s="151"/>
      <c r="L71" s="151"/>
      <c r="M71" s="12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</row>
    <row r="72" spans="1:165" ht="7.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FE72" s="144"/>
      <c r="FF72" s="144"/>
      <c r="FG72" s="144"/>
      <c r="FH72" s="144"/>
      <c r="FI72" s="144"/>
    </row>
    <row r="73" s="144" customFormat="1" ht="12.75"/>
    <row r="74" s="144" customFormat="1" ht="12.75">
      <c r="A74" s="146"/>
    </row>
    <row r="75" s="144" customFormat="1" ht="12.75"/>
    <row r="76" s="144" customFormat="1" ht="12.75"/>
    <row r="77" s="144" customFormat="1" ht="12.75"/>
    <row r="78" s="144" customFormat="1" ht="12.75"/>
    <row r="79" s="144" customFormat="1" ht="12.75"/>
    <row r="80" s="144" customFormat="1" ht="12.75"/>
    <row r="81" s="144" customFormat="1" ht="12.75"/>
    <row r="82" s="144" customFormat="1" ht="12.75"/>
    <row r="83" s="144" customFormat="1" ht="12.75"/>
    <row r="84" s="144" customFormat="1" ht="12.75"/>
    <row r="85" s="144" customFormat="1" ht="12.75"/>
    <row r="86" s="144" customFormat="1" ht="12.75"/>
    <row r="87" s="144" customFormat="1" ht="12.75"/>
    <row r="88" s="144" customFormat="1" ht="12.75"/>
    <row r="89" s="144" customFormat="1" ht="12.75"/>
    <row r="90" s="144" customFormat="1" ht="12.75"/>
    <row r="91" s="144" customFormat="1" ht="12.75"/>
    <row r="92" s="144" customFormat="1" ht="12.75"/>
    <row r="93" s="144" customFormat="1" ht="12.75"/>
    <row r="94" s="144" customFormat="1" ht="12.75"/>
    <row r="95" s="144" customFormat="1" ht="12.75"/>
    <row r="96" s="144" customFormat="1" ht="12.75"/>
    <row r="97" s="144" customFormat="1" ht="12.75"/>
    <row r="98" s="144" customFormat="1" ht="12.75"/>
    <row r="99" s="144" customFormat="1" ht="12.75"/>
    <row r="100" s="144" customFormat="1" ht="12.75"/>
    <row r="101" s="144" customFormat="1" ht="12.75"/>
    <row r="102" s="144" customFormat="1" ht="12.75"/>
    <row r="103" s="144" customFormat="1" ht="12.75"/>
    <row r="104" s="144" customFormat="1" ht="12.75"/>
    <row r="105" s="144" customFormat="1" ht="12.75"/>
    <row r="106" s="144" customFormat="1" ht="12.75"/>
    <row r="107" s="144" customFormat="1" ht="12.75"/>
    <row r="108" s="144" customFormat="1" ht="12.75"/>
    <row r="109" s="144" customFormat="1" ht="12.75"/>
    <row r="110" s="144" customFormat="1" ht="12.75"/>
    <row r="111" s="144" customFormat="1" ht="12.75"/>
    <row r="112" s="144" customFormat="1" ht="12.75"/>
    <row r="113" s="144" customFormat="1" ht="12.75"/>
    <row r="114" s="144" customFormat="1" ht="12.75"/>
    <row r="115" s="144" customFormat="1" ht="12.75"/>
    <row r="116" s="144" customFormat="1" ht="12.75"/>
    <row r="117" s="144" customFormat="1" ht="12.75"/>
    <row r="118" s="144" customFormat="1" ht="12.75"/>
    <row r="119" s="144" customFormat="1" ht="12.75"/>
    <row r="120" s="144" customFormat="1" ht="12.75"/>
    <row r="121" s="144" customFormat="1" ht="12.75"/>
    <row r="122" s="144" customFormat="1" ht="12.75"/>
    <row r="123" s="144" customFormat="1" ht="12.75"/>
    <row r="124" s="144" customFormat="1" ht="12.75"/>
    <row r="125" s="144" customFormat="1" ht="12.75"/>
    <row r="126" s="144" customFormat="1" ht="12.75"/>
    <row r="127" s="144" customFormat="1" ht="12.75"/>
    <row r="128" s="144" customFormat="1" ht="12.75"/>
    <row r="129" s="144" customFormat="1" ht="12.75"/>
    <row r="130" s="144" customFormat="1" ht="12.75"/>
    <row r="131" s="144" customFormat="1" ht="12.75"/>
    <row r="132" s="144" customFormat="1" ht="12.75"/>
    <row r="133" s="144" customFormat="1" ht="12.75"/>
    <row r="134" s="144" customFormat="1" ht="12.75"/>
    <row r="135" s="144" customFormat="1" ht="12.75"/>
    <row r="136" s="144" customFormat="1" ht="12.75"/>
    <row r="137" s="144" customFormat="1" ht="12.75"/>
    <row r="138" s="144" customFormat="1" ht="12.75"/>
    <row r="139" s="144" customFormat="1" ht="12.75"/>
    <row r="140" s="144" customFormat="1" ht="12.75"/>
    <row r="141" s="144" customFormat="1" ht="12.75"/>
    <row r="142" s="144" customFormat="1" ht="12.75"/>
    <row r="143" s="144" customFormat="1" ht="12.75"/>
    <row r="144" s="144" customFormat="1" ht="12.75"/>
    <row r="145" s="144" customFormat="1" ht="12.75"/>
    <row r="146" s="144" customFormat="1" ht="12.75"/>
    <row r="147" s="144" customFormat="1" ht="12.75"/>
    <row r="148" s="144" customFormat="1" ht="12.75"/>
    <row r="149" s="144" customFormat="1" ht="12.75"/>
    <row r="150" s="144" customFormat="1" ht="12.75"/>
    <row r="151" s="144" customFormat="1" ht="12.75"/>
    <row r="152" s="144" customFormat="1" ht="12.75"/>
    <row r="153" s="144" customFormat="1" ht="12.75"/>
    <row r="154" s="144" customFormat="1" ht="12.75"/>
    <row r="155" s="144" customFormat="1" ht="12.75"/>
    <row r="156" s="144" customFormat="1" ht="12.75"/>
    <row r="157" s="144" customFormat="1" ht="12.75"/>
    <row r="158" s="144" customFormat="1" ht="12.75"/>
    <row r="159" s="144" customFormat="1" ht="12.75"/>
    <row r="160" s="144" customFormat="1" ht="12.75"/>
    <row r="161" s="144" customFormat="1" ht="12.75"/>
    <row r="162" s="144" customFormat="1" ht="12.75"/>
    <row r="163" s="144" customFormat="1" ht="12.75"/>
    <row r="164" s="144" customFormat="1" ht="12.75"/>
    <row r="165" s="144" customFormat="1" ht="12.75"/>
    <row r="166" s="144" customFormat="1" ht="12.75"/>
    <row r="167" s="144" customFormat="1" ht="12.75"/>
    <row r="168" s="144" customFormat="1" ht="12.75"/>
    <row r="169" s="144" customFormat="1" ht="12.75"/>
    <row r="170" s="144" customFormat="1" ht="12.75"/>
    <row r="171" s="144" customFormat="1" ht="12.75"/>
    <row r="172" s="144" customFormat="1" ht="12.75"/>
    <row r="173" s="144" customFormat="1" ht="12.75"/>
    <row r="174" s="144" customFormat="1" ht="12.75"/>
    <row r="175" s="144" customFormat="1" ht="12.75"/>
    <row r="176" s="144" customFormat="1" ht="12.75"/>
    <row r="177" s="144" customFormat="1" ht="12.75"/>
    <row r="178" s="144" customFormat="1" ht="12.75"/>
    <row r="179" s="144" customFormat="1" ht="12.75"/>
    <row r="180" s="144" customFormat="1" ht="12.75"/>
    <row r="181" s="144" customFormat="1" ht="12.75"/>
    <row r="182" s="144" customFormat="1" ht="12.75"/>
    <row r="183" s="144" customFormat="1" ht="12.75"/>
    <row r="184" s="144" customFormat="1" ht="12.75"/>
    <row r="185" s="144" customFormat="1" ht="12.75"/>
    <row r="186" s="144" customFormat="1" ht="12.75"/>
    <row r="187" s="144" customFormat="1" ht="12.75"/>
    <row r="188" s="144" customFormat="1" ht="12.75"/>
    <row r="189" s="144" customFormat="1" ht="12.75"/>
    <row r="190" s="144" customFormat="1" ht="12.75"/>
    <row r="191" s="144" customFormat="1" ht="12.75"/>
    <row r="192" s="144" customFormat="1" ht="12.75"/>
    <row r="193" s="144" customFormat="1" ht="12.75"/>
    <row r="194" s="144" customFormat="1" ht="12.75"/>
    <row r="195" s="144" customFormat="1" ht="12.75"/>
    <row r="196" s="144" customFormat="1" ht="12.75"/>
    <row r="197" s="144" customFormat="1" ht="12.75"/>
    <row r="198" s="144" customFormat="1" ht="12.75"/>
    <row r="199" s="144" customFormat="1" ht="12.75"/>
    <row r="200" s="144" customFormat="1" ht="12.75"/>
    <row r="201" s="144" customFormat="1" ht="12.75"/>
    <row r="202" s="144" customFormat="1" ht="12.75"/>
    <row r="203" s="144" customFormat="1" ht="12.75"/>
    <row r="204" s="144" customFormat="1" ht="12.75"/>
    <row r="205" s="144" customFormat="1" ht="12.75"/>
    <row r="206" s="144" customFormat="1" ht="12.75"/>
    <row r="207" s="144" customFormat="1" ht="12.75"/>
    <row r="208" s="144" customFormat="1" ht="12.75"/>
    <row r="209" s="144" customFormat="1" ht="12.75"/>
    <row r="210" s="144" customFormat="1" ht="12.75"/>
    <row r="211" s="144" customFormat="1" ht="12.75"/>
    <row r="212" s="144" customFormat="1" ht="12.75"/>
    <row r="213" s="144" customFormat="1" ht="12.75"/>
    <row r="214" s="144" customFormat="1" ht="12.75"/>
    <row r="215" s="144" customFormat="1" ht="12.75"/>
    <row r="216" s="144" customFormat="1" ht="12.75"/>
    <row r="217" s="144" customFormat="1" ht="12.75"/>
    <row r="218" s="144" customFormat="1" ht="12.75"/>
    <row r="219" s="144" customFormat="1" ht="12.75"/>
    <row r="220" s="144" customFormat="1" ht="12.75"/>
    <row r="221" s="144" customFormat="1" ht="12.75"/>
    <row r="222" s="144" customFormat="1" ht="12.75"/>
    <row r="223" s="144" customFormat="1" ht="12.75"/>
    <row r="224" s="144" customFormat="1" ht="12.75"/>
    <row r="225" s="144" customFormat="1" ht="12.75"/>
    <row r="226" s="144" customFormat="1" ht="12.75"/>
    <row r="227" s="144" customFormat="1" ht="12.75"/>
    <row r="228" s="144" customFormat="1" ht="12.75"/>
    <row r="229" s="144" customFormat="1" ht="12.75"/>
    <row r="230" s="144" customFormat="1" ht="12.75"/>
    <row r="231" s="144" customFormat="1" ht="12.75"/>
    <row r="232" s="144" customFormat="1" ht="12.75"/>
    <row r="233" s="144" customFormat="1" ht="12.75"/>
    <row r="234" s="144" customFormat="1" ht="12.75"/>
    <row r="235" s="144" customFormat="1" ht="12.75"/>
    <row r="236" s="144" customFormat="1" ht="12.75"/>
    <row r="237" s="144" customFormat="1" ht="12.75"/>
    <row r="238" s="144" customFormat="1" ht="12.75"/>
    <row r="239" s="144" customFormat="1" ht="12.75"/>
    <row r="240" s="144" customFormat="1" ht="12.75"/>
    <row r="241" s="144" customFormat="1" ht="12.75"/>
    <row r="242" s="144" customFormat="1" ht="12.75"/>
    <row r="243" s="144" customFormat="1" ht="12.75"/>
    <row r="244" s="144" customFormat="1" ht="12.75"/>
    <row r="245" s="144" customFormat="1" ht="12.75"/>
    <row r="246" s="144" customFormat="1" ht="12.75"/>
    <row r="247" s="144" customFormat="1" ht="12.75"/>
    <row r="248" s="144" customFormat="1" ht="12.75"/>
    <row r="249" s="144" customFormat="1" ht="12.75"/>
    <row r="250" s="144" customFormat="1" ht="12.75"/>
    <row r="251" s="144" customFormat="1" ht="12.75"/>
    <row r="252" s="144" customFormat="1" ht="12.75"/>
    <row r="253" s="144" customFormat="1" ht="12.75"/>
    <row r="254" s="144" customFormat="1" ht="12.75"/>
    <row r="255" s="144" customFormat="1" ht="12.75"/>
    <row r="256" s="144" customFormat="1" ht="12.75"/>
    <row r="257" s="144" customFormat="1" ht="12.75"/>
    <row r="258" s="144" customFormat="1" ht="12.75"/>
    <row r="259" s="144" customFormat="1" ht="12.75"/>
    <row r="260" s="144" customFormat="1" ht="12.75"/>
    <row r="261" s="144" customFormat="1" ht="12.75"/>
    <row r="262" s="144" customFormat="1" ht="12.75"/>
    <row r="263" s="144" customFormat="1" ht="12.75"/>
    <row r="264" s="144" customFormat="1" ht="12.75"/>
    <row r="265" s="144" customFormat="1" ht="12.75"/>
    <row r="266" s="144" customFormat="1" ht="12.75"/>
    <row r="267" s="144" customFormat="1" ht="12.75"/>
    <row r="268" s="144" customFormat="1" ht="12.75"/>
    <row r="269" s="144" customFormat="1" ht="12.75"/>
    <row r="270" s="144" customFormat="1" ht="12.75"/>
    <row r="271" s="144" customFormat="1" ht="12.75"/>
    <row r="272" s="144" customFormat="1" ht="12.75"/>
    <row r="273" s="144" customFormat="1" ht="12.75"/>
    <row r="274" s="144" customFormat="1" ht="12.75"/>
    <row r="275" s="144" customFormat="1" ht="12.75"/>
    <row r="276" s="144" customFormat="1" ht="12.75"/>
    <row r="277" s="144" customFormat="1" ht="12.75"/>
    <row r="278" s="144" customFormat="1" ht="12.75"/>
    <row r="279" s="144" customFormat="1" ht="12.75"/>
    <row r="280" s="144" customFormat="1" ht="12.75"/>
    <row r="281" s="144" customFormat="1" ht="12.75"/>
    <row r="282" s="144" customFormat="1" ht="12.75"/>
    <row r="283" s="144" customFormat="1" ht="12.75"/>
    <row r="284" s="144" customFormat="1" ht="12.75"/>
    <row r="285" s="144" customFormat="1" ht="12.75"/>
    <row r="286" s="144" customFormat="1" ht="12.75"/>
    <row r="287" s="144" customFormat="1" ht="12.75"/>
    <row r="288" s="144" customFormat="1" ht="12.75"/>
    <row r="289" s="144" customFormat="1" ht="12.75"/>
    <row r="290" s="144" customFormat="1" ht="12.75"/>
    <row r="291" s="144" customFormat="1" ht="12.75"/>
    <row r="292" s="144" customFormat="1" ht="12.75"/>
    <row r="293" s="144" customFormat="1" ht="12.75"/>
    <row r="294" s="144" customFormat="1" ht="12.75"/>
    <row r="295" s="144" customFormat="1" ht="12.75"/>
    <row r="296" s="144" customFormat="1" ht="12.75"/>
    <row r="297" s="144" customFormat="1" ht="12.75"/>
    <row r="298" s="144" customFormat="1" ht="12.75"/>
    <row r="299" s="144" customFormat="1" ht="12.75"/>
    <row r="300" s="144" customFormat="1" ht="12.75"/>
    <row r="301" s="144" customFormat="1" ht="12.75"/>
    <row r="302" s="144" customFormat="1" ht="12.75"/>
    <row r="303" s="144" customFormat="1" ht="12.75"/>
    <row r="304" s="144" customFormat="1" ht="12.75"/>
    <row r="305" s="144" customFormat="1" ht="12.75"/>
    <row r="306" s="144" customFormat="1" ht="12.75"/>
    <row r="307" s="144" customFormat="1" ht="12.75"/>
    <row r="308" s="144" customFormat="1" ht="12.75"/>
    <row r="309" s="144" customFormat="1" ht="12.75"/>
    <row r="310" s="144" customFormat="1" ht="12.75"/>
    <row r="311" s="144" customFormat="1" ht="12.75"/>
    <row r="312" s="144" customFormat="1" ht="12.75"/>
    <row r="313" s="144" customFormat="1" ht="12.75"/>
    <row r="314" s="144" customFormat="1" ht="12.75"/>
    <row r="315" s="144" customFormat="1" ht="12.75"/>
    <row r="316" s="144" customFormat="1" ht="12.75"/>
    <row r="317" s="144" customFormat="1" ht="12.75"/>
    <row r="318" s="144" customFormat="1" ht="12.75"/>
    <row r="319" s="144" customFormat="1" ht="12.75"/>
    <row r="320" s="144" customFormat="1" ht="12.75"/>
    <row r="321" s="144" customFormat="1" ht="12.75"/>
    <row r="322" s="144" customFormat="1" ht="12.75"/>
    <row r="323" s="144" customFormat="1" ht="12.75"/>
    <row r="324" s="144" customFormat="1" ht="12.75"/>
    <row r="325" s="144" customFormat="1" ht="12.75"/>
    <row r="326" s="144" customFormat="1" ht="12.75"/>
    <row r="327" s="144" customFormat="1" ht="12.75"/>
    <row r="328" s="144" customFormat="1" ht="12.75"/>
    <row r="329" s="144" customFormat="1" ht="12.75"/>
    <row r="330" s="144" customFormat="1" ht="12.75"/>
    <row r="331" s="144" customFormat="1" ht="12.75"/>
    <row r="332" s="144" customFormat="1" ht="12.75"/>
    <row r="333" s="144" customFormat="1" ht="12.75"/>
    <row r="334" s="144" customFormat="1" ht="12.75"/>
    <row r="335" s="144" customFormat="1" ht="12.75"/>
    <row r="336" s="144" customFormat="1" ht="12.75"/>
    <row r="337" s="144" customFormat="1" ht="12.75"/>
    <row r="338" s="144" customFormat="1" ht="12.75"/>
    <row r="339" s="144" customFormat="1" ht="12.75"/>
    <row r="340" s="144" customFormat="1" ht="12.75"/>
    <row r="341" s="144" customFormat="1" ht="12.75"/>
    <row r="342" s="144" customFormat="1" ht="12.75"/>
    <row r="343" s="144" customFormat="1" ht="12.75"/>
    <row r="344" s="144" customFormat="1" ht="12.75"/>
    <row r="345" s="144" customFormat="1" ht="12.75"/>
    <row r="346" s="144" customFormat="1" ht="12.75"/>
    <row r="347" s="144" customFormat="1" ht="12.75"/>
    <row r="348" s="144" customFormat="1" ht="12.75"/>
    <row r="349" s="144" customFormat="1" ht="12.75"/>
    <row r="350" s="144" customFormat="1" ht="12.75"/>
    <row r="351" s="144" customFormat="1" ht="12.75"/>
    <row r="352" s="144" customFormat="1" ht="12.75"/>
    <row r="353" s="144" customFormat="1" ht="12.75"/>
    <row r="354" s="144" customFormat="1" ht="12.75"/>
    <row r="355" s="144" customFormat="1" ht="12.75"/>
    <row r="356" s="144" customFormat="1" ht="12.75"/>
    <row r="357" s="144" customFormat="1" ht="12.75"/>
    <row r="358" s="144" customFormat="1" ht="12.75"/>
    <row r="359" s="144" customFormat="1" ht="12.75"/>
    <row r="360" s="144" customFormat="1" ht="12.75"/>
    <row r="361" s="144" customFormat="1" ht="12.75"/>
    <row r="362" s="144" customFormat="1" ht="12.75"/>
    <row r="363" s="144" customFormat="1" ht="12.75"/>
    <row r="364" s="144" customFormat="1" ht="12.75"/>
    <row r="365" s="144" customFormat="1" ht="12.75"/>
    <row r="366" s="144" customFormat="1" ht="12.75"/>
    <row r="367" s="144" customFormat="1" ht="12.75"/>
    <row r="368" s="144" customFormat="1" ht="12.75"/>
    <row r="369" s="144" customFormat="1" ht="12.75"/>
    <row r="370" s="144" customFormat="1" ht="12.75"/>
    <row r="371" s="144" customFormat="1" ht="12.75"/>
    <row r="372" s="144" customFormat="1" ht="12.75"/>
    <row r="373" s="144" customFormat="1" ht="12.75"/>
    <row r="374" s="144" customFormat="1" ht="12.75"/>
    <row r="375" s="144" customFormat="1" ht="12.75"/>
    <row r="376" s="144" customFormat="1" ht="12.75"/>
    <row r="377" s="144" customFormat="1" ht="12.75"/>
    <row r="378" s="144" customFormat="1" ht="12.75"/>
    <row r="379" s="144" customFormat="1" ht="12.75"/>
    <row r="380" s="144" customFormat="1" ht="12.75"/>
    <row r="381" s="144" customFormat="1" ht="12.75"/>
    <row r="382" s="144" customFormat="1" ht="12.75"/>
    <row r="383" s="144" customFormat="1" ht="12.75"/>
    <row r="384" s="144" customFormat="1" ht="12.75"/>
    <row r="385" s="144" customFormat="1" ht="12.75"/>
    <row r="386" s="144" customFormat="1" ht="12.75"/>
    <row r="387" s="144" customFormat="1" ht="12.75"/>
    <row r="388" s="144" customFormat="1" ht="12.75"/>
    <row r="389" s="144" customFormat="1" ht="12.75"/>
    <row r="390" s="144" customFormat="1" ht="12.75"/>
    <row r="391" s="144" customFormat="1" ht="12.75"/>
    <row r="392" s="144" customFormat="1" ht="12.75"/>
    <row r="393" s="144" customFormat="1" ht="12.75"/>
    <row r="394" s="144" customFormat="1" ht="12.75"/>
    <row r="395" s="144" customFormat="1" ht="12.75"/>
    <row r="396" s="144" customFormat="1" ht="12.75"/>
    <row r="397" s="144" customFormat="1" ht="12.75"/>
    <row r="398" s="144" customFormat="1" ht="12.75"/>
    <row r="399" s="144" customFormat="1" ht="12.75"/>
    <row r="400" s="144" customFormat="1" ht="12.75"/>
    <row r="401" s="144" customFormat="1" ht="12.75"/>
    <row r="402" s="144" customFormat="1" ht="12.75"/>
    <row r="403" s="144" customFormat="1" ht="12.75"/>
    <row r="404" s="144" customFormat="1" ht="12.75"/>
    <row r="405" s="144" customFormat="1" ht="12.75"/>
    <row r="406" s="144" customFormat="1" ht="12.75"/>
    <row r="407" s="144" customFormat="1" ht="12.75"/>
    <row r="408" s="144" customFormat="1" ht="12.75"/>
    <row r="409" s="144" customFormat="1" ht="12.75"/>
    <row r="410" s="144" customFormat="1" ht="12.75"/>
    <row r="411" s="144" customFormat="1" ht="12.75"/>
    <row r="412" s="144" customFormat="1" ht="12.75"/>
    <row r="413" s="144" customFormat="1" ht="12.75"/>
    <row r="414" s="144" customFormat="1" ht="12.75"/>
    <row r="415" s="144" customFormat="1" ht="12.75"/>
    <row r="416" s="144" customFormat="1" ht="12.75"/>
    <row r="417" s="144" customFormat="1" ht="12.75"/>
    <row r="418" s="144" customFormat="1" ht="12.75"/>
    <row r="419" s="144" customFormat="1" ht="12.75"/>
    <row r="420" s="144" customFormat="1" ht="12.75"/>
    <row r="421" s="144" customFormat="1" ht="12.75"/>
    <row r="422" s="144" customFormat="1" ht="12.75"/>
    <row r="423" s="144" customFormat="1" ht="12.75"/>
    <row r="424" s="144" customFormat="1" ht="12.75"/>
    <row r="425" s="144" customFormat="1" ht="12.75"/>
    <row r="426" s="144" customFormat="1" ht="12.75"/>
    <row r="427" s="144" customFormat="1" ht="12.75"/>
    <row r="428" s="144" customFormat="1" ht="12.75"/>
    <row r="429" s="144" customFormat="1" ht="12.75"/>
    <row r="430" s="144" customFormat="1" ht="12.75"/>
    <row r="431" s="144" customFormat="1" ht="12.75"/>
    <row r="432" s="144" customFormat="1" ht="12.75"/>
    <row r="433" s="144" customFormat="1" ht="12.75"/>
    <row r="434" s="144" customFormat="1" ht="12.75"/>
    <row r="435" s="144" customFormat="1" ht="12.75"/>
    <row r="436" s="144" customFormat="1" ht="12.75"/>
    <row r="437" s="144" customFormat="1" ht="12.75"/>
    <row r="438" s="144" customFormat="1" ht="12.75"/>
    <row r="439" s="144" customFormat="1" ht="12.75"/>
    <row r="440" s="144" customFormat="1" ht="12.75"/>
    <row r="441" s="144" customFormat="1" ht="12.75"/>
    <row r="442" s="144" customFormat="1" ht="12.75"/>
    <row r="443" s="144" customFormat="1" ht="12.75"/>
    <row r="444" s="144" customFormat="1" ht="12.75"/>
    <row r="445" s="144" customFormat="1" ht="12.75"/>
    <row r="446" s="144" customFormat="1" ht="12.75"/>
    <row r="447" s="144" customFormat="1" ht="12.75"/>
    <row r="448" s="144" customFormat="1" ht="12.75"/>
    <row r="449" s="144" customFormat="1" ht="12.75"/>
    <row r="450" s="144" customFormat="1" ht="12.75"/>
    <row r="451" s="144" customFormat="1" ht="12.75"/>
    <row r="452" s="144" customFormat="1" ht="12.75"/>
    <row r="453" s="144" customFormat="1" ht="12.75"/>
    <row r="454" s="144" customFormat="1" ht="12.75"/>
    <row r="455" s="144" customFormat="1" ht="12.75"/>
    <row r="456" s="144" customFormat="1" ht="12.75"/>
    <row r="457" s="144" customFormat="1" ht="12.75"/>
    <row r="458" s="144" customFormat="1" ht="12.75"/>
    <row r="459" s="144" customFormat="1" ht="12.75"/>
    <row r="460" s="144" customFormat="1" ht="12.75"/>
    <row r="461" s="144" customFormat="1" ht="12.75"/>
    <row r="462" s="144" customFormat="1" ht="12.75"/>
    <row r="463" s="144" customFormat="1" ht="12.75"/>
    <row r="464" s="144" customFormat="1" ht="12.75"/>
    <row r="465" s="144" customFormat="1" ht="12.75"/>
    <row r="466" s="144" customFormat="1" ht="12.75"/>
    <row r="467" s="144" customFormat="1" ht="12.75"/>
    <row r="468" s="144" customFormat="1" ht="12.75"/>
    <row r="469" s="144" customFormat="1" ht="12.75"/>
    <row r="470" s="144" customFormat="1" ht="12.75"/>
    <row r="471" s="144" customFormat="1" ht="12.75"/>
    <row r="472" s="144" customFormat="1" ht="12.75"/>
    <row r="473" s="144" customFormat="1" ht="12.75"/>
    <row r="474" s="144" customFormat="1" ht="12.75"/>
    <row r="475" s="144" customFormat="1" ht="12.75"/>
    <row r="476" s="144" customFormat="1" ht="12.75"/>
    <row r="477" s="144" customFormat="1" ht="12.75"/>
    <row r="478" s="144" customFormat="1" ht="12.75"/>
    <row r="479" s="144" customFormat="1" ht="12.75"/>
    <row r="480" s="144" customFormat="1" ht="12.75"/>
    <row r="481" s="144" customFormat="1" ht="12.75"/>
    <row r="482" s="144" customFormat="1" ht="12.75"/>
    <row r="483" s="144" customFormat="1" ht="12.75"/>
    <row r="484" s="144" customFormat="1" ht="12.75"/>
    <row r="485" s="144" customFormat="1" ht="12.75"/>
    <row r="486" s="144" customFormat="1" ht="12.75"/>
    <row r="487" s="144" customFormat="1" ht="12.75"/>
    <row r="488" s="144" customFormat="1" ht="12.75"/>
    <row r="489" s="144" customFormat="1" ht="12.75"/>
    <row r="490" s="144" customFormat="1" ht="12.75"/>
    <row r="491" s="144" customFormat="1" ht="12.75"/>
    <row r="492" s="144" customFormat="1" ht="12.75"/>
    <row r="493" s="144" customFormat="1" ht="12.75"/>
    <row r="494" s="144" customFormat="1" ht="12.75"/>
    <row r="495" s="144" customFormat="1" ht="12.75"/>
    <row r="496" s="144" customFormat="1" ht="12.75"/>
    <row r="497" s="144" customFormat="1" ht="12.75"/>
    <row r="498" s="144" customFormat="1" ht="12.75"/>
    <row r="499" s="144" customFormat="1" ht="12.75"/>
    <row r="500" s="144" customFormat="1" ht="12.75"/>
    <row r="501" s="144" customFormat="1" ht="12.75"/>
    <row r="502" s="144" customFormat="1" ht="12.75"/>
    <row r="503" s="144" customFormat="1" ht="12.75"/>
    <row r="504" s="144" customFormat="1" ht="12.75"/>
    <row r="505" s="144" customFormat="1" ht="12.75"/>
    <row r="506" s="144" customFormat="1" ht="12.75"/>
    <row r="507" s="144" customFormat="1" ht="12.75"/>
    <row r="508" s="144" customFormat="1" ht="12.75"/>
    <row r="509" s="144" customFormat="1" ht="12.75"/>
    <row r="510" s="144" customFormat="1" ht="12.75"/>
    <row r="511" s="144" customFormat="1" ht="12.75"/>
    <row r="512" s="144" customFormat="1" ht="12.75"/>
    <row r="513" s="144" customFormat="1" ht="12.75"/>
    <row r="514" s="144" customFormat="1" ht="12.75"/>
    <row r="515" s="144" customFormat="1" ht="12.75"/>
    <row r="516" s="144" customFormat="1" ht="12.75"/>
    <row r="517" s="144" customFormat="1" ht="12.75"/>
    <row r="518" s="144" customFormat="1" ht="12.75"/>
    <row r="519" s="144" customFormat="1" ht="12.75"/>
    <row r="520" s="144" customFormat="1" ht="12.75"/>
    <row r="521" s="144" customFormat="1" ht="12.75"/>
    <row r="522" s="144" customFormat="1" ht="12.75"/>
    <row r="523" s="144" customFormat="1" ht="12.75"/>
    <row r="524" s="144" customFormat="1" ht="12.75"/>
    <row r="525" s="144" customFormat="1" ht="12.75"/>
    <row r="526" s="144" customFormat="1" ht="12.75"/>
    <row r="527" s="144" customFormat="1" ht="12.75"/>
    <row r="528" s="144" customFormat="1" ht="12.75"/>
    <row r="529" s="144" customFormat="1" ht="12.75"/>
    <row r="530" s="144" customFormat="1" ht="12.75"/>
    <row r="531" s="144" customFormat="1" ht="12.75"/>
    <row r="532" s="144" customFormat="1" ht="12.75"/>
    <row r="533" s="144" customFormat="1" ht="12.75"/>
    <row r="534" s="144" customFormat="1" ht="12.75"/>
    <row r="535" s="144" customFormat="1" ht="12.75"/>
    <row r="536" s="144" customFormat="1" ht="12.75"/>
    <row r="537" s="144" customFormat="1" ht="12.75"/>
    <row r="538" s="144" customFormat="1" ht="12.75"/>
    <row r="539" s="144" customFormat="1" ht="12.75"/>
    <row r="540" s="144" customFormat="1" ht="12.75"/>
    <row r="541" s="144" customFormat="1" ht="12.75"/>
    <row r="542" s="144" customFormat="1" ht="12.75"/>
    <row r="543" s="144" customFormat="1" ht="12.75"/>
    <row r="544" s="144" customFormat="1" ht="12.75"/>
    <row r="545" s="144" customFormat="1" ht="12.75"/>
    <row r="546" s="144" customFormat="1" ht="12.75"/>
    <row r="547" s="144" customFormat="1" ht="12.75"/>
    <row r="548" s="144" customFormat="1" ht="12.75"/>
    <row r="549" s="144" customFormat="1" ht="12.75"/>
    <row r="550" s="144" customFormat="1" ht="12.75"/>
    <row r="551" s="144" customFormat="1" ht="12.75"/>
    <row r="552" s="144" customFormat="1" ht="12.75"/>
    <row r="553" s="144" customFormat="1" ht="12.75"/>
    <row r="554" s="144" customFormat="1" ht="12.75"/>
    <row r="555" s="144" customFormat="1" ht="12.75"/>
    <row r="556" s="144" customFormat="1" ht="12.75"/>
    <row r="557" s="144" customFormat="1" ht="12.75"/>
    <row r="558" s="144" customFormat="1" ht="12.75"/>
    <row r="559" s="144" customFormat="1" ht="12.75"/>
    <row r="560" s="144" customFormat="1" ht="12.75"/>
    <row r="561" s="144" customFormat="1" ht="12.75"/>
    <row r="562" s="144" customFormat="1" ht="12.75"/>
    <row r="563" s="144" customFormat="1" ht="12.75"/>
    <row r="564" s="144" customFormat="1" ht="12.75"/>
    <row r="565" s="144" customFormat="1" ht="12.75"/>
    <row r="566" s="144" customFormat="1" ht="12.75"/>
    <row r="567" s="144" customFormat="1" ht="12.75"/>
    <row r="568" s="144" customFormat="1" ht="12.75"/>
    <row r="569" s="144" customFormat="1" ht="12.75"/>
    <row r="570" s="144" customFormat="1" ht="12.75"/>
    <row r="571" s="144" customFormat="1" ht="12.75"/>
    <row r="572" s="144" customFormat="1" ht="12.75"/>
    <row r="573" s="144" customFormat="1" ht="12.75"/>
    <row r="574" s="144" customFormat="1" ht="12.75"/>
    <row r="575" s="144" customFormat="1" ht="12.75"/>
    <row r="576" s="144" customFormat="1" ht="12.75"/>
    <row r="577" s="144" customFormat="1" ht="12.75"/>
    <row r="578" s="144" customFormat="1" ht="12.75"/>
    <row r="579" s="144" customFormat="1" ht="12.75"/>
    <row r="580" s="144" customFormat="1" ht="12.75"/>
    <row r="581" s="144" customFormat="1" ht="12.75"/>
    <row r="582" s="144" customFormat="1" ht="12.75"/>
    <row r="583" s="144" customFormat="1" ht="12.75"/>
    <row r="584" s="144" customFormat="1" ht="12.75"/>
    <row r="585" s="144" customFormat="1" ht="12.75"/>
    <row r="586" s="144" customFormat="1" ht="12.75"/>
    <row r="587" s="144" customFormat="1" ht="12.75"/>
    <row r="588" s="144" customFormat="1" ht="12.75"/>
    <row r="589" s="144" customFormat="1" ht="12.75"/>
    <row r="590" s="144" customFormat="1" ht="12.75"/>
    <row r="591" s="144" customFormat="1" ht="12.75"/>
    <row r="592" s="144" customFormat="1" ht="12.75"/>
    <row r="593" s="144" customFormat="1" ht="12.75"/>
    <row r="594" s="144" customFormat="1" ht="12.75"/>
    <row r="595" s="144" customFormat="1" ht="12.75"/>
    <row r="596" s="144" customFormat="1" ht="12.75"/>
    <row r="597" s="144" customFormat="1" ht="12.75"/>
    <row r="598" s="144" customFormat="1" ht="12.75"/>
    <row r="599" s="144" customFormat="1" ht="12.75"/>
    <row r="600" s="144" customFormat="1" ht="12.75"/>
    <row r="601" s="144" customFormat="1" ht="12.75"/>
    <row r="602" s="144" customFormat="1" ht="12.75"/>
    <row r="603" s="144" customFormat="1" ht="12.75"/>
    <row r="604" s="144" customFormat="1" ht="12.75"/>
    <row r="605" s="144" customFormat="1" ht="12.75"/>
    <row r="606" s="144" customFormat="1" ht="12.75"/>
    <row r="607" s="144" customFormat="1" ht="12.75"/>
    <row r="608" s="144" customFormat="1" ht="12.75"/>
    <row r="609" s="144" customFormat="1" ht="12.75"/>
    <row r="610" s="144" customFormat="1" ht="12.75"/>
    <row r="611" s="144" customFormat="1" ht="12.75"/>
    <row r="612" s="144" customFormat="1" ht="12.75"/>
    <row r="613" s="144" customFormat="1" ht="12.75"/>
    <row r="614" s="144" customFormat="1" ht="12.75"/>
    <row r="615" s="144" customFormat="1" ht="12.75"/>
    <row r="616" s="144" customFormat="1" ht="12.75"/>
    <row r="617" s="144" customFormat="1" ht="12.75"/>
    <row r="618" s="144" customFormat="1" ht="12.75"/>
    <row r="619" s="144" customFormat="1" ht="12.75"/>
    <row r="620" s="144" customFormat="1" ht="12.75"/>
    <row r="621" s="144" customFormat="1" ht="12.75"/>
    <row r="622" s="144" customFormat="1" ht="12.75"/>
    <row r="623" s="144" customFormat="1" ht="12.75"/>
    <row r="624" s="144" customFormat="1" ht="12.75"/>
    <row r="625" s="144" customFormat="1" ht="12.75"/>
    <row r="626" s="144" customFormat="1" ht="12.75"/>
    <row r="627" s="144" customFormat="1" ht="12.75"/>
    <row r="628" s="144" customFormat="1" ht="12.75"/>
    <row r="629" s="144" customFormat="1" ht="12.75"/>
    <row r="630" s="144" customFormat="1" ht="12.75"/>
    <row r="631" s="144" customFormat="1" ht="12.75"/>
    <row r="632" s="144" customFormat="1" ht="12.75"/>
    <row r="633" s="144" customFormat="1" ht="12.75"/>
    <row r="634" s="144" customFormat="1" ht="12.75"/>
    <row r="635" s="144" customFormat="1" ht="12.75"/>
    <row r="636" s="144" customFormat="1" ht="12.75"/>
    <row r="637" s="144" customFormat="1" ht="12.75"/>
    <row r="638" s="144" customFormat="1" ht="12.75"/>
    <row r="639" s="144" customFormat="1" ht="12.75"/>
    <row r="640" s="144" customFormat="1" ht="12.75"/>
    <row r="641" s="144" customFormat="1" ht="12.75"/>
    <row r="642" s="144" customFormat="1" ht="12.75"/>
    <row r="643" s="144" customFormat="1" ht="12.75"/>
    <row r="644" s="144" customFormat="1" ht="12.75"/>
    <row r="645" s="144" customFormat="1" ht="12.75"/>
    <row r="646" s="144" customFormat="1" ht="12.75"/>
    <row r="647" s="144" customFormat="1" ht="12.75"/>
    <row r="648" s="144" customFormat="1" ht="12.75"/>
    <row r="649" s="144" customFormat="1" ht="12.75"/>
    <row r="650" s="144" customFormat="1" ht="12.75"/>
    <row r="651" s="144" customFormat="1" ht="12.75"/>
    <row r="652" s="144" customFormat="1" ht="12.75"/>
    <row r="653" s="144" customFormat="1" ht="12.75"/>
    <row r="654" s="144" customFormat="1" ht="12.75"/>
    <row r="655" s="144" customFormat="1" ht="12.75"/>
    <row r="656" s="144" customFormat="1" ht="12.75"/>
    <row r="657" s="144" customFormat="1" ht="12.75"/>
    <row r="658" s="144" customFormat="1" ht="12.75"/>
    <row r="659" s="144" customFormat="1" ht="12.75"/>
    <row r="660" s="144" customFormat="1" ht="12.75"/>
    <row r="661" s="144" customFormat="1" ht="12.75"/>
    <row r="662" s="144" customFormat="1" ht="12.75"/>
    <row r="663" s="144" customFormat="1" ht="12.75"/>
    <row r="664" s="144" customFormat="1" ht="12.75"/>
    <row r="665" s="144" customFormat="1" ht="12.75"/>
    <row r="666" s="144" customFormat="1" ht="12.75"/>
    <row r="667" s="144" customFormat="1" ht="12.75"/>
    <row r="668" s="144" customFormat="1" ht="12.75"/>
    <row r="669" s="144" customFormat="1" ht="12.75"/>
    <row r="670" s="144" customFormat="1" ht="12.75"/>
    <row r="671" s="144" customFormat="1" ht="12.75"/>
    <row r="672" s="144" customFormat="1" ht="12.75"/>
    <row r="673" s="144" customFormat="1" ht="12.75"/>
    <row r="674" s="144" customFormat="1" ht="12.75"/>
    <row r="675" s="144" customFormat="1" ht="12.75"/>
    <row r="676" s="144" customFormat="1" ht="12.75"/>
    <row r="677" s="144" customFormat="1" ht="12.75"/>
    <row r="678" s="144" customFormat="1" ht="12.75"/>
    <row r="679" s="144" customFormat="1" ht="12.75"/>
    <row r="680" s="144" customFormat="1" ht="12.75"/>
    <row r="681" s="144" customFormat="1" ht="12.75"/>
    <row r="682" s="144" customFormat="1" ht="12.75"/>
    <row r="683" s="144" customFormat="1" ht="12.75"/>
    <row r="684" s="144" customFormat="1" ht="12.75"/>
    <row r="685" s="144" customFormat="1" ht="12.75"/>
    <row r="686" s="144" customFormat="1" ht="12.75"/>
    <row r="687" s="144" customFormat="1" ht="12.75"/>
    <row r="688" s="144" customFormat="1" ht="12.75"/>
    <row r="689" s="144" customFormat="1" ht="12.75"/>
    <row r="690" s="144" customFormat="1" ht="12.75"/>
    <row r="691" s="144" customFormat="1" ht="12.75"/>
    <row r="692" s="144" customFormat="1" ht="12.75"/>
    <row r="693" s="144" customFormat="1" ht="12.75"/>
    <row r="694" s="144" customFormat="1" ht="12.75"/>
    <row r="695" s="144" customFormat="1" ht="12.75"/>
    <row r="696" s="144" customFormat="1" ht="12.75"/>
    <row r="697" s="144" customFormat="1" ht="12.75"/>
    <row r="698" s="144" customFormat="1" ht="12.75"/>
    <row r="699" s="144" customFormat="1" ht="12.75"/>
    <row r="700" s="144" customFormat="1" ht="12.75"/>
    <row r="701" s="144" customFormat="1" ht="12.75"/>
    <row r="702" s="144" customFormat="1" ht="12.75"/>
    <row r="703" s="144" customFormat="1" ht="12.75"/>
    <row r="704" s="144" customFormat="1" ht="12.75"/>
    <row r="705" s="144" customFormat="1" ht="12.75"/>
    <row r="706" s="144" customFormat="1" ht="12.75"/>
    <row r="707" s="144" customFormat="1" ht="12.75"/>
    <row r="708" s="144" customFormat="1" ht="12.75"/>
    <row r="709" s="144" customFormat="1" ht="12.75"/>
    <row r="710" s="144" customFormat="1" ht="12.75"/>
    <row r="711" s="144" customFormat="1" ht="12.75"/>
    <row r="712" s="144" customFormat="1" ht="12.75"/>
    <row r="713" s="144" customFormat="1" ht="12.75"/>
    <row r="714" s="144" customFormat="1" ht="12.75"/>
    <row r="715" s="144" customFormat="1" ht="12.75"/>
    <row r="716" s="144" customFormat="1" ht="12.75"/>
    <row r="717" s="144" customFormat="1" ht="12.75"/>
    <row r="718" s="144" customFormat="1" ht="12.75"/>
    <row r="719" s="144" customFormat="1" ht="12.75"/>
    <row r="720" s="144" customFormat="1" ht="12.75"/>
    <row r="721" s="144" customFormat="1" ht="12.75"/>
    <row r="722" s="144" customFormat="1" ht="12.75"/>
    <row r="723" s="144" customFormat="1" ht="12.75"/>
    <row r="724" s="144" customFormat="1" ht="12.75"/>
    <row r="725" s="144" customFormat="1" ht="12.75"/>
    <row r="726" s="144" customFormat="1" ht="12.75"/>
    <row r="727" s="144" customFormat="1" ht="12.75"/>
    <row r="728" s="144" customFormat="1" ht="12.75"/>
    <row r="729" s="144" customFormat="1" ht="12.75"/>
    <row r="730" s="144" customFormat="1" ht="12.75"/>
    <row r="731" s="144" customFormat="1" ht="12.75"/>
    <row r="732" s="144" customFormat="1" ht="12.75"/>
    <row r="733" s="144" customFormat="1" ht="12.75"/>
    <row r="734" s="144" customFormat="1" ht="12.75"/>
    <row r="735" s="144" customFormat="1" ht="12.75"/>
    <row r="736" s="144" customFormat="1" ht="12.75"/>
    <row r="737" s="144" customFormat="1" ht="12.75"/>
    <row r="738" s="144" customFormat="1" ht="12.75"/>
    <row r="739" s="144" customFormat="1" ht="12.75"/>
    <row r="740" s="144" customFormat="1" ht="12.75"/>
    <row r="741" s="144" customFormat="1" ht="12.75"/>
    <row r="742" s="144" customFormat="1" ht="12.75"/>
    <row r="743" s="144" customFormat="1" ht="12.75"/>
    <row r="744" s="144" customFormat="1" ht="12.75"/>
    <row r="745" s="144" customFormat="1" ht="12.75"/>
    <row r="746" s="144" customFormat="1" ht="12.75"/>
    <row r="747" s="144" customFormat="1" ht="12.75"/>
    <row r="748" s="144" customFormat="1" ht="12.75"/>
    <row r="749" s="144" customFormat="1" ht="12.75"/>
    <row r="750" s="144" customFormat="1" ht="12.75"/>
    <row r="751" s="144" customFormat="1" ht="12.75"/>
    <row r="752" s="144" customFormat="1" ht="12.75"/>
    <row r="753" s="144" customFormat="1" ht="12.75"/>
    <row r="754" s="144" customFormat="1" ht="12.75"/>
    <row r="755" s="144" customFormat="1" ht="12.75"/>
    <row r="756" s="144" customFormat="1" ht="12.75"/>
    <row r="757" s="144" customFormat="1" ht="12.75"/>
    <row r="758" s="144" customFormat="1" ht="12.75"/>
    <row r="759" s="144" customFormat="1" ht="12.75"/>
    <row r="760" s="144" customFormat="1" ht="12.75"/>
    <row r="761" s="144" customFormat="1" ht="12.75"/>
    <row r="762" s="144" customFormat="1" ht="12.75"/>
    <row r="763" s="144" customFormat="1" ht="12.75"/>
    <row r="764" s="144" customFormat="1" ht="12.75"/>
    <row r="765" s="144" customFormat="1" ht="12.75"/>
    <row r="766" s="144" customFormat="1" ht="12.75"/>
    <row r="767" s="144" customFormat="1" ht="12.75"/>
    <row r="768" s="144" customFormat="1" ht="12.75"/>
    <row r="769" s="144" customFormat="1" ht="12.75"/>
    <row r="770" s="144" customFormat="1" ht="12.75"/>
    <row r="771" s="144" customFormat="1" ht="12.75"/>
    <row r="772" s="144" customFormat="1" ht="12.75"/>
    <row r="773" s="144" customFormat="1" ht="12.75"/>
    <row r="774" s="144" customFormat="1" ht="12.75"/>
    <row r="775" s="144" customFormat="1" ht="12.75"/>
    <row r="776" s="144" customFormat="1" ht="12.75"/>
    <row r="777" s="144" customFormat="1" ht="12.75"/>
    <row r="778" s="144" customFormat="1" ht="12.75"/>
    <row r="779" s="144" customFormat="1" ht="12.75"/>
    <row r="780" s="144" customFormat="1" ht="12.75"/>
    <row r="781" s="144" customFormat="1" ht="12.75"/>
    <row r="782" s="144" customFormat="1" ht="12.75"/>
    <row r="783" s="144" customFormat="1" ht="12.75"/>
    <row r="784" s="144" customFormat="1" ht="12.75"/>
    <row r="785" s="144" customFormat="1" ht="12.75"/>
    <row r="786" s="144" customFormat="1" ht="12.75"/>
    <row r="787" s="144" customFormat="1" ht="12.75"/>
    <row r="788" s="144" customFormat="1" ht="12.75"/>
    <row r="789" s="144" customFormat="1" ht="12.75"/>
    <row r="790" s="144" customFormat="1" ht="12.75"/>
    <row r="791" s="144" customFormat="1" ht="12.75"/>
    <row r="792" s="144" customFormat="1" ht="12.75"/>
    <row r="793" s="144" customFormat="1" ht="12.75"/>
    <row r="794" s="144" customFormat="1" ht="12.75"/>
    <row r="795" s="144" customFormat="1" ht="12.75"/>
    <row r="796" s="144" customFormat="1" ht="12.75"/>
    <row r="797" s="144" customFormat="1" ht="12.75"/>
    <row r="798" s="144" customFormat="1" ht="12.75"/>
    <row r="799" s="144" customFormat="1" ht="12.75"/>
    <row r="800" s="144" customFormat="1" ht="12.75"/>
    <row r="801" s="144" customFormat="1" ht="12.75"/>
    <row r="802" s="144" customFormat="1" ht="12.75"/>
    <row r="803" s="144" customFormat="1" ht="12.75"/>
    <row r="804" s="144" customFormat="1" ht="12.75"/>
    <row r="805" s="144" customFormat="1" ht="12.75"/>
    <row r="806" s="144" customFormat="1" ht="12.75"/>
    <row r="807" s="144" customFormat="1" ht="12.75"/>
    <row r="808" s="144" customFormat="1" ht="12.75"/>
    <row r="809" s="144" customFormat="1" ht="12.75"/>
    <row r="810" s="144" customFormat="1" ht="12.75"/>
    <row r="811" s="144" customFormat="1" ht="12.75"/>
    <row r="812" s="144" customFormat="1" ht="12.75"/>
    <row r="813" s="144" customFormat="1" ht="12.75"/>
    <row r="814" s="144" customFormat="1" ht="12.75"/>
    <row r="815" s="144" customFormat="1" ht="12.75"/>
    <row r="816" s="144" customFormat="1" ht="12.75"/>
    <row r="817" s="144" customFormat="1" ht="12.75"/>
    <row r="818" s="144" customFormat="1" ht="12.75"/>
    <row r="819" s="144" customFormat="1" ht="12.75"/>
    <row r="820" s="144" customFormat="1" ht="12.75"/>
    <row r="821" s="144" customFormat="1" ht="12.75"/>
    <row r="822" s="144" customFormat="1" ht="12.75"/>
    <row r="823" s="144" customFormat="1" ht="12.75"/>
    <row r="824" s="144" customFormat="1" ht="12.75"/>
    <row r="825" s="144" customFormat="1" ht="12.75"/>
    <row r="826" s="144" customFormat="1" ht="12.75"/>
    <row r="827" s="144" customFormat="1" ht="12.75"/>
    <row r="828" s="144" customFormat="1" ht="12.75"/>
    <row r="829" s="144" customFormat="1" ht="12.75"/>
    <row r="830" s="144" customFormat="1" ht="12.75"/>
    <row r="831" s="144" customFormat="1" ht="12.75"/>
    <row r="832" s="144" customFormat="1" ht="12.75"/>
    <row r="833" s="144" customFormat="1" ht="12.75"/>
    <row r="834" s="144" customFormat="1" ht="12.75"/>
    <row r="835" s="144" customFormat="1" ht="12.75"/>
    <row r="836" s="144" customFormat="1" ht="12.75"/>
    <row r="837" s="144" customFormat="1" ht="12.75"/>
    <row r="838" s="144" customFormat="1" ht="12.75"/>
    <row r="839" s="144" customFormat="1" ht="12.75"/>
    <row r="840" s="144" customFormat="1" ht="12.75"/>
    <row r="841" s="144" customFormat="1" ht="12.75"/>
    <row r="842" s="144" customFormat="1" ht="12.75"/>
    <row r="843" s="144" customFormat="1" ht="12.75"/>
    <row r="844" s="144" customFormat="1" ht="12.75"/>
    <row r="845" s="144" customFormat="1" ht="12.75"/>
    <row r="846" s="144" customFormat="1" ht="12.75"/>
    <row r="847" s="144" customFormat="1" ht="12.75"/>
    <row r="848" s="144" customFormat="1" ht="12.75"/>
    <row r="849" s="144" customFormat="1" ht="12.75"/>
    <row r="850" s="144" customFormat="1" ht="12.75"/>
    <row r="851" s="144" customFormat="1" ht="12.75"/>
    <row r="852" s="144" customFormat="1" ht="12.75"/>
    <row r="853" s="144" customFormat="1" ht="12.75"/>
    <row r="854" s="144" customFormat="1" ht="12.75"/>
    <row r="855" s="144" customFormat="1" ht="12.75"/>
    <row r="856" s="144" customFormat="1" ht="12.75"/>
    <row r="857" s="144" customFormat="1" ht="12.75"/>
    <row r="858" s="144" customFormat="1" ht="12.75"/>
    <row r="859" s="144" customFormat="1" ht="12.75"/>
    <row r="860" s="144" customFormat="1" ht="12.75"/>
    <row r="861" s="144" customFormat="1" ht="12.75"/>
    <row r="862" s="144" customFormat="1" ht="12.75"/>
    <row r="863" s="144" customFormat="1" ht="12.75"/>
    <row r="864" s="144" customFormat="1" ht="12.75"/>
    <row r="865" s="144" customFormat="1" ht="12.75"/>
    <row r="866" s="144" customFormat="1" ht="12.75"/>
    <row r="867" s="144" customFormat="1" ht="12.75"/>
    <row r="868" s="144" customFormat="1" ht="12.75"/>
    <row r="869" s="144" customFormat="1" ht="12.75"/>
    <row r="870" s="144" customFormat="1" ht="12.75"/>
    <row r="871" s="144" customFormat="1" ht="12.75"/>
    <row r="872" s="144" customFormat="1" ht="12.75"/>
    <row r="873" s="144" customFormat="1" ht="12.75"/>
    <row r="874" s="144" customFormat="1" ht="12.75"/>
    <row r="875" s="144" customFormat="1" ht="12.75"/>
    <row r="876" s="144" customFormat="1" ht="12.75"/>
    <row r="877" s="144" customFormat="1" ht="12.75"/>
    <row r="878" s="144" customFormat="1" ht="12.75"/>
    <row r="879" s="144" customFormat="1" ht="12.75"/>
    <row r="880" s="144" customFormat="1" ht="12.75"/>
    <row r="881" s="144" customFormat="1" ht="12.75"/>
    <row r="882" s="144" customFormat="1" ht="12.75"/>
    <row r="883" s="144" customFormat="1" ht="12.75"/>
    <row r="884" s="144" customFormat="1" ht="12.75"/>
    <row r="885" s="144" customFormat="1" ht="12.75"/>
    <row r="886" s="144" customFormat="1" ht="12.75"/>
    <row r="887" s="144" customFormat="1" ht="12.75"/>
    <row r="888" s="144" customFormat="1" ht="12.75"/>
    <row r="889" s="144" customFormat="1" ht="12.75"/>
    <row r="890" s="144" customFormat="1" ht="12.75"/>
    <row r="891" s="144" customFormat="1" ht="12.75"/>
    <row r="892" s="144" customFormat="1" ht="12.75"/>
    <row r="893" s="144" customFormat="1" ht="12.75"/>
    <row r="894" s="144" customFormat="1" ht="12.75"/>
    <row r="895" s="144" customFormat="1" ht="12.75"/>
    <row r="896" s="144" customFormat="1" ht="12.75"/>
    <row r="897" s="144" customFormat="1" ht="12.75"/>
    <row r="898" s="144" customFormat="1" ht="12.75"/>
    <row r="899" s="144" customFormat="1" ht="12.75"/>
    <row r="900" s="144" customFormat="1" ht="12.75"/>
    <row r="901" s="144" customFormat="1" ht="12.75"/>
    <row r="902" s="144" customFormat="1" ht="12.75"/>
    <row r="903" s="144" customFormat="1" ht="12.75"/>
    <row r="904" s="144" customFormat="1" ht="12.75"/>
    <row r="905" s="144" customFormat="1" ht="12.75"/>
    <row r="906" s="144" customFormat="1" ht="12.75"/>
    <row r="907" s="144" customFormat="1" ht="12.75"/>
    <row r="908" s="144" customFormat="1" ht="12.75"/>
    <row r="909" s="144" customFormat="1" ht="12.75"/>
    <row r="910" s="144" customFormat="1" ht="12.75"/>
    <row r="911" s="144" customFormat="1" ht="12.75"/>
    <row r="912" s="144" customFormat="1" ht="12.75"/>
    <row r="913" s="144" customFormat="1" ht="12.75"/>
    <row r="914" s="144" customFormat="1" ht="12.75"/>
    <row r="915" s="144" customFormat="1" ht="12.75"/>
    <row r="916" s="144" customFormat="1" ht="12.75"/>
    <row r="917" s="144" customFormat="1" ht="12.75"/>
    <row r="918" s="144" customFormat="1" ht="12.75"/>
    <row r="919" s="144" customFormat="1" ht="12.75"/>
    <row r="920" s="144" customFormat="1" ht="12.75"/>
    <row r="921" s="144" customFormat="1" ht="12.75"/>
    <row r="922" s="144" customFormat="1" ht="12.75"/>
    <row r="923" s="144" customFormat="1" ht="12.75"/>
    <row r="924" s="144" customFormat="1" ht="12.75"/>
    <row r="925" s="144" customFormat="1" ht="12.75"/>
    <row r="926" s="144" customFormat="1" ht="12.75"/>
    <row r="927" s="144" customFormat="1" ht="12.75"/>
    <row r="928" s="144" customFormat="1" ht="12.75"/>
    <row r="929" s="144" customFormat="1" ht="12.75"/>
    <row r="930" s="144" customFormat="1" ht="12.75"/>
    <row r="931" s="144" customFormat="1" ht="12.75"/>
    <row r="932" s="144" customFormat="1" ht="12.75"/>
    <row r="933" s="144" customFormat="1" ht="12.75"/>
    <row r="934" s="144" customFormat="1" ht="12.75"/>
    <row r="935" s="144" customFormat="1" ht="12.75"/>
    <row r="936" s="144" customFormat="1" ht="12.75"/>
    <row r="937" s="144" customFormat="1" ht="12.75"/>
    <row r="938" s="144" customFormat="1" ht="12.75"/>
    <row r="939" s="144" customFormat="1" ht="12.75"/>
    <row r="940" s="144" customFormat="1" ht="12.75"/>
    <row r="941" s="144" customFormat="1" ht="12.75"/>
    <row r="942" s="144" customFormat="1" ht="12.75"/>
    <row r="943" s="144" customFormat="1" ht="12.75"/>
    <row r="944" s="144" customFormat="1" ht="12.75"/>
    <row r="945" s="144" customFormat="1" ht="12.75"/>
    <row r="946" s="144" customFormat="1" ht="12.75"/>
    <row r="947" s="144" customFormat="1" ht="12.75"/>
    <row r="948" s="144" customFormat="1" ht="12.75"/>
    <row r="949" s="144" customFormat="1" ht="12.75"/>
    <row r="950" s="144" customFormat="1" ht="12.75"/>
    <row r="951" s="144" customFormat="1" ht="12.75"/>
    <row r="952" s="144" customFormat="1" ht="12.75"/>
    <row r="953" s="144" customFormat="1" ht="12.75"/>
    <row r="954" s="144" customFormat="1" ht="12.75"/>
    <row r="955" s="144" customFormat="1" ht="12.75"/>
    <row r="956" s="144" customFormat="1" ht="12.75"/>
    <row r="957" s="144" customFormat="1" ht="12.75"/>
    <row r="958" s="144" customFormat="1" ht="12.75"/>
    <row r="959" s="144" customFormat="1" ht="12.75"/>
    <row r="960" s="144" customFormat="1" ht="12.75"/>
    <row r="961" s="144" customFormat="1" ht="12.75"/>
    <row r="962" s="144" customFormat="1" ht="12.75"/>
    <row r="963" s="144" customFormat="1" ht="12.75"/>
    <row r="964" s="144" customFormat="1" ht="12.75"/>
    <row r="965" s="144" customFormat="1" ht="12.75"/>
    <row r="966" s="144" customFormat="1" ht="12.75"/>
    <row r="967" s="144" customFormat="1" ht="12.75"/>
    <row r="968" s="144" customFormat="1" ht="12.75"/>
    <row r="969" s="144" customFormat="1" ht="12.75"/>
    <row r="970" s="144" customFormat="1" ht="12.75"/>
    <row r="971" s="144" customFormat="1" ht="12.75"/>
    <row r="972" s="144" customFormat="1" ht="12.75"/>
    <row r="973" s="144" customFormat="1" ht="12.75"/>
    <row r="974" s="144" customFormat="1" ht="12.75"/>
    <row r="975" s="144" customFormat="1" ht="12.75"/>
    <row r="976" s="144" customFormat="1" ht="12.75"/>
    <row r="977" s="144" customFormat="1" ht="12.75"/>
    <row r="978" s="144" customFormat="1" ht="12.75"/>
    <row r="979" s="144" customFormat="1" ht="12.75"/>
    <row r="980" s="144" customFormat="1" ht="12.75"/>
    <row r="981" s="144" customFormat="1" ht="12.75"/>
    <row r="982" s="144" customFormat="1" ht="12.75"/>
    <row r="983" s="144" customFormat="1" ht="12.75"/>
    <row r="984" s="144" customFormat="1" ht="12.75"/>
    <row r="985" s="144" customFormat="1" ht="12.75"/>
    <row r="986" s="144" customFormat="1" ht="12.75"/>
    <row r="987" s="144" customFormat="1" ht="12.75"/>
    <row r="988" s="144" customFormat="1" ht="12.75"/>
    <row r="989" s="144" customFormat="1" ht="12.75"/>
    <row r="990" s="144" customFormat="1" ht="12.75"/>
    <row r="991" s="144" customFormat="1" ht="12.75"/>
    <row r="992" s="144" customFormat="1" ht="12.75"/>
    <row r="993" s="144" customFormat="1" ht="12.75"/>
    <row r="994" s="144" customFormat="1" ht="12.75"/>
    <row r="995" s="144" customFormat="1" ht="12.75"/>
    <row r="996" s="144" customFormat="1" ht="12.75"/>
    <row r="997" s="144" customFormat="1" ht="12.75"/>
    <row r="998" spans="4:8" s="144" customFormat="1" ht="12.75">
      <c r="D998" s="145"/>
      <c r="E998" s="145"/>
      <c r="F998" s="145"/>
      <c r="G998" s="145"/>
      <c r="H998" s="145"/>
    </row>
  </sheetData>
  <mergeCells count="44">
    <mergeCell ref="D2:J2"/>
    <mergeCell ref="D3:J3"/>
    <mergeCell ref="A69:C69"/>
    <mergeCell ref="D49:F49"/>
    <mergeCell ref="H49:J49"/>
    <mergeCell ref="D13:F13"/>
    <mergeCell ref="H13:J13"/>
    <mergeCell ref="D14:F14"/>
    <mergeCell ref="H14:J14"/>
    <mergeCell ref="A10:C10"/>
    <mergeCell ref="A71:C71"/>
    <mergeCell ref="A68:C68"/>
    <mergeCell ref="A63:C63"/>
    <mergeCell ref="A62:C62"/>
    <mergeCell ref="K58:L58"/>
    <mergeCell ref="K59:L59"/>
    <mergeCell ref="K60:L60"/>
    <mergeCell ref="K61:L61"/>
    <mergeCell ref="K55:M55"/>
    <mergeCell ref="A56:C56"/>
    <mergeCell ref="K56:M56"/>
    <mergeCell ref="K57:L57"/>
    <mergeCell ref="K49:L49"/>
    <mergeCell ref="K54:M54"/>
    <mergeCell ref="D15:F15"/>
    <mergeCell ref="H15:J15"/>
    <mergeCell ref="H47:J47"/>
    <mergeCell ref="D47:F47"/>
    <mergeCell ref="D10:J10"/>
    <mergeCell ref="K10:M10"/>
    <mergeCell ref="A11:C11"/>
    <mergeCell ref="D11:F11"/>
    <mergeCell ref="H11:J11"/>
    <mergeCell ref="K11:M11"/>
    <mergeCell ref="K5:M9"/>
    <mergeCell ref="A1:C9"/>
    <mergeCell ref="K1:M4"/>
    <mergeCell ref="D4:F4"/>
    <mergeCell ref="H4:J4"/>
    <mergeCell ref="D6:F6"/>
    <mergeCell ref="H6:J6"/>
    <mergeCell ref="D5:F5"/>
    <mergeCell ref="H5:J5"/>
    <mergeCell ref="D1:J1"/>
  </mergeCells>
  <printOptions horizontalCentered="1"/>
  <pageMargins left="0.3937007874015748" right="0.3937007874015748" top="0.7874015748031497" bottom="0.3937007874015748" header="0.17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2004-05-26T07:54:23Z</cp:lastPrinted>
  <dcterms:created xsi:type="dcterms:W3CDTF">2004-05-24T06:08:35Z</dcterms:created>
  <dcterms:modified xsi:type="dcterms:W3CDTF">2004-05-26T10:31:12Z</dcterms:modified>
  <cp:category/>
  <cp:version/>
  <cp:contentType/>
  <cp:contentStatus/>
</cp:coreProperties>
</file>