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4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<sst xmlns="http://schemas.openxmlformats.org/spreadsheetml/2006/main" count="198" uniqueCount="147">
  <si>
    <t>English</t>
  </si>
  <si>
    <t>'000 ton</t>
  </si>
  <si>
    <t>(a) Opening stock</t>
  </si>
  <si>
    <t>(b) Acquisition</t>
  </si>
  <si>
    <t>Deliveries directly from farms (i)</t>
  </si>
  <si>
    <t>Imports destined for RSA</t>
  </si>
  <si>
    <t>(c) Utilisation</t>
  </si>
  <si>
    <t>Processed for the local market:</t>
  </si>
  <si>
    <t>Human consumption:</t>
  </si>
  <si>
    <t>Indoor malting process</t>
  </si>
  <si>
    <t>Floor malting process</t>
  </si>
  <si>
    <t xml:space="preserve">Meal (iv) </t>
  </si>
  <si>
    <t>Rice and grits - brew</t>
  </si>
  <si>
    <t xml:space="preserve">Rice and grits - consumption </t>
  </si>
  <si>
    <t>Animal feed market:</t>
  </si>
  <si>
    <t>Pet Food</t>
  </si>
  <si>
    <t>Feed - poultry</t>
  </si>
  <si>
    <t>Feed - livestock</t>
  </si>
  <si>
    <t>Bio-fuel</t>
  </si>
  <si>
    <t xml:space="preserve">Withdrawn by producers </t>
  </si>
  <si>
    <t>Released to end-consumer(s)</t>
  </si>
  <si>
    <t>(d) RSA Exports (5)</t>
  </si>
  <si>
    <t>Products (ii)</t>
  </si>
  <si>
    <t>African countries</t>
  </si>
  <si>
    <t>Other countries</t>
  </si>
  <si>
    <t>Whole sorghum</t>
  </si>
  <si>
    <t>Border posts</t>
  </si>
  <si>
    <t>Harbours</t>
  </si>
  <si>
    <t>(e) Sundries</t>
  </si>
  <si>
    <t>Net dispatches(+)/receipts(-)</t>
  </si>
  <si>
    <t xml:space="preserve">Surplus(-)/Deficit(+) (iii) </t>
  </si>
  <si>
    <t>(f) Unutilised stock (a+b-c-d-e)</t>
  </si>
  <si>
    <t>(g) Stock stored at: (6)</t>
  </si>
  <si>
    <t>Storers and traders</t>
  </si>
  <si>
    <t>Processors</t>
  </si>
  <si>
    <t xml:space="preserve">(h) Imports destined for exports not </t>
  </si>
  <si>
    <t>included in the above information</t>
  </si>
  <si>
    <t>Opening stock</t>
  </si>
  <si>
    <t>Imported</t>
  </si>
  <si>
    <t>Exported</t>
  </si>
  <si>
    <t>Stock surplus(-)/deficit(+)</t>
  </si>
  <si>
    <t>Closing stock</t>
  </si>
  <si>
    <t>Includes a portion of the production of developing sector - the balance will not necessarily be included here.</t>
  </si>
  <si>
    <t>Producer deliveries directly from farms.</t>
  </si>
  <si>
    <t>Sorghum equivalent.</t>
  </si>
  <si>
    <t>The surplus/deficit figures are partly due to bitter sorghum dispatched but received and</t>
  </si>
  <si>
    <t>utilised as sweet sorghum and vice versa.</t>
  </si>
  <si>
    <t>Processed for drinkable alcohol included.</t>
  </si>
  <si>
    <t>GM-GL</t>
  </si>
  <si>
    <t>GH</t>
  </si>
  <si>
    <t>Sweet</t>
  </si>
  <si>
    <t>Bitter</t>
  </si>
  <si>
    <t>Total</t>
  </si>
  <si>
    <t>Monate</t>
  </si>
  <si>
    <t>Ga e na tatso</t>
  </si>
  <si>
    <t>Palogotlhe</t>
  </si>
  <si>
    <t>Progressive/Tswelelang pele</t>
  </si>
  <si>
    <t>%</t>
  </si>
  <si>
    <t>+/- (3)</t>
  </si>
  <si>
    <t>Setswana</t>
  </si>
  <si>
    <t>'000 tono</t>
  </si>
  <si>
    <t>(a) Dithoto tsa go simolola</t>
  </si>
  <si>
    <t>(b) Kamogelo</t>
  </si>
  <si>
    <t>Ditswantle tse di totisitsweng Repaboliki ya Aforika Borwa</t>
  </si>
  <si>
    <t>(c) Tiriso</t>
  </si>
  <si>
    <t>Siamiseditsweng mebaraka ya selegae:</t>
  </si>
  <si>
    <t>Dijego tsa batho:</t>
  </si>
  <si>
    <t>Tshiamiso ya momela ya ka mo ntlong</t>
  </si>
  <si>
    <t>Tshiamiso ya momela ya mo bodilong</t>
  </si>
  <si>
    <t>Bupi (iv)</t>
  </si>
  <si>
    <t>Reisi le mogailwa - komelo</t>
  </si>
  <si>
    <t>Reisi le mogailwa – dijego</t>
  </si>
  <si>
    <t>Furu ya diphologolo:</t>
  </si>
  <si>
    <t>Dijo tsa meotlwana</t>
  </si>
  <si>
    <t>Dijo – thuokoko</t>
  </si>
  <si>
    <t>Furu – loruo</t>
  </si>
  <si>
    <t>Baofuele</t>
  </si>
  <si>
    <t>Gogetswe morago ke bantshadikuno</t>
  </si>
  <si>
    <t>Gololetswe badirisi ba bofelo</t>
  </si>
  <si>
    <t>(d) Diromelwantle tsa Repaboliki ya Aforika Borwa (5)</t>
  </si>
  <si>
    <t>Dikuno (ii)</t>
  </si>
  <si>
    <t>Dinaga tsa Aforika</t>
  </si>
  <si>
    <t>Dinaga tse dingwe</t>
  </si>
  <si>
    <t>Mabele a a feletseng</t>
  </si>
  <si>
    <t>Dikgoro tsa melelwane</t>
  </si>
  <si>
    <t>Maemelakepe</t>
  </si>
  <si>
    <t>(e) Tsele le tsele</t>
  </si>
  <si>
    <t>Dithomelo(+)/dikamogelo gotlhegotlhe(-)</t>
  </si>
  <si>
    <t>Difetiso(-)/Tlhaelo(+) (iii)</t>
  </si>
  <si>
    <t>(f) Dithoto tse di sa dirisiwang (a+b-c-d-e)</t>
  </si>
  <si>
    <t>(g) Dithoto tse di beilweng kwa: (6)</t>
  </si>
  <si>
    <t>Babolokadithoto le bagwebi</t>
  </si>
  <si>
    <t>Badiradikuno</t>
  </si>
  <si>
    <t>(h) Ditswantle tse di ikaeletsweng go romelwa ntle tse di</t>
  </si>
  <si>
    <t>sa akarediwang mo  tshedimosetsong e e fa godimo</t>
  </si>
  <si>
    <t>Dithoto tsa go simolola</t>
  </si>
  <si>
    <t>Tse di ntswang ntle</t>
  </si>
  <si>
    <t>Tse di romelwang ntle</t>
  </si>
  <si>
    <t>Dithoto tsa ho tswala</t>
  </si>
  <si>
    <t>Go akaretsa karolo ya ntshodikuno ya lephata le le tlhabologang – ga go ree gore tshalelo e tla bo e akareditswe fano.</t>
  </si>
  <si>
    <t>Kgorosodithoto ya bantshadikuno go tswa dipolaseng ka tlhamalalo.</t>
  </si>
  <si>
    <t>Selekana le mabele.</t>
  </si>
  <si>
    <t>Dipalo tsa lefetiso/tlhaelo di tlile ka ntlha ya gore mabele a a mogege a a rometsweng</t>
  </si>
  <si>
    <t>mme a amogetswe e bile a dirisitswe jaaka mabele a a monate fela jalo a a monate a dirisitswe a le a a mogege.</t>
  </si>
  <si>
    <t>E tlhotlhilwe le go fetolelwa go ka nna seno/senotagi.</t>
  </si>
  <si>
    <t>(i)</t>
  </si>
  <si>
    <t>ton/tono</t>
  </si>
  <si>
    <t>(ii)</t>
  </si>
  <si>
    <t>(iii)</t>
  </si>
  <si>
    <t>(iv)</t>
  </si>
  <si>
    <t>SORGHUM / MABELE</t>
  </si>
  <si>
    <t>Monthly announcement of information / Kitsiso ya kgwedi le kgwedi ya tshedimosetso (1)</t>
  </si>
  <si>
    <t>(4)</t>
  </si>
  <si>
    <t>Difetiso(-)/Tlhaelo(+) ya dithoto</t>
  </si>
  <si>
    <t>Final/Bofelo/Bokhutlo</t>
  </si>
  <si>
    <t>Kgorosodithoto ka tlhamalalo go tswa dipolaseng (i)</t>
  </si>
  <si>
    <t>1 April/Moranang 2009</t>
  </si>
  <si>
    <t>March 2010</t>
  </si>
  <si>
    <t>Mopitlwe 2010</t>
  </si>
  <si>
    <t>31 March/Mopitlwe 2010</t>
  </si>
  <si>
    <t>April 2009 - March 2010</t>
  </si>
  <si>
    <t>Moranang 2009 - Mopitlwe 2010</t>
  </si>
  <si>
    <t>1 April/Moranang 2010</t>
  </si>
  <si>
    <t>February 2010 (On request of the industry.)</t>
  </si>
  <si>
    <t>Tlhakole 2010 (Ka kopo ya intaseteri.)</t>
  </si>
  <si>
    <t>2010/11 Year (April - March) FINAL / Ngwaga wa 2010/11 (Moranang - Mopitlwe) BOFELO / BOKHUTLO (2)</t>
  </si>
  <si>
    <t>February 2011</t>
  </si>
  <si>
    <t>Tlhakole 2011</t>
  </si>
  <si>
    <t>1 February/Tlhakole 2011</t>
  </si>
  <si>
    <t>March 2011</t>
  </si>
  <si>
    <t>Mopitlwe 2011</t>
  </si>
  <si>
    <t>1 March/Mopitlwe 2011</t>
  </si>
  <si>
    <t>April 2010 - March 2011</t>
  </si>
  <si>
    <t>Moranang 2010 - Mopitlwe 2011</t>
  </si>
  <si>
    <t>Moranang 2009 -Mopitlwe 2010</t>
  </si>
  <si>
    <t>31 March/Mopitlwe 2011</t>
  </si>
  <si>
    <t>28 February/Tlhakole 2011</t>
  </si>
  <si>
    <t>SMB-052011</t>
  </si>
  <si>
    <t>(v)</t>
  </si>
  <si>
    <t>Also refer to general footnotes.</t>
  </si>
  <si>
    <t>O ka leba gape go ntlhanatlhaloso tsa kakaretso.</t>
  </si>
  <si>
    <t>Sweet/       Monate</t>
  </si>
  <si>
    <t>Bitter/               Ga e na tatso</t>
  </si>
  <si>
    <t>40 232</t>
  </si>
  <si>
    <t xml:space="preserve">        4 212</t>
  </si>
  <si>
    <t xml:space="preserve">        4 119</t>
  </si>
  <si>
    <t xml:space="preserve">    149 591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</si>
</sst>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8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i/>
      <sz val="26"/>
      <name val="Arial Narrow"/>
      <family val="2"/>
    </font>
    <font>
      <i/>
      <sz val="26"/>
      <name val="Arial"/>
      <family val="2"/>
    </font>
    <font>
      <sz val="26"/>
      <name val="Arial"/>
      <family val="2"/>
    </font>
    <font>
      <b/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8" xfId="19" applyNumberFormat="1" applyFont="1" applyFill="1" applyBorder="1" applyAlignment="1">
      <alignment horizontal="center" vertical="center"/>
      <protection/>
    </xf>
    <xf numFmtId="0" fontId="4" fillId="0" borderId="9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12" xfId="19" applyNumberFormat="1" applyFont="1" applyFill="1" applyBorder="1" applyAlignment="1">
      <alignment horizontal="center" vertical="center"/>
      <protection/>
    </xf>
    <xf numFmtId="17" fontId="4" fillId="0" borderId="13" xfId="19" applyNumberFormat="1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center" vertical="center"/>
      <protection/>
    </xf>
    <xf numFmtId="0" fontId="4" fillId="0" borderId="15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 quotePrefix="1">
      <alignment horizontal="center" vertical="center"/>
      <protection/>
    </xf>
    <xf numFmtId="17" fontId="4" fillId="0" borderId="16" xfId="19" applyNumberFormat="1" applyFont="1" applyFill="1" applyBorder="1" applyAlignment="1">
      <alignment horizontal="center" vertical="center"/>
      <protection/>
    </xf>
    <xf numFmtId="17" fontId="4" fillId="0" borderId="17" xfId="19" applyNumberFormat="1" applyFont="1" applyFill="1" applyBorder="1" applyAlignment="1">
      <alignment horizontal="center" vertical="center"/>
      <protection/>
    </xf>
    <xf numFmtId="0" fontId="4" fillId="0" borderId="17" xfId="19" applyNumberFormat="1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5" xfId="19" applyFont="1" applyFill="1" applyBorder="1" applyAlignment="1">
      <alignment horizontal="left" vertical="center"/>
      <protection/>
    </xf>
    <xf numFmtId="164" fontId="4" fillId="0" borderId="18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19" applyFont="1" applyFill="1" applyAlignment="1">
      <alignment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3" fillId="0" borderId="6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vertical="center"/>
      <protection/>
    </xf>
    <xf numFmtId="0" fontId="4" fillId="0" borderId="0" xfId="19" applyNumberFormat="1" applyFont="1" applyFill="1" applyBorder="1" applyAlignment="1">
      <alignment horizontal="right" vertical="center"/>
      <protection/>
    </xf>
    <xf numFmtId="0" fontId="4" fillId="0" borderId="5" xfId="19" applyNumberFormat="1" applyFont="1" applyFill="1" applyBorder="1" applyAlignment="1">
      <alignment vertical="center"/>
      <protection/>
    </xf>
    <xf numFmtId="0" fontId="3" fillId="0" borderId="21" xfId="19" applyFont="1" applyFill="1" applyBorder="1" applyAlignment="1">
      <alignment horizontal="left" vertical="center"/>
      <protection/>
    </xf>
    <xf numFmtId="164" fontId="4" fillId="0" borderId="22" xfId="0" applyNumberFormat="1" applyFont="1" applyFill="1" applyBorder="1" applyAlignment="1">
      <alignment vertical="center"/>
    </xf>
    <xf numFmtId="0" fontId="5" fillId="0" borderId="23" xfId="19" applyFont="1" applyFill="1" applyBorder="1" applyAlignment="1">
      <alignment vertical="center"/>
      <protection/>
    </xf>
    <xf numFmtId="0" fontId="4" fillId="0" borderId="24" xfId="19" applyFont="1" applyFill="1" applyBorder="1" applyAlignment="1">
      <alignment vertical="center"/>
      <protection/>
    </xf>
    <xf numFmtId="164" fontId="4" fillId="0" borderId="25" xfId="0" applyNumberFormat="1" applyFont="1" applyFill="1" applyBorder="1" applyAlignment="1">
      <alignment horizontal="right" vertical="center"/>
    </xf>
    <xf numFmtId="164" fontId="4" fillId="0" borderId="10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0" fontId="5" fillId="0" borderId="24" xfId="19" applyFont="1" applyFill="1" applyBorder="1" applyAlignment="1">
      <alignment horizontal="right" vertical="center"/>
      <protection/>
    </xf>
    <xf numFmtId="0" fontId="4" fillId="0" borderId="26" xfId="19" applyFont="1" applyFill="1" applyBorder="1" applyAlignment="1">
      <alignment horizontal="right" vertical="center"/>
      <protection/>
    </xf>
    <xf numFmtId="0" fontId="4" fillId="0" borderId="5" xfId="19" applyFont="1" applyFill="1" applyBorder="1" applyAlignment="1">
      <alignment vertical="center"/>
      <protection/>
    </xf>
    <xf numFmtId="0" fontId="5" fillId="0" borderId="27" xfId="19" applyFont="1" applyFill="1" applyBorder="1" applyAlignment="1">
      <alignment horizontal="left" vertical="center"/>
      <protection/>
    </xf>
    <xf numFmtId="0" fontId="5" fillId="0" borderId="21" xfId="19" applyFont="1" applyFill="1" applyBorder="1" applyAlignment="1">
      <alignment horizontal="left" vertical="center"/>
      <protection/>
    </xf>
    <xf numFmtId="164" fontId="4" fillId="0" borderId="13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vertical="center"/>
    </xf>
    <xf numFmtId="0" fontId="5" fillId="0" borderId="21" xfId="19" applyFont="1" applyFill="1" applyBorder="1" applyAlignment="1">
      <alignment horizontal="right" vertical="center"/>
      <protection/>
    </xf>
    <xf numFmtId="0" fontId="5" fillId="0" borderId="28" xfId="19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0" fontId="4" fillId="0" borderId="0" xfId="19" applyFont="1" applyFill="1" applyBorder="1" applyAlignment="1">
      <alignment horizontal="right" vertical="center"/>
      <protection/>
    </xf>
    <xf numFmtId="0" fontId="3" fillId="0" borderId="21" xfId="19" applyFont="1" applyFill="1" applyBorder="1" applyAlignment="1" quotePrefix="1">
      <alignment horizontal="left" vertical="center"/>
      <protection/>
    </xf>
    <xf numFmtId="164" fontId="4" fillId="0" borderId="16" xfId="0" applyNumberFormat="1" applyFont="1" applyFill="1" applyBorder="1" applyAlignment="1">
      <alignment vertical="center"/>
    </xf>
    <xf numFmtId="0" fontId="4" fillId="0" borderId="23" xfId="19" applyFont="1" applyFill="1" applyBorder="1" applyAlignment="1">
      <alignment horizontal="left" vertical="center"/>
      <protection/>
    </xf>
    <xf numFmtId="0" fontId="4" fillId="0" borderId="24" xfId="19" applyFont="1" applyFill="1" applyBorder="1" applyAlignment="1" quotePrefix="1">
      <alignment horizontal="left" vertical="center"/>
      <protection/>
    </xf>
    <xf numFmtId="0" fontId="4" fillId="0" borderId="24" xfId="19" applyFont="1" applyFill="1" applyBorder="1" applyAlignment="1">
      <alignment horizontal="right" vertical="center"/>
      <protection/>
    </xf>
    <xf numFmtId="0" fontId="4" fillId="0" borderId="29" xfId="19" applyFont="1" applyFill="1" applyBorder="1" applyAlignment="1">
      <alignment horizontal="left" vertical="center"/>
      <protection/>
    </xf>
    <xf numFmtId="0" fontId="4" fillId="0" borderId="0" xfId="19" applyFont="1" applyFill="1" applyBorder="1" applyAlignment="1" quotePrefix="1">
      <alignment horizontal="left"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vertical="center"/>
      <protection/>
    </xf>
    <xf numFmtId="0" fontId="5" fillId="0" borderId="26" xfId="19" applyFont="1" applyFill="1" applyBorder="1" applyAlignment="1">
      <alignment horizontal="right"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0" fontId="4" fillId="0" borderId="29" xfId="19" applyFont="1" applyFill="1" applyBorder="1" applyAlignment="1">
      <alignment vertical="center"/>
      <protection/>
    </xf>
    <xf numFmtId="0" fontId="5" fillId="0" borderId="29" xfId="19" applyFont="1" applyFill="1" applyBorder="1" applyAlignment="1">
      <alignment vertical="center"/>
      <protection/>
    </xf>
    <xf numFmtId="0" fontId="5" fillId="0" borderId="9" xfId="19" applyFont="1" applyFill="1" applyBorder="1" applyAlignment="1">
      <alignment horizontal="right" vertical="center"/>
      <protection/>
    </xf>
    <xf numFmtId="0" fontId="5" fillId="0" borderId="27" xfId="19" applyFont="1" applyFill="1" applyBorder="1" applyAlignment="1">
      <alignment vertical="center"/>
      <protection/>
    </xf>
    <xf numFmtId="0" fontId="5" fillId="0" borderId="0" xfId="19" applyFont="1" applyFill="1" applyBorder="1" applyAlignment="1">
      <alignment horizontal="left" vertical="center"/>
      <protection/>
    </xf>
    <xf numFmtId="0" fontId="5" fillId="0" borderId="0" xfId="19" applyFont="1" applyFill="1" applyBorder="1" applyAlignment="1">
      <alignment horizontal="right" vertical="center"/>
      <protection/>
    </xf>
    <xf numFmtId="0" fontId="4" fillId="0" borderId="9" xfId="0" applyFont="1" applyBorder="1" applyAlignment="1">
      <alignment horizontal="right" vertical="center"/>
    </xf>
    <xf numFmtId="0" fontId="4" fillId="0" borderId="0" xfId="19" applyFont="1" applyFill="1" applyBorder="1" applyAlignment="1">
      <alignment horizontal="left" vertical="center"/>
      <protection/>
    </xf>
    <xf numFmtId="0" fontId="4" fillId="0" borderId="27" xfId="19" applyFont="1" applyFill="1" applyBorder="1" applyAlignment="1">
      <alignment horizontal="left" vertical="center"/>
      <protection/>
    </xf>
    <xf numFmtId="0" fontId="4" fillId="0" borderId="21" xfId="19" applyFont="1" applyFill="1" applyBorder="1" applyAlignment="1">
      <alignment horizontal="lef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0" fontId="4" fillId="0" borderId="28" xfId="19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vertical="center"/>
    </xf>
    <xf numFmtId="0" fontId="3" fillId="0" borderId="12" xfId="19" applyFont="1" applyFill="1" applyBorder="1" applyAlignment="1">
      <alignment horizontal="right" vertical="center"/>
      <protection/>
    </xf>
    <xf numFmtId="0" fontId="5" fillId="0" borderId="24" xfId="19" applyFont="1" applyFill="1" applyBorder="1" applyAlignment="1" quotePrefix="1">
      <alignment horizontal="left" vertical="center"/>
      <protection/>
    </xf>
    <xf numFmtId="0" fontId="5" fillId="0" borderId="32" xfId="19" applyFont="1" applyFill="1" applyBorder="1" applyAlignment="1">
      <alignment horizontal="right" vertical="center"/>
      <protection/>
    </xf>
    <xf numFmtId="0" fontId="5" fillId="0" borderId="29" xfId="19" applyFont="1" applyFill="1" applyBorder="1" applyAlignment="1" quotePrefix="1">
      <alignment vertical="center"/>
      <protection/>
    </xf>
    <xf numFmtId="0" fontId="5" fillId="0" borderId="23" xfId="19" applyFont="1" applyFill="1" applyBorder="1" applyAlignment="1">
      <alignment horizontal="left" vertical="center"/>
      <protection/>
    </xf>
    <xf numFmtId="0" fontId="5" fillId="0" borderId="33" xfId="19" applyFont="1" applyFill="1" applyBorder="1" applyAlignment="1">
      <alignment horizontal="right" vertical="center"/>
      <protection/>
    </xf>
    <xf numFmtId="0" fontId="5" fillId="0" borderId="34" xfId="19" applyFont="1" applyFill="1" applyBorder="1" applyAlignment="1">
      <alignment horizontal="left" vertical="center"/>
      <protection/>
    </xf>
    <xf numFmtId="164" fontId="4" fillId="0" borderId="35" xfId="0" applyNumberFormat="1" applyFont="1" applyFill="1" applyBorder="1" applyAlignment="1" quotePrefix="1">
      <alignment horizontal="center" vertical="center"/>
    </xf>
    <xf numFmtId="0" fontId="5" fillId="0" borderId="36" xfId="19" applyFont="1" applyFill="1" applyBorder="1" applyAlignment="1">
      <alignment horizontal="right" vertical="center"/>
      <protection/>
    </xf>
    <xf numFmtId="0" fontId="5" fillId="0" borderId="30" xfId="19" applyFont="1" applyFill="1" applyBorder="1" applyAlignment="1" quotePrefix="1">
      <alignment horizontal="right" vertical="center"/>
      <protection/>
    </xf>
    <xf numFmtId="0" fontId="5" fillId="0" borderId="0" xfId="19" applyFont="1" applyFill="1" applyBorder="1" applyAlignment="1">
      <alignment vertical="center"/>
      <protection/>
    </xf>
    <xf numFmtId="0" fontId="5" fillId="0" borderId="6" xfId="19" applyFont="1" applyFill="1" applyBorder="1" applyAlignment="1">
      <alignment horizontal="right" vertical="center"/>
      <protection/>
    </xf>
    <xf numFmtId="0" fontId="5" fillId="0" borderId="37" xfId="19" applyFont="1" applyFill="1" applyBorder="1" applyAlignment="1">
      <alignment horizontal="left" vertical="center"/>
      <protection/>
    </xf>
    <xf numFmtId="0" fontId="5" fillId="0" borderId="9" xfId="19" applyFont="1" applyFill="1" applyBorder="1" applyAlignment="1" quotePrefix="1">
      <alignment horizontal="right" vertical="center"/>
      <protection/>
    </xf>
    <xf numFmtId="0" fontId="5" fillId="0" borderId="27" xfId="19" applyFont="1" applyFill="1" applyBorder="1" applyAlignment="1" quotePrefix="1">
      <alignment vertical="center"/>
      <protection/>
    </xf>
    <xf numFmtId="164" fontId="4" fillId="0" borderId="38" xfId="0" applyNumberFormat="1" applyFont="1" applyFill="1" applyBorder="1" applyAlignment="1" quotePrefix="1">
      <alignment horizontal="center" vertical="center"/>
    </xf>
    <xf numFmtId="0" fontId="5" fillId="0" borderId="39" xfId="19" applyFont="1" applyFill="1" applyBorder="1" applyAlignment="1" quotePrefix="1">
      <alignment horizontal="right" vertical="center"/>
      <protection/>
    </xf>
    <xf numFmtId="0" fontId="3" fillId="0" borderId="6" xfId="19" applyFont="1" applyFill="1" applyBorder="1" applyAlignment="1">
      <alignment horizontal="left" vertical="center"/>
      <protection/>
    </xf>
    <xf numFmtId="164" fontId="4" fillId="0" borderId="40" xfId="0" applyNumberFormat="1" applyFont="1" applyFill="1" applyBorder="1" applyAlignment="1" quotePrefix="1">
      <alignment horizontal="center" vertical="center"/>
    </xf>
    <xf numFmtId="0" fontId="4" fillId="0" borderId="21" xfId="19" applyFont="1" applyFill="1" applyBorder="1" applyAlignment="1">
      <alignment vertical="center"/>
      <protection/>
    </xf>
    <xf numFmtId="0" fontId="3" fillId="0" borderId="41" xfId="19" applyFont="1" applyFill="1" applyBorder="1" applyAlignment="1">
      <alignment horizontal="left" vertical="center"/>
      <protection/>
    </xf>
    <xf numFmtId="0" fontId="3" fillId="0" borderId="7" xfId="19" applyFont="1" applyFill="1" applyBorder="1" applyAlignment="1">
      <alignment horizontal="left" vertical="center"/>
      <protection/>
    </xf>
    <xf numFmtId="164" fontId="4" fillId="0" borderId="17" xfId="0" applyNumberFormat="1" applyFont="1" applyFill="1" applyBorder="1" applyAlignment="1">
      <alignment vertical="center"/>
    </xf>
    <xf numFmtId="0" fontId="3" fillId="0" borderId="7" xfId="19" applyFont="1" applyFill="1" applyBorder="1" applyAlignment="1">
      <alignment horizontal="right" vertical="center"/>
      <protection/>
    </xf>
    <xf numFmtId="0" fontId="3" fillId="0" borderId="15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vertical="center"/>
      <protection/>
    </xf>
    <xf numFmtId="0" fontId="4" fillId="0" borderId="6" xfId="19" applyFont="1" applyFill="1" applyBorder="1" applyAlignment="1">
      <alignment vertical="center"/>
      <protection/>
    </xf>
    <xf numFmtId="0" fontId="3" fillId="0" borderId="2" xfId="19" applyFont="1" applyFill="1" applyBorder="1" applyAlignment="1">
      <alignment vertical="center"/>
      <protection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3" fillId="0" borderId="0" xfId="19" applyFont="1" applyFill="1" applyBorder="1" applyAlignment="1">
      <alignment vertical="center"/>
      <protection/>
    </xf>
    <xf numFmtId="0" fontId="4" fillId="0" borderId="6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19" applyFont="1" applyFill="1" applyBorder="1" applyAlignment="1" quotePrefix="1">
      <alignment horizontal="left"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41" xfId="19" applyFont="1" applyFill="1" applyBorder="1" applyAlignment="1" quotePrefix="1">
      <alignment horizontal="left" vertical="center"/>
      <protection/>
    </xf>
    <xf numFmtId="0" fontId="4" fillId="0" borderId="7" xfId="19" applyFont="1" applyFill="1" applyBorder="1" applyAlignment="1">
      <alignment horizontal="left" vertical="center"/>
      <protection/>
    </xf>
    <xf numFmtId="164" fontId="4" fillId="0" borderId="42" xfId="0" applyNumberFormat="1" applyFont="1" applyFill="1" applyBorder="1" applyAlignment="1">
      <alignment horizontal="right" vertical="center"/>
    </xf>
    <xf numFmtId="164" fontId="4" fillId="0" borderId="43" xfId="0" applyNumberFormat="1" applyFont="1" applyFill="1" applyBorder="1" applyAlignment="1">
      <alignment horizontal="right" vertical="center"/>
    </xf>
    <xf numFmtId="164" fontId="4" fillId="0" borderId="44" xfId="0" applyNumberFormat="1" applyFont="1" applyFill="1" applyBorder="1" applyAlignment="1">
      <alignment horizontal="right" vertical="center"/>
    </xf>
    <xf numFmtId="164" fontId="4" fillId="0" borderId="45" xfId="0" applyNumberFormat="1" applyFont="1" applyFill="1" applyBorder="1" applyAlignment="1" quotePrefix="1">
      <alignment horizontal="center" vertical="center"/>
    </xf>
    <xf numFmtId="0" fontId="4" fillId="0" borderId="15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0" fontId="4" fillId="0" borderId="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164" fontId="4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right" vertical="center"/>
      <protection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vertical="center"/>
    </xf>
    <xf numFmtId="0" fontId="6" fillId="0" borderId="41" xfId="19" applyFont="1" applyFill="1" applyBorder="1" applyAlignment="1">
      <alignment horizontal="left" vertical="center"/>
      <protection/>
    </xf>
    <xf numFmtId="0" fontId="6" fillId="0" borderId="7" xfId="19" applyFont="1" applyFill="1" applyBorder="1" applyAlignment="1">
      <alignment horizontal="left" vertical="center"/>
      <protection/>
    </xf>
    <xf numFmtId="0" fontId="7" fillId="0" borderId="7" xfId="19" applyFont="1" applyFill="1" applyBorder="1" applyAlignment="1">
      <alignment vertical="center"/>
      <protection/>
    </xf>
    <xf numFmtId="1" fontId="6" fillId="0" borderId="7" xfId="19" applyNumberFormat="1" applyFont="1" applyFill="1" applyBorder="1" applyAlignment="1">
      <alignment horizontal="right" vertical="center"/>
      <protection/>
    </xf>
    <xf numFmtId="1" fontId="6" fillId="0" borderId="15" xfId="19" applyNumberFormat="1" applyFont="1" applyFill="1" applyBorder="1" applyAlignment="1">
      <alignment horizontal="right" vertical="center"/>
      <protection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46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 quotePrefix="1">
      <alignment horizontal="center"/>
    </xf>
    <xf numFmtId="0" fontId="4" fillId="0" borderId="47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12" xfId="0" applyFont="1" applyBorder="1" applyAlignment="1" quotePrefix="1">
      <alignment horizontal="center"/>
    </xf>
    <xf numFmtId="0" fontId="4" fillId="0" borderId="48" xfId="0" applyFont="1" applyBorder="1" applyAlignment="1" quotePrefix="1">
      <alignment horizontal="center"/>
    </xf>
    <xf numFmtId="0" fontId="4" fillId="0" borderId="38" xfId="0" applyFont="1" applyBorder="1" applyAlignment="1" quotePrefix="1">
      <alignment horizontal="center"/>
    </xf>
    <xf numFmtId="164" fontId="4" fillId="0" borderId="49" xfId="0" applyNumberFormat="1" applyFont="1" applyFill="1" applyBorder="1" applyAlignment="1">
      <alignment horizontal="right" vertical="center"/>
    </xf>
    <xf numFmtId="164" fontId="4" fillId="0" borderId="5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4" fontId="4" fillId="0" borderId="4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51" xfId="0" applyNumberFormat="1" applyFont="1" applyFill="1" applyBorder="1" applyAlignment="1">
      <alignment horizontal="right" vertical="center"/>
    </xf>
    <xf numFmtId="164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>
      <alignment horizontal="right" vertical="center"/>
    </xf>
    <xf numFmtId="164" fontId="4" fillId="0" borderId="54" xfId="0" applyNumberFormat="1" applyFont="1" applyFill="1" applyBorder="1" applyAlignment="1">
      <alignment horizontal="right" vertical="center"/>
    </xf>
    <xf numFmtId="164" fontId="4" fillId="0" borderId="55" xfId="0" applyNumberFormat="1" applyFont="1" applyFill="1" applyBorder="1" applyAlignment="1">
      <alignment horizontal="right" vertical="center"/>
    </xf>
    <xf numFmtId="164" fontId="4" fillId="0" borderId="4" xfId="0" applyNumberFormat="1" applyFont="1" applyBorder="1" applyAlignment="1">
      <alignment/>
    </xf>
    <xf numFmtId="164" fontId="4" fillId="0" borderId="56" xfId="0" applyNumberFormat="1" applyFont="1" applyFill="1" applyBorder="1" applyAlignment="1">
      <alignment horizontal="right" vertical="center"/>
    </xf>
    <xf numFmtId="164" fontId="4" fillId="0" borderId="57" xfId="0" applyNumberFormat="1" applyFont="1" applyFill="1" applyBorder="1" applyAlignment="1">
      <alignment horizontal="right" vertical="center"/>
    </xf>
    <xf numFmtId="164" fontId="4" fillId="0" borderId="58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left" vertical="center" indent="3"/>
    </xf>
    <xf numFmtId="164" fontId="4" fillId="0" borderId="59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>
      <alignment horizontal="right" vertical="center"/>
    </xf>
    <xf numFmtId="164" fontId="4" fillId="0" borderId="61" xfId="0" applyNumberFormat="1" applyFont="1" applyFill="1" applyBorder="1" applyAlignment="1">
      <alignment horizontal="right" vertical="center"/>
    </xf>
    <xf numFmtId="164" fontId="4" fillId="0" borderId="48" xfId="0" applyNumberFormat="1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64" fontId="4" fillId="0" borderId="63" xfId="0" applyNumberFormat="1" applyFont="1" applyFill="1" applyBorder="1" applyAlignment="1">
      <alignment horizontal="right" vertical="center"/>
    </xf>
    <xf numFmtId="164" fontId="4" fillId="0" borderId="64" xfId="0" applyNumberFormat="1" applyFont="1" applyFill="1" applyBorder="1" applyAlignment="1">
      <alignment horizontal="right" vertical="center"/>
    </xf>
    <xf numFmtId="164" fontId="4" fillId="0" borderId="12" xfId="0" applyNumberFormat="1" applyFont="1" applyBorder="1" applyAlignment="1">
      <alignment/>
    </xf>
    <xf numFmtId="164" fontId="4" fillId="0" borderId="65" xfId="0" applyNumberFormat="1" applyFont="1" applyFill="1" applyBorder="1" applyAlignment="1">
      <alignment horizontal="right" vertical="center"/>
    </xf>
    <xf numFmtId="164" fontId="4" fillId="0" borderId="66" xfId="0" applyNumberFormat="1" applyFont="1" applyFill="1" applyBorder="1" applyAlignment="1">
      <alignment horizontal="right" vertical="center"/>
    </xf>
    <xf numFmtId="164" fontId="4" fillId="0" borderId="67" xfId="0" applyNumberFormat="1" applyFont="1" applyFill="1" applyBorder="1" applyAlignment="1">
      <alignment horizontal="right" vertical="center"/>
    </xf>
    <xf numFmtId="164" fontId="4" fillId="0" borderId="68" xfId="0" applyNumberFormat="1" applyFont="1" applyFill="1" applyBorder="1" applyAlignment="1">
      <alignment horizontal="right" vertical="center"/>
    </xf>
    <xf numFmtId="164" fontId="4" fillId="0" borderId="38" xfId="0" applyNumberFormat="1" applyFont="1" applyBorder="1" applyAlignment="1">
      <alignment/>
    </xf>
    <xf numFmtId="164" fontId="4" fillId="0" borderId="69" xfId="0" applyNumberFormat="1" applyFont="1" applyFill="1" applyBorder="1" applyAlignment="1">
      <alignment horizontal="right" vertical="center"/>
    </xf>
    <xf numFmtId="164" fontId="4" fillId="0" borderId="70" xfId="0" applyNumberFormat="1" applyFont="1" applyFill="1" applyBorder="1" applyAlignment="1">
      <alignment horizontal="right" vertical="center"/>
    </xf>
    <xf numFmtId="164" fontId="4" fillId="0" borderId="71" xfId="0" applyNumberFormat="1" applyFont="1" applyFill="1" applyBorder="1" applyAlignment="1">
      <alignment horizontal="right" vertical="center"/>
    </xf>
    <xf numFmtId="164" fontId="4" fillId="0" borderId="72" xfId="0" applyNumberFormat="1" applyFont="1" applyFill="1" applyBorder="1" applyAlignment="1">
      <alignment horizontal="right" vertical="center"/>
    </xf>
    <xf numFmtId="0" fontId="4" fillId="0" borderId="4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40" xfId="0" applyNumberFormat="1" applyFont="1" applyBorder="1" applyAlignment="1" quotePrefix="1">
      <alignment horizontal="center"/>
    </xf>
    <xf numFmtId="164" fontId="4" fillId="0" borderId="4" xfId="0" applyNumberFormat="1" applyFont="1" applyBorder="1" applyAlignment="1" quotePrefix="1">
      <alignment horizontal="center"/>
    </xf>
    <xf numFmtId="164" fontId="4" fillId="0" borderId="38" xfId="0" applyNumberFormat="1" applyFont="1" applyBorder="1" applyAlignment="1" quotePrefix="1">
      <alignment horizontal="center"/>
    </xf>
    <xf numFmtId="0" fontId="0" fillId="0" borderId="0" xfId="0" applyFont="1" applyAlignment="1">
      <alignment/>
    </xf>
    <xf numFmtId="164" fontId="4" fillId="0" borderId="2" xfId="0" applyNumberFormat="1" applyFont="1" applyFill="1" applyBorder="1" applyAlignment="1">
      <alignment vertical="center"/>
    </xf>
    <xf numFmtId="164" fontId="4" fillId="0" borderId="0" xfId="19" applyNumberFormat="1" applyFont="1" applyFill="1" applyBorder="1" applyAlignment="1" quotePrefix="1">
      <alignment horizontal="center" vertical="center"/>
      <protection/>
    </xf>
    <xf numFmtId="164" fontId="4" fillId="0" borderId="0" xfId="19" applyNumberFormat="1" applyFont="1" applyFill="1" applyBorder="1" applyAlignment="1">
      <alignment horizontal="center" vertical="center"/>
      <protection/>
    </xf>
    <xf numFmtId="164" fontId="4" fillId="0" borderId="0" xfId="19" applyNumberFormat="1" applyFont="1" applyFill="1" applyBorder="1" applyAlignment="1">
      <alignment horizontal="right" vertical="center"/>
      <protection/>
    </xf>
    <xf numFmtId="164" fontId="4" fillId="0" borderId="5" xfId="19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8" fillId="0" borderId="7" xfId="19" applyNumberFormat="1" applyFont="1" applyFill="1" applyBorder="1" applyAlignment="1" quotePrefix="1">
      <alignment horizontal="center" vertical="center"/>
      <protection/>
    </xf>
    <xf numFmtId="164" fontId="4" fillId="0" borderId="51" xfId="0" applyNumberFormat="1" applyFont="1" applyFill="1" applyBorder="1" applyAlignment="1">
      <alignment vertical="center"/>
    </xf>
    <xf numFmtId="164" fontId="4" fillId="0" borderId="52" xfId="0" applyNumberFormat="1" applyFont="1" applyFill="1" applyBorder="1" applyAlignment="1">
      <alignment vertical="center"/>
    </xf>
    <xf numFmtId="164" fontId="4" fillId="0" borderId="53" xfId="0" applyNumberFormat="1" applyFont="1" applyFill="1" applyBorder="1" applyAlignment="1">
      <alignment vertical="center"/>
    </xf>
    <xf numFmtId="164" fontId="4" fillId="0" borderId="73" xfId="0" applyNumberFormat="1" applyFont="1" applyFill="1" applyBorder="1" applyAlignment="1">
      <alignment vertical="center"/>
    </xf>
    <xf numFmtId="164" fontId="4" fillId="0" borderId="74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>
      <alignment vertical="center"/>
    </xf>
    <xf numFmtId="164" fontId="4" fillId="0" borderId="54" xfId="0" applyNumberFormat="1" applyFont="1" applyFill="1" applyBorder="1" applyAlignment="1">
      <alignment vertical="center"/>
    </xf>
    <xf numFmtId="164" fontId="4" fillId="0" borderId="55" xfId="0" applyNumberFormat="1" applyFont="1" applyFill="1" applyBorder="1" applyAlignment="1">
      <alignment vertical="center"/>
    </xf>
    <xf numFmtId="164" fontId="4" fillId="0" borderId="75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>
      <alignment vertical="center"/>
    </xf>
    <xf numFmtId="164" fontId="4" fillId="0" borderId="76" xfId="0" applyNumberFormat="1" applyFont="1" applyFill="1" applyBorder="1" applyAlignment="1">
      <alignment vertical="center"/>
    </xf>
    <xf numFmtId="164" fontId="4" fillId="0" borderId="56" xfId="0" applyNumberFormat="1" applyFont="1" applyFill="1" applyBorder="1" applyAlignment="1">
      <alignment vertical="center"/>
    </xf>
    <xf numFmtId="164" fontId="4" fillId="0" borderId="57" xfId="0" applyNumberFormat="1" applyFont="1" applyFill="1" applyBorder="1" applyAlignment="1">
      <alignment vertical="center"/>
    </xf>
    <xf numFmtId="164" fontId="4" fillId="0" borderId="58" xfId="0" applyNumberFormat="1" applyFont="1" applyFill="1" applyBorder="1" applyAlignment="1">
      <alignment vertical="center"/>
    </xf>
    <xf numFmtId="164" fontId="4" fillId="0" borderId="77" xfId="0" applyNumberFormat="1" applyFont="1" applyFill="1" applyBorder="1" applyAlignment="1">
      <alignment vertical="center"/>
    </xf>
    <xf numFmtId="164" fontId="4" fillId="0" borderId="78" xfId="0" applyNumberFormat="1" applyFont="1" applyFill="1" applyBorder="1" applyAlignment="1">
      <alignment vertical="center"/>
    </xf>
    <xf numFmtId="164" fontId="4" fillId="0" borderId="79" xfId="0" applyNumberFormat="1" applyFont="1" applyFill="1" applyBorder="1" applyAlignment="1">
      <alignment vertical="center"/>
    </xf>
    <xf numFmtId="164" fontId="4" fillId="0" borderId="59" xfId="0" applyNumberFormat="1" applyFont="1" applyFill="1" applyBorder="1" applyAlignment="1">
      <alignment vertical="center"/>
    </xf>
    <xf numFmtId="164" fontId="4" fillId="0" borderId="60" xfId="0" applyNumberFormat="1" applyFont="1" applyFill="1" applyBorder="1" applyAlignment="1">
      <alignment vertical="center"/>
    </xf>
    <xf numFmtId="164" fontId="4" fillId="0" borderId="61" xfId="0" applyNumberFormat="1" applyFont="1" applyFill="1" applyBorder="1" applyAlignment="1">
      <alignment vertical="center"/>
    </xf>
    <xf numFmtId="164" fontId="4" fillId="0" borderId="62" xfId="0" applyNumberFormat="1" applyFont="1" applyFill="1" applyBorder="1" applyAlignment="1">
      <alignment vertical="center"/>
    </xf>
    <xf numFmtId="164" fontId="4" fillId="0" borderId="63" xfId="0" applyNumberFormat="1" applyFont="1" applyFill="1" applyBorder="1" applyAlignment="1">
      <alignment vertical="center"/>
    </xf>
    <xf numFmtId="164" fontId="4" fillId="0" borderId="64" xfId="0" applyNumberFormat="1" applyFont="1" applyFill="1" applyBorder="1" applyAlignment="1">
      <alignment vertical="center"/>
    </xf>
    <xf numFmtId="164" fontId="4" fillId="0" borderId="65" xfId="0" applyNumberFormat="1" applyFont="1" applyFill="1" applyBorder="1" applyAlignment="1">
      <alignment vertical="center"/>
    </xf>
    <xf numFmtId="164" fontId="4" fillId="0" borderId="66" xfId="0" applyNumberFormat="1" applyFont="1" applyFill="1" applyBorder="1" applyAlignment="1">
      <alignment vertical="center"/>
    </xf>
    <xf numFmtId="164" fontId="4" fillId="0" borderId="67" xfId="0" applyNumberFormat="1" applyFont="1" applyFill="1" applyBorder="1" applyAlignment="1">
      <alignment vertical="center"/>
    </xf>
    <xf numFmtId="164" fontId="4" fillId="0" borderId="68" xfId="0" applyNumberFormat="1" applyFont="1" applyFill="1" applyBorder="1" applyAlignment="1">
      <alignment vertical="center"/>
    </xf>
    <xf numFmtId="164" fontId="4" fillId="0" borderId="69" xfId="0" applyNumberFormat="1" applyFont="1" applyFill="1" applyBorder="1" applyAlignment="1">
      <alignment vertical="center"/>
    </xf>
    <xf numFmtId="164" fontId="4" fillId="0" borderId="70" xfId="0" applyNumberFormat="1" applyFont="1" applyFill="1" applyBorder="1" applyAlignment="1">
      <alignment vertical="center"/>
    </xf>
    <xf numFmtId="164" fontId="4" fillId="0" borderId="71" xfId="0" applyNumberFormat="1" applyFont="1" applyFill="1" applyBorder="1" applyAlignment="1">
      <alignment vertical="center"/>
    </xf>
    <xf numFmtId="164" fontId="4" fillId="0" borderId="72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164" fontId="4" fillId="0" borderId="5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80" xfId="0" applyNumberFormat="1" applyFont="1" applyFill="1" applyBorder="1" applyAlignment="1">
      <alignment vertical="center"/>
    </xf>
    <xf numFmtId="1" fontId="4" fillId="0" borderId="0" xfId="19" applyNumberFormat="1" applyFont="1" applyFill="1" applyBorder="1" applyAlignment="1">
      <alignment horizontal="center" vertical="center"/>
      <protection/>
    </xf>
    <xf numFmtId="164" fontId="4" fillId="0" borderId="0" xfId="0" applyNumberFormat="1" applyFont="1" applyFill="1" applyBorder="1" applyAlignment="1" quotePrefix="1">
      <alignment horizontal="center" vertical="center"/>
    </xf>
    <xf numFmtId="0" fontId="4" fillId="0" borderId="1" xfId="19" applyFont="1" applyFill="1" applyBorder="1" applyAlignment="1" quotePrefix="1">
      <alignment horizontal="lef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4" fillId="0" borderId="0" xfId="19" applyFont="1" applyFill="1" applyAlignment="1">
      <alignment horizontal="center" vertical="center"/>
      <protection/>
    </xf>
    <xf numFmtId="0" fontId="4" fillId="0" borderId="0" xfId="19" applyFont="1" applyFill="1" applyBorder="1" applyAlignment="1" quotePrefix="1">
      <alignment horizontal="center" vertical="center"/>
      <protection/>
    </xf>
    <xf numFmtId="0" fontId="4" fillId="0" borderId="0" xfId="19" applyFont="1" applyFill="1" applyAlignment="1" quotePrefix="1">
      <alignment horizontal="center" vertical="center"/>
      <protection/>
    </xf>
    <xf numFmtId="164" fontId="4" fillId="2" borderId="65" xfId="0" applyNumberFormat="1" applyFont="1" applyFill="1" applyBorder="1" applyAlignment="1">
      <alignment horizontal="right" vertical="center"/>
    </xf>
    <xf numFmtId="164" fontId="4" fillId="2" borderId="56" xfId="0" applyNumberFormat="1" applyFont="1" applyFill="1" applyBorder="1" applyAlignment="1">
      <alignment vertical="center"/>
    </xf>
    <xf numFmtId="164" fontId="4" fillId="2" borderId="56" xfId="0" applyNumberFormat="1" applyFont="1" applyFill="1" applyBorder="1" applyAlignment="1">
      <alignment horizontal="right" vertical="center"/>
    </xf>
    <xf numFmtId="164" fontId="4" fillId="2" borderId="65" xfId="0" applyNumberFormat="1" applyFont="1" applyFill="1" applyBorder="1" applyAlignment="1">
      <alignment vertical="center"/>
    </xf>
    <xf numFmtId="164" fontId="4" fillId="2" borderId="66" xfId="0" applyNumberFormat="1" applyFont="1" applyFill="1" applyBorder="1" applyAlignment="1">
      <alignment horizontal="right" vertical="center"/>
    </xf>
    <xf numFmtId="164" fontId="4" fillId="2" borderId="66" xfId="0" applyNumberFormat="1" applyFont="1" applyFill="1" applyBorder="1" applyAlignment="1">
      <alignment vertical="center"/>
    </xf>
    <xf numFmtId="164" fontId="4" fillId="2" borderId="58" xfId="0" applyNumberFormat="1" applyFont="1" applyFill="1" applyBorder="1" applyAlignment="1">
      <alignment vertical="center"/>
    </xf>
    <xf numFmtId="164" fontId="4" fillId="2" borderId="58" xfId="0" applyNumberFormat="1" applyFont="1" applyFill="1" applyBorder="1" applyAlignment="1">
      <alignment horizontal="right" vertical="center"/>
    </xf>
    <xf numFmtId="0" fontId="4" fillId="0" borderId="6" xfId="19" applyFont="1" applyFill="1" applyBorder="1" applyAlignment="1">
      <alignment horizontal="right"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 quotePrefix="1">
      <alignment horizontal="center" vertical="center"/>
    </xf>
    <xf numFmtId="0" fontId="4" fillId="0" borderId="1" xfId="19" applyNumberFormat="1" applyFont="1" applyFill="1" applyBorder="1" applyAlignment="1" quotePrefix="1">
      <alignment horizontal="center" vertical="center"/>
      <protection/>
    </xf>
    <xf numFmtId="0" fontId="4" fillId="0" borderId="2" xfId="19" applyNumberFormat="1" applyFont="1" applyFill="1" applyBorder="1" applyAlignment="1" quotePrefix="1">
      <alignment horizontal="center" vertical="center"/>
      <protection/>
    </xf>
    <xf numFmtId="0" fontId="4" fillId="0" borderId="3" xfId="19" applyNumberFormat="1" applyFont="1" applyFill="1" applyBorder="1" applyAlignment="1" quotePrefix="1">
      <alignment horizontal="center" vertical="center"/>
      <protection/>
    </xf>
    <xf numFmtId="17" fontId="4" fillId="0" borderId="6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7" xfId="19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17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>
      <alignment horizontal="center" vertical="center"/>
      <protection/>
    </xf>
    <xf numFmtId="0" fontId="4" fillId="0" borderId="7" xfId="19" applyNumberFormat="1" applyFont="1" applyFill="1" applyBorder="1" applyAlignment="1" quotePrefix="1">
      <alignment horizontal="center" vertical="center"/>
      <protection/>
    </xf>
    <xf numFmtId="17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3" fillId="0" borderId="1" xfId="19" applyFont="1" applyFill="1" applyBorder="1" applyAlignment="1">
      <alignment horizontal="right"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5" xfId="19" applyFont="1" applyFill="1" applyBorder="1" applyAlignment="1">
      <alignment horizontal="right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2" fillId="0" borderId="2" xfId="19" applyFont="1" applyBorder="1" applyAlignment="1">
      <alignment horizontal="center" vertical="center"/>
      <protection/>
    </xf>
    <xf numFmtId="0" fontId="2" fillId="0" borderId="3" xfId="19" applyFont="1" applyBorder="1" applyAlignment="1">
      <alignment horizontal="center" vertical="center"/>
      <protection/>
    </xf>
    <xf numFmtId="0" fontId="2" fillId="0" borderId="6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5" xfId="19" applyFont="1" applyBorder="1" applyAlignment="1">
      <alignment horizontal="center" vertical="center"/>
      <protection/>
    </xf>
    <xf numFmtId="14" fontId="2" fillId="0" borderId="6" xfId="19" applyNumberFormat="1" applyFont="1" applyFill="1" applyBorder="1" applyAlignment="1">
      <alignment horizontal="center" vertical="center"/>
      <protection/>
    </xf>
    <xf numFmtId="0" fontId="2" fillId="0" borderId="0" xfId="19" applyNumberFormat="1" applyFont="1" applyFill="1" applyBorder="1" applyAlignment="1">
      <alignment horizontal="center" vertical="center"/>
      <protection/>
    </xf>
    <xf numFmtId="0" fontId="2" fillId="0" borderId="5" xfId="19" applyNumberFormat="1" applyFont="1" applyFill="1" applyBorder="1" applyAlignment="1">
      <alignment horizontal="center" vertical="center"/>
      <protection/>
    </xf>
    <xf numFmtId="0" fontId="2" fillId="0" borderId="6" xfId="19" applyNumberFormat="1" applyFont="1" applyFill="1" applyBorder="1" applyAlignment="1">
      <alignment horizontal="center" vertical="center"/>
      <protection/>
    </xf>
    <xf numFmtId="0" fontId="2" fillId="0" borderId="41" xfId="19" applyNumberFormat="1" applyFont="1" applyFill="1" applyBorder="1" applyAlignment="1">
      <alignment horizontal="center" vertical="center"/>
      <protection/>
    </xf>
    <xf numFmtId="0" fontId="2" fillId="0" borderId="7" xfId="19" applyNumberFormat="1" applyFont="1" applyFill="1" applyBorder="1" applyAlignment="1">
      <alignment horizontal="center" vertical="center"/>
      <protection/>
    </xf>
    <xf numFmtId="0" fontId="2" fillId="0" borderId="15" xfId="19" applyNumberFormat="1" applyFont="1" applyFill="1" applyBorder="1" applyAlignment="1">
      <alignment horizontal="center" vertical="center"/>
      <protection/>
    </xf>
    <xf numFmtId="0" fontId="3" fillId="0" borderId="16" xfId="19" applyFont="1" applyFill="1" applyBorder="1" applyAlignment="1">
      <alignment horizontal="center" vertical="center"/>
      <protection/>
    </xf>
    <xf numFmtId="0" fontId="3" fillId="0" borderId="17" xfId="19" applyFont="1" applyFill="1" applyBorder="1" applyAlignment="1">
      <alignment horizontal="center" vertical="center"/>
      <protection/>
    </xf>
    <xf numFmtId="0" fontId="3" fillId="0" borderId="81" xfId="19" applyFont="1" applyFill="1" applyBorder="1" applyAlignment="1">
      <alignment horizontal="center" vertical="center"/>
      <protection/>
    </xf>
    <xf numFmtId="17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1" xfId="19" applyNumberFormat="1" applyFont="1" applyFill="1" applyBorder="1" applyAlignment="1">
      <alignment horizontal="center" vertical="center"/>
      <protection/>
    </xf>
    <xf numFmtId="0" fontId="4" fillId="0" borderId="15" xfId="19" applyNumberFormat="1" applyFont="1" applyFill="1" applyBorder="1" applyAlignment="1">
      <alignment horizontal="center" vertical="center"/>
      <protection/>
    </xf>
    <xf numFmtId="49" fontId="4" fillId="0" borderId="16" xfId="19" applyNumberFormat="1" applyFont="1" applyFill="1" applyBorder="1" applyAlignment="1">
      <alignment horizontal="center" vertical="center"/>
      <protection/>
    </xf>
    <xf numFmtId="49" fontId="4" fillId="0" borderId="17" xfId="19" applyNumberFormat="1" applyFont="1" applyFill="1" applyBorder="1" applyAlignment="1" quotePrefix="1">
      <alignment horizontal="center" vertical="center"/>
      <protection/>
    </xf>
    <xf numFmtId="49" fontId="4" fillId="0" borderId="81" xfId="19" applyNumberFormat="1" applyFont="1" applyFill="1" applyBorder="1" applyAlignment="1" quotePrefix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quotePrefix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" xfId="19" applyFont="1" applyFill="1" applyBorder="1" applyAlignment="1">
      <alignment horizontal="center" vertical="center"/>
      <protection/>
    </xf>
    <xf numFmtId="0" fontId="2" fillId="0" borderId="2" xfId="19" applyFont="1" applyFill="1" applyBorder="1" applyAlignment="1">
      <alignment horizontal="center" vertical="center"/>
      <protection/>
    </xf>
    <xf numFmtId="0" fontId="3" fillId="0" borderId="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41" xfId="19" applyFont="1" applyFill="1" applyBorder="1" applyAlignment="1">
      <alignment horizontal="center" vertical="center"/>
      <protection/>
    </xf>
    <xf numFmtId="0" fontId="3" fillId="0" borderId="7" xfId="19" applyFont="1" applyFill="1" applyBorder="1" applyAlignment="1">
      <alignment horizontal="center" vertical="center"/>
      <protection/>
    </xf>
    <xf numFmtId="164" fontId="4" fillId="0" borderId="2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6" xfId="19" applyFont="1" applyFill="1" applyBorder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2" xfId="19" applyFont="1" applyFill="1" applyBorder="1" applyAlignment="1">
      <alignment horizontal="center" vertical="center" wrapText="1"/>
      <protection/>
    </xf>
    <xf numFmtId="1" fontId="4" fillId="0" borderId="0" xfId="19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0" xfId="19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2</xdr:row>
      <xdr:rowOff>361950</xdr:rowOff>
    </xdr:from>
    <xdr:to>
      <xdr:col>2</xdr:col>
      <xdr:colOff>3867150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1239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361950</xdr:rowOff>
    </xdr:from>
    <xdr:to>
      <xdr:col>19</xdr:col>
      <xdr:colOff>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09325" y="11239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50" zoomScaleNormal="50" workbookViewId="0" topLeftCell="A1">
      <selection activeCell="AA10" sqref="AA10"/>
    </sheetView>
  </sheetViews>
  <sheetFormatPr defaultColWidth="9.33203125" defaultRowHeight="12.75"/>
  <cols>
    <col min="1" max="2" width="2.83203125" style="188" customWidth="1"/>
    <col min="3" max="3" width="96.83203125" style="188" customWidth="1"/>
    <col min="4" max="4" width="26.83203125" style="188" customWidth="1"/>
    <col min="5" max="5" width="35.83203125" style="188" customWidth="1"/>
    <col min="6" max="7" width="26.83203125" style="188" customWidth="1"/>
    <col min="8" max="8" width="35.83203125" style="188" customWidth="1"/>
    <col min="9" max="9" width="29.83203125" style="188" customWidth="1"/>
    <col min="10" max="10" width="26.83203125" style="188" customWidth="1"/>
    <col min="11" max="11" width="35.83203125" style="188" customWidth="1"/>
    <col min="12" max="12" width="29.83203125" style="188" customWidth="1"/>
    <col min="13" max="13" width="28.83203125" style="188" customWidth="1"/>
    <col min="14" max="14" width="26.83203125" style="188" customWidth="1"/>
    <col min="15" max="15" width="35.83203125" style="188" customWidth="1"/>
    <col min="16" max="16" width="29.83203125" style="188" customWidth="1"/>
    <col min="17" max="17" width="134.83203125" style="188" customWidth="1"/>
    <col min="18" max="19" width="2.83203125" style="188" customWidth="1"/>
    <col min="20" max="16384" width="9.33203125" style="188" customWidth="1"/>
  </cols>
  <sheetData>
    <row r="1" spans="1:19" ht="30" customHeight="1">
      <c r="A1" s="302"/>
      <c r="B1" s="303"/>
      <c r="C1" s="304"/>
      <c r="D1" s="311" t="s">
        <v>110</v>
      </c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274" t="s">
        <v>137</v>
      </c>
      <c r="R1" s="275"/>
      <c r="S1" s="276"/>
    </row>
    <row r="2" spans="1:19" ht="30" customHeight="1">
      <c r="A2" s="305"/>
      <c r="B2" s="306"/>
      <c r="C2" s="307"/>
      <c r="D2" s="313" t="s">
        <v>111</v>
      </c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277"/>
      <c r="R2" s="278"/>
      <c r="S2" s="279"/>
    </row>
    <row r="3" spans="1:19" ht="30" customHeight="1" thickBot="1">
      <c r="A3" s="305"/>
      <c r="B3" s="306"/>
      <c r="C3" s="307"/>
      <c r="D3" s="315" t="s">
        <v>125</v>
      </c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277"/>
      <c r="R3" s="278"/>
      <c r="S3" s="279"/>
    </row>
    <row r="4" spans="1:19" ht="30" customHeight="1">
      <c r="A4" s="305"/>
      <c r="B4" s="306"/>
      <c r="C4" s="307"/>
      <c r="D4" s="1"/>
      <c r="E4" s="2"/>
      <c r="F4" s="3"/>
      <c r="G4" s="263" t="s">
        <v>129</v>
      </c>
      <c r="H4" s="264"/>
      <c r="I4" s="258"/>
      <c r="J4" s="265" t="s">
        <v>56</v>
      </c>
      <c r="K4" s="266"/>
      <c r="L4" s="267"/>
      <c r="M4" s="4"/>
      <c r="N4" s="265" t="s">
        <v>56</v>
      </c>
      <c r="O4" s="266"/>
      <c r="P4" s="266"/>
      <c r="Q4" s="277"/>
      <c r="R4" s="278"/>
      <c r="S4" s="279"/>
    </row>
    <row r="5" spans="1:19" ht="30" customHeight="1">
      <c r="A5" s="305"/>
      <c r="B5" s="306"/>
      <c r="C5" s="307"/>
      <c r="D5" s="298" t="s">
        <v>126</v>
      </c>
      <c r="E5" s="299"/>
      <c r="F5" s="299"/>
      <c r="G5" s="290" t="s">
        <v>130</v>
      </c>
      <c r="H5" s="291"/>
      <c r="I5" s="292"/>
      <c r="J5" s="254" t="s">
        <v>132</v>
      </c>
      <c r="K5" s="255"/>
      <c r="L5" s="256"/>
      <c r="M5" s="6"/>
      <c r="N5" s="254" t="s">
        <v>120</v>
      </c>
      <c r="O5" s="255"/>
      <c r="P5" s="256"/>
      <c r="Q5" s="280">
        <v>40686</v>
      </c>
      <c r="R5" s="281"/>
      <c r="S5" s="282"/>
    </row>
    <row r="6" spans="1:19" ht="30" customHeight="1" thickBot="1">
      <c r="A6" s="305"/>
      <c r="B6" s="306"/>
      <c r="C6" s="307"/>
      <c r="D6" s="300" t="s">
        <v>127</v>
      </c>
      <c r="E6" s="301"/>
      <c r="F6" s="301"/>
      <c r="G6" s="293" t="s">
        <v>114</v>
      </c>
      <c r="H6" s="262"/>
      <c r="I6" s="294"/>
      <c r="J6" s="293" t="s">
        <v>133</v>
      </c>
      <c r="K6" s="262"/>
      <c r="L6" s="294"/>
      <c r="M6" s="8"/>
      <c r="N6" s="293" t="s">
        <v>134</v>
      </c>
      <c r="O6" s="262"/>
      <c r="P6" s="294"/>
      <c r="Q6" s="283"/>
      <c r="R6" s="281"/>
      <c r="S6" s="282"/>
    </row>
    <row r="7" spans="1:19" ht="30" customHeight="1">
      <c r="A7" s="305"/>
      <c r="B7" s="306"/>
      <c r="C7" s="307"/>
      <c r="D7" s="9" t="s">
        <v>48</v>
      </c>
      <c r="E7" s="10" t="s">
        <v>49</v>
      </c>
      <c r="F7" s="5"/>
      <c r="G7" s="11" t="s">
        <v>48</v>
      </c>
      <c r="H7" s="12" t="s">
        <v>49</v>
      </c>
      <c r="I7" s="5"/>
      <c r="J7" s="11" t="s">
        <v>48</v>
      </c>
      <c r="K7" s="12" t="s">
        <v>49</v>
      </c>
      <c r="L7" s="5"/>
      <c r="M7" s="8"/>
      <c r="N7" s="11" t="s">
        <v>48</v>
      </c>
      <c r="O7" s="12" t="s">
        <v>49</v>
      </c>
      <c r="P7" s="5"/>
      <c r="Q7" s="283"/>
      <c r="R7" s="281"/>
      <c r="S7" s="282"/>
    </row>
    <row r="8" spans="1:19" ht="30" customHeight="1">
      <c r="A8" s="305"/>
      <c r="B8" s="306"/>
      <c r="C8" s="307"/>
      <c r="D8" s="9" t="s">
        <v>50</v>
      </c>
      <c r="E8" s="10" t="s">
        <v>51</v>
      </c>
      <c r="F8" s="5" t="s">
        <v>52</v>
      </c>
      <c r="G8" s="9" t="s">
        <v>50</v>
      </c>
      <c r="H8" s="10" t="s">
        <v>51</v>
      </c>
      <c r="I8" s="5" t="s">
        <v>52</v>
      </c>
      <c r="J8" s="9" t="s">
        <v>50</v>
      </c>
      <c r="K8" s="10" t="s">
        <v>51</v>
      </c>
      <c r="L8" s="5" t="s">
        <v>52</v>
      </c>
      <c r="M8" s="13" t="s">
        <v>57</v>
      </c>
      <c r="N8" s="9" t="s">
        <v>50</v>
      </c>
      <c r="O8" s="10" t="s">
        <v>51</v>
      </c>
      <c r="P8" s="5" t="s">
        <v>52</v>
      </c>
      <c r="Q8" s="283"/>
      <c r="R8" s="281"/>
      <c r="S8" s="282"/>
    </row>
    <row r="9" spans="1:19" ht="30" customHeight="1" thickBot="1">
      <c r="A9" s="308"/>
      <c r="B9" s="309"/>
      <c r="C9" s="310"/>
      <c r="D9" s="14" t="s">
        <v>53</v>
      </c>
      <c r="E9" s="15" t="s">
        <v>54</v>
      </c>
      <c r="F9" s="16" t="s">
        <v>55</v>
      </c>
      <c r="G9" s="14" t="s">
        <v>53</v>
      </c>
      <c r="H9" s="15" t="s">
        <v>54</v>
      </c>
      <c r="I9" s="16" t="s">
        <v>55</v>
      </c>
      <c r="J9" s="14" t="s">
        <v>53</v>
      </c>
      <c r="K9" s="15" t="s">
        <v>54</v>
      </c>
      <c r="L9" s="16" t="s">
        <v>55</v>
      </c>
      <c r="M9" s="17" t="s">
        <v>58</v>
      </c>
      <c r="N9" s="14" t="s">
        <v>53</v>
      </c>
      <c r="O9" s="15" t="s">
        <v>54</v>
      </c>
      <c r="P9" s="16" t="s">
        <v>55</v>
      </c>
      <c r="Q9" s="284"/>
      <c r="R9" s="285"/>
      <c r="S9" s="286"/>
    </row>
    <row r="10" spans="1:19" ht="30" customHeight="1" thickBot="1">
      <c r="A10" s="287" t="s">
        <v>0</v>
      </c>
      <c r="B10" s="288"/>
      <c r="C10" s="289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87" t="s">
        <v>59</v>
      </c>
      <c r="R10" s="288"/>
      <c r="S10" s="289"/>
    </row>
    <row r="11" spans="1:19" ht="30" customHeight="1" thickBot="1">
      <c r="A11" s="251" t="s">
        <v>1</v>
      </c>
      <c r="B11" s="266"/>
      <c r="C11" s="266"/>
      <c r="D11" s="249" t="s">
        <v>128</v>
      </c>
      <c r="E11" s="250"/>
      <c r="F11" s="250"/>
      <c r="G11" s="250" t="s">
        <v>131</v>
      </c>
      <c r="H11" s="250"/>
      <c r="I11" s="250"/>
      <c r="J11" s="295" t="s">
        <v>122</v>
      </c>
      <c r="K11" s="296"/>
      <c r="L11" s="297"/>
      <c r="M11" s="20"/>
      <c r="N11" s="295" t="s">
        <v>116</v>
      </c>
      <c r="O11" s="296"/>
      <c r="P11" s="297"/>
      <c r="Q11" s="251" t="s">
        <v>60</v>
      </c>
      <c r="R11" s="252"/>
      <c r="S11" s="253"/>
    </row>
    <row r="12" spans="1:19" ht="30" customHeight="1" thickBot="1">
      <c r="A12" s="21" t="s">
        <v>2</v>
      </c>
      <c r="B12" s="22"/>
      <c r="C12" s="23"/>
      <c r="D12" s="24">
        <v>56.6</v>
      </c>
      <c r="E12" s="25">
        <v>31.1</v>
      </c>
      <c r="F12" s="26">
        <f>D12+E12</f>
        <v>87.7</v>
      </c>
      <c r="G12" s="25">
        <f>D49</f>
        <v>49.10000000000001</v>
      </c>
      <c r="H12" s="25">
        <f>E49</f>
        <v>24.300000000000004</v>
      </c>
      <c r="I12" s="26">
        <f>G12+H12</f>
        <v>73.4</v>
      </c>
      <c r="J12" s="24">
        <v>50.2</v>
      </c>
      <c r="K12" s="25">
        <v>40.5</v>
      </c>
      <c r="L12" s="26">
        <f>J12+K12</f>
        <v>90.7</v>
      </c>
      <c r="M12" s="153">
        <f>ROUND(L12-P12,2)/P12*100</f>
        <v>45.12</v>
      </c>
      <c r="N12" s="24">
        <v>41.6</v>
      </c>
      <c r="O12" s="25">
        <v>20.9</v>
      </c>
      <c r="P12" s="26">
        <f>N12+O12</f>
        <v>62.5</v>
      </c>
      <c r="Q12" s="27"/>
      <c r="R12" s="28"/>
      <c r="S12" s="29" t="s">
        <v>61</v>
      </c>
    </row>
    <row r="13" spans="1:19" ht="30" customHeight="1">
      <c r="A13" s="21"/>
      <c r="B13" s="22"/>
      <c r="C13" s="22"/>
      <c r="D13" s="189"/>
      <c r="E13" s="189"/>
      <c r="F13" s="189"/>
      <c r="G13" s="189"/>
      <c r="H13" s="189"/>
      <c r="I13" s="189"/>
      <c r="J13" s="258" t="s">
        <v>56</v>
      </c>
      <c r="K13" s="258"/>
      <c r="L13" s="258"/>
      <c r="M13" s="154"/>
      <c r="N13" s="258" t="s">
        <v>56</v>
      </c>
      <c r="O13" s="258"/>
      <c r="P13" s="258"/>
      <c r="Q13" s="27"/>
      <c r="R13" s="30"/>
      <c r="S13" s="29"/>
    </row>
    <row r="14" spans="1:19" ht="30" customHeight="1">
      <c r="A14" s="21"/>
      <c r="B14" s="22"/>
      <c r="C14" s="22"/>
      <c r="D14" s="77"/>
      <c r="E14" s="31"/>
      <c r="F14" s="31"/>
      <c r="G14" s="31"/>
      <c r="H14" s="31"/>
      <c r="I14" s="77"/>
      <c r="J14" s="259" t="s">
        <v>132</v>
      </c>
      <c r="K14" s="255"/>
      <c r="L14" s="260"/>
      <c r="M14" s="154"/>
      <c r="N14" s="259" t="s">
        <v>120</v>
      </c>
      <c r="O14" s="255"/>
      <c r="P14" s="260"/>
      <c r="Q14" s="27"/>
      <c r="R14" s="30"/>
      <c r="S14" s="29"/>
    </row>
    <row r="15" spans="1:19" ht="30" customHeight="1" thickBot="1">
      <c r="A15" s="32"/>
      <c r="B15" s="33"/>
      <c r="C15" s="33"/>
      <c r="D15" s="7"/>
      <c r="E15" s="7"/>
      <c r="F15" s="7"/>
      <c r="G15" s="7"/>
      <c r="H15" s="7"/>
      <c r="I15" s="7"/>
      <c r="J15" s="261" t="s">
        <v>133</v>
      </c>
      <c r="K15" s="262"/>
      <c r="L15" s="261"/>
      <c r="M15" s="154"/>
      <c r="N15" s="261" t="s">
        <v>121</v>
      </c>
      <c r="O15" s="262"/>
      <c r="P15" s="261"/>
      <c r="Q15" s="135"/>
      <c r="R15" s="34"/>
      <c r="S15" s="35"/>
    </row>
    <row r="16" spans="1:19" ht="30" customHeight="1" thickBot="1">
      <c r="A16" s="21" t="s">
        <v>3</v>
      </c>
      <c r="B16" s="36"/>
      <c r="C16" s="36"/>
      <c r="D16" s="155">
        <f>D17+D18</f>
        <v>1.1</v>
      </c>
      <c r="E16" s="156">
        <f aca="true" t="shared" si="0" ref="E16:L16">E17+E18</f>
        <v>0.1</v>
      </c>
      <c r="F16" s="157">
        <f t="shared" si="0"/>
        <v>1.2000000000000002</v>
      </c>
      <c r="G16" s="155">
        <f t="shared" si="0"/>
        <v>0.5</v>
      </c>
      <c r="H16" s="156">
        <f t="shared" si="0"/>
        <v>0.1</v>
      </c>
      <c r="I16" s="157">
        <f t="shared" si="0"/>
        <v>0.6</v>
      </c>
      <c r="J16" s="196">
        <f t="shared" si="0"/>
        <v>149.6</v>
      </c>
      <c r="K16" s="197">
        <f t="shared" si="0"/>
        <v>40.2</v>
      </c>
      <c r="L16" s="198">
        <f t="shared" si="0"/>
        <v>189.8</v>
      </c>
      <c r="M16" s="96" t="s">
        <v>112</v>
      </c>
      <c r="N16" s="196">
        <f>N17+N18</f>
        <v>221.9</v>
      </c>
      <c r="O16" s="199">
        <f>O17+O18</f>
        <v>61.4</v>
      </c>
      <c r="P16" s="200">
        <f>P17+P18</f>
        <v>283.3</v>
      </c>
      <c r="Q16" s="27"/>
      <c r="R16" s="27"/>
      <c r="S16" s="29" t="s">
        <v>62</v>
      </c>
    </row>
    <row r="17" spans="1:19" ht="30" customHeight="1">
      <c r="A17" s="21"/>
      <c r="B17" s="38" t="s">
        <v>4</v>
      </c>
      <c r="C17" s="39"/>
      <c r="D17" s="151">
        <v>1.1</v>
      </c>
      <c r="E17" s="158">
        <v>0.1</v>
      </c>
      <c r="F17" s="159">
        <f>D17+E17</f>
        <v>1.2000000000000002</v>
      </c>
      <c r="G17" s="151">
        <v>0.5</v>
      </c>
      <c r="H17" s="158">
        <v>0.1</v>
      </c>
      <c r="I17" s="159">
        <f>G17+H17</f>
        <v>0.6</v>
      </c>
      <c r="J17" s="204">
        <v>149.6</v>
      </c>
      <c r="K17" s="205">
        <v>40.2</v>
      </c>
      <c r="L17" s="203">
        <f>J17+K17</f>
        <v>189.8</v>
      </c>
      <c r="M17" s="160">
        <f>ROUND(L17-P17,2)/P17*100</f>
        <v>-32.04439670605084</v>
      </c>
      <c r="N17" s="41">
        <v>217.9</v>
      </c>
      <c r="O17" s="42">
        <v>61.4</v>
      </c>
      <c r="P17" s="206">
        <f>N17+O17</f>
        <v>279.3</v>
      </c>
      <c r="Q17" s="43"/>
      <c r="R17" s="63" t="s">
        <v>115</v>
      </c>
      <c r="S17" s="45"/>
    </row>
    <row r="18" spans="1:19" ht="30" customHeight="1" thickBot="1">
      <c r="A18" s="21"/>
      <c r="B18" s="46" t="s">
        <v>5</v>
      </c>
      <c r="C18" s="47"/>
      <c r="D18" s="161">
        <v>0</v>
      </c>
      <c r="E18" s="162">
        <v>0</v>
      </c>
      <c r="F18" s="163">
        <f>D18+E18</f>
        <v>0</v>
      </c>
      <c r="G18" s="161">
        <v>0</v>
      </c>
      <c r="H18" s="162">
        <v>0</v>
      </c>
      <c r="I18" s="163">
        <f>G18+H18</f>
        <v>0</v>
      </c>
      <c r="J18" s="210">
        <v>0</v>
      </c>
      <c r="K18" s="211">
        <v>0</v>
      </c>
      <c r="L18" s="209">
        <f>J18+K18</f>
        <v>0</v>
      </c>
      <c r="M18" s="93" t="s">
        <v>112</v>
      </c>
      <c r="N18" s="48">
        <v>4</v>
      </c>
      <c r="O18" s="49">
        <v>0</v>
      </c>
      <c r="P18" s="212">
        <f>N18+O18</f>
        <v>4</v>
      </c>
      <c r="Q18" s="50"/>
      <c r="R18" s="51" t="s">
        <v>63</v>
      </c>
      <c r="S18" s="45"/>
    </row>
    <row r="19" spans="1:19" ht="9" customHeight="1" thickBot="1">
      <c r="A19" s="21"/>
      <c r="B19" s="30"/>
      <c r="C19" s="30"/>
      <c r="D19" s="164"/>
      <c r="E19" s="164"/>
      <c r="F19" s="164"/>
      <c r="G19" s="164"/>
      <c r="H19" s="164"/>
      <c r="I19" s="164"/>
      <c r="J19" s="77"/>
      <c r="K19" s="77"/>
      <c r="L19" s="77"/>
      <c r="M19" s="154"/>
      <c r="N19" s="52"/>
      <c r="O19" s="52"/>
      <c r="P19" s="52"/>
      <c r="Q19" s="53"/>
      <c r="R19" s="53"/>
      <c r="S19" s="45"/>
    </row>
    <row r="20" spans="1:19" ht="30" customHeight="1" thickBot="1">
      <c r="A20" s="21" t="s">
        <v>6</v>
      </c>
      <c r="B20" s="54"/>
      <c r="C20" s="36"/>
      <c r="D20" s="55">
        <f aca="true" t="shared" si="1" ref="D20:L20">D21+D32+D33+D34</f>
        <v>12.5</v>
      </c>
      <c r="E20" s="37">
        <f t="shared" si="1"/>
        <v>6.499999999999999</v>
      </c>
      <c r="F20" s="26">
        <f t="shared" si="1"/>
        <v>19</v>
      </c>
      <c r="G20" s="55">
        <f t="shared" si="1"/>
        <v>13.600000000000001</v>
      </c>
      <c r="H20" s="37">
        <f t="shared" si="1"/>
        <v>3.3000000000000003</v>
      </c>
      <c r="I20" s="26">
        <f t="shared" si="1"/>
        <v>16.9</v>
      </c>
      <c r="J20" s="55">
        <f t="shared" si="1"/>
        <v>147.2</v>
      </c>
      <c r="K20" s="37">
        <f t="shared" si="1"/>
        <v>57.1</v>
      </c>
      <c r="L20" s="26">
        <f t="shared" si="1"/>
        <v>204.29999999999998</v>
      </c>
      <c r="M20" s="96" t="s">
        <v>112</v>
      </c>
      <c r="N20" s="55">
        <f>N21+N32+N33+N34</f>
        <v>165.5</v>
      </c>
      <c r="O20" s="37">
        <f>O21+O32+O33+O34</f>
        <v>37.599999999999994</v>
      </c>
      <c r="P20" s="26">
        <f>P21+P32+P33+P34</f>
        <v>203.1</v>
      </c>
      <c r="Q20" s="27"/>
      <c r="R20" s="27"/>
      <c r="S20" s="29" t="s">
        <v>64</v>
      </c>
    </row>
    <row r="21" spans="1:19" ht="30" customHeight="1">
      <c r="A21" s="21"/>
      <c r="B21" s="56" t="s">
        <v>7</v>
      </c>
      <c r="C21" s="57"/>
      <c r="D21" s="151">
        <f aca="true" t="shared" si="2" ref="D21:L21">D22+D28</f>
        <v>12.200000000000001</v>
      </c>
      <c r="E21" s="158">
        <f t="shared" si="2"/>
        <v>6.199999999999999</v>
      </c>
      <c r="F21" s="159">
        <f t="shared" si="2"/>
        <v>18.4</v>
      </c>
      <c r="G21" s="151">
        <f t="shared" si="2"/>
        <v>12.8</v>
      </c>
      <c r="H21" s="158">
        <f t="shared" si="2"/>
        <v>3.0000000000000004</v>
      </c>
      <c r="I21" s="159">
        <f t="shared" si="2"/>
        <v>15.799999999999999</v>
      </c>
      <c r="J21" s="201">
        <f t="shared" si="2"/>
        <v>139.6</v>
      </c>
      <c r="K21" s="202">
        <f t="shared" si="2"/>
        <v>51.300000000000004</v>
      </c>
      <c r="L21" s="203">
        <f t="shared" si="2"/>
        <v>190.9</v>
      </c>
      <c r="M21" s="160">
        <f aca="true" t="shared" si="3" ref="M21:M34">ROUND(L21-P21,2)/P21*100</f>
        <v>-0.6246746486205101</v>
      </c>
      <c r="N21" s="201">
        <f>N22+N28</f>
        <v>157</v>
      </c>
      <c r="O21" s="202">
        <f>O22+O28</f>
        <v>35.099999999999994</v>
      </c>
      <c r="P21" s="203">
        <f>P22+P28</f>
        <v>192.1</v>
      </c>
      <c r="Q21" s="58"/>
      <c r="R21" s="44" t="s">
        <v>65</v>
      </c>
      <c r="S21" s="29"/>
    </row>
    <row r="22" spans="1:19" ht="30" customHeight="1">
      <c r="A22" s="21"/>
      <c r="B22" s="59"/>
      <c r="C22" s="60" t="s">
        <v>8</v>
      </c>
      <c r="D22" s="165">
        <f aca="true" t="shared" si="4" ref="D22:L22">D23+D24+D25+D26+D27</f>
        <v>11.600000000000001</v>
      </c>
      <c r="E22" s="166">
        <f t="shared" si="4"/>
        <v>6.1</v>
      </c>
      <c r="F22" s="167">
        <f t="shared" si="4"/>
        <v>17.7</v>
      </c>
      <c r="G22" s="165">
        <f t="shared" si="4"/>
        <v>12.3</v>
      </c>
      <c r="H22" s="166">
        <f t="shared" si="4"/>
        <v>2.9000000000000004</v>
      </c>
      <c r="I22" s="167">
        <f t="shared" si="4"/>
        <v>15.2</v>
      </c>
      <c r="J22" s="213">
        <f t="shared" si="4"/>
        <v>134.6</v>
      </c>
      <c r="K22" s="214">
        <f t="shared" si="4"/>
        <v>47.7</v>
      </c>
      <c r="L22" s="215">
        <f t="shared" si="4"/>
        <v>182.3</v>
      </c>
      <c r="M22" s="168">
        <f t="shared" si="3"/>
        <v>-1.0314875135722041</v>
      </c>
      <c r="N22" s="213">
        <f>N23+N24+N25+N26+N27</f>
        <v>149.1</v>
      </c>
      <c r="O22" s="214">
        <f>O23+O24+O25+O26+O27</f>
        <v>35.099999999999994</v>
      </c>
      <c r="P22" s="215">
        <f>P23+P24+P25+P26+P27</f>
        <v>184.2</v>
      </c>
      <c r="Q22" s="53" t="s">
        <v>66</v>
      </c>
      <c r="R22" s="61"/>
      <c r="S22" s="29"/>
    </row>
    <row r="23" spans="1:19" ht="30" customHeight="1">
      <c r="A23" s="21"/>
      <c r="B23" s="62"/>
      <c r="C23" s="38" t="s">
        <v>9</v>
      </c>
      <c r="D23" s="169">
        <v>0.1</v>
      </c>
      <c r="E23" s="170">
        <v>1.5</v>
      </c>
      <c r="F23" s="171">
        <f>D23+E23</f>
        <v>1.6</v>
      </c>
      <c r="G23" s="169">
        <v>0.1</v>
      </c>
      <c r="H23" s="170">
        <v>1.8</v>
      </c>
      <c r="I23" s="171">
        <f>G23+H23</f>
        <v>1.9000000000000001</v>
      </c>
      <c r="J23" s="216">
        <v>0.7</v>
      </c>
      <c r="K23" s="217">
        <v>17.7</v>
      </c>
      <c r="L23" s="218">
        <f>J23+K23</f>
        <v>18.4</v>
      </c>
      <c r="M23" s="172">
        <f t="shared" si="3"/>
        <v>-8.45771144278607</v>
      </c>
      <c r="N23" s="216">
        <v>1.9</v>
      </c>
      <c r="O23" s="217">
        <v>18.2</v>
      </c>
      <c r="P23" s="218">
        <f>N23+O23</f>
        <v>20.099999999999998</v>
      </c>
      <c r="Q23" s="63" t="s">
        <v>67</v>
      </c>
      <c r="R23" s="64"/>
      <c r="S23" s="45"/>
    </row>
    <row r="24" spans="1:19" ht="30" customHeight="1">
      <c r="A24" s="21"/>
      <c r="B24" s="65"/>
      <c r="C24" s="66" t="s">
        <v>10</v>
      </c>
      <c r="D24" s="239">
        <v>3.6</v>
      </c>
      <c r="E24" s="40">
        <v>4.6</v>
      </c>
      <c r="F24" s="243">
        <f>D24+E24</f>
        <v>8.2</v>
      </c>
      <c r="G24" s="239">
        <v>3.7</v>
      </c>
      <c r="H24" s="40">
        <v>0.4</v>
      </c>
      <c r="I24" s="243">
        <f>G24+H24</f>
        <v>4.1000000000000005</v>
      </c>
      <c r="J24" s="242">
        <v>51.6</v>
      </c>
      <c r="K24" s="205">
        <v>12</v>
      </c>
      <c r="L24" s="244">
        <f>J24+K24</f>
        <v>63.6</v>
      </c>
      <c r="M24" s="172">
        <f t="shared" si="3"/>
        <v>-11.420612813370473</v>
      </c>
      <c r="N24" s="242">
        <v>60.2</v>
      </c>
      <c r="O24" s="205">
        <v>11.6</v>
      </c>
      <c r="P24" s="244">
        <f>N24+O24</f>
        <v>71.8</v>
      </c>
      <c r="Q24" s="67" t="s">
        <v>68</v>
      </c>
      <c r="R24" s="64"/>
      <c r="S24" s="45"/>
    </row>
    <row r="25" spans="1:19" ht="30" customHeight="1">
      <c r="A25" s="21"/>
      <c r="B25" s="65"/>
      <c r="C25" s="66" t="s">
        <v>11</v>
      </c>
      <c r="D25" s="239">
        <v>7.9</v>
      </c>
      <c r="E25" s="40">
        <v>0</v>
      </c>
      <c r="F25" s="243">
        <f>D25+E25</f>
        <v>7.9</v>
      </c>
      <c r="G25" s="239">
        <v>8.5</v>
      </c>
      <c r="H25" s="40">
        <v>0.7</v>
      </c>
      <c r="I25" s="243">
        <f>G25+H25</f>
        <v>9.2</v>
      </c>
      <c r="J25" s="242">
        <v>82.3</v>
      </c>
      <c r="K25" s="205">
        <v>18</v>
      </c>
      <c r="L25" s="244">
        <f>J25+K25</f>
        <v>100.3</v>
      </c>
      <c r="M25" s="172">
        <f t="shared" si="3"/>
        <v>8.66738894907909</v>
      </c>
      <c r="N25" s="242">
        <v>87</v>
      </c>
      <c r="O25" s="205">
        <v>5.3</v>
      </c>
      <c r="P25" s="244">
        <f>N25+O25</f>
        <v>92.3</v>
      </c>
      <c r="Q25" s="67" t="s">
        <v>69</v>
      </c>
      <c r="R25" s="64"/>
      <c r="S25" s="45"/>
    </row>
    <row r="26" spans="1:19" ht="30" customHeight="1">
      <c r="A26" s="21"/>
      <c r="B26" s="65"/>
      <c r="C26" s="66" t="s">
        <v>12</v>
      </c>
      <c r="D26" s="173">
        <v>0</v>
      </c>
      <c r="E26" s="40">
        <v>0</v>
      </c>
      <c r="F26" s="174">
        <f>D26+E26</f>
        <v>0</v>
      </c>
      <c r="G26" s="173">
        <v>0</v>
      </c>
      <c r="H26" s="40">
        <v>0</v>
      </c>
      <c r="I26" s="174">
        <f>G26+H26</f>
        <v>0</v>
      </c>
      <c r="J26" s="219">
        <v>0</v>
      </c>
      <c r="K26" s="205">
        <v>0</v>
      </c>
      <c r="L26" s="220">
        <f>J26+K26</f>
        <v>0</v>
      </c>
      <c r="M26" s="172">
        <v>0</v>
      </c>
      <c r="N26" s="219">
        <v>0</v>
      </c>
      <c r="O26" s="205">
        <v>0</v>
      </c>
      <c r="P26" s="220">
        <f>N26+O26</f>
        <v>0</v>
      </c>
      <c r="Q26" s="67" t="s">
        <v>70</v>
      </c>
      <c r="R26" s="64"/>
      <c r="S26" s="45"/>
    </row>
    <row r="27" spans="1:19" ht="30" customHeight="1">
      <c r="A27" s="21"/>
      <c r="B27" s="65"/>
      <c r="C27" s="68" t="s">
        <v>13</v>
      </c>
      <c r="D27" s="173">
        <v>0</v>
      </c>
      <c r="E27" s="40">
        <v>0</v>
      </c>
      <c r="F27" s="174">
        <f>D27+E27</f>
        <v>0</v>
      </c>
      <c r="G27" s="173">
        <v>0</v>
      </c>
      <c r="H27" s="40">
        <v>0</v>
      </c>
      <c r="I27" s="174">
        <f>G27+H27</f>
        <v>0</v>
      </c>
      <c r="J27" s="219">
        <v>0</v>
      </c>
      <c r="K27" s="205">
        <v>0</v>
      </c>
      <c r="L27" s="220">
        <f>J27+K27</f>
        <v>0</v>
      </c>
      <c r="M27" s="172">
        <v>0</v>
      </c>
      <c r="N27" s="219">
        <v>0</v>
      </c>
      <c r="O27" s="205">
        <v>0</v>
      </c>
      <c r="P27" s="220">
        <f>N27+O27</f>
        <v>0</v>
      </c>
      <c r="Q27" s="51" t="s">
        <v>71</v>
      </c>
      <c r="R27" s="61"/>
      <c r="S27" s="45"/>
    </row>
    <row r="28" spans="1:19" ht="30" customHeight="1">
      <c r="A28" s="21"/>
      <c r="B28" s="65"/>
      <c r="C28" s="30" t="s">
        <v>14</v>
      </c>
      <c r="D28" s="165">
        <f aca="true" t="shared" si="5" ref="D28:L28">D29+D30+D31</f>
        <v>0.6</v>
      </c>
      <c r="E28" s="166">
        <f t="shared" si="5"/>
        <v>0.1</v>
      </c>
      <c r="F28" s="167">
        <f t="shared" si="5"/>
        <v>0.7</v>
      </c>
      <c r="G28" s="165">
        <f t="shared" si="5"/>
        <v>0.5</v>
      </c>
      <c r="H28" s="166">
        <f t="shared" si="5"/>
        <v>0.1</v>
      </c>
      <c r="I28" s="167">
        <f t="shared" si="5"/>
        <v>0.6</v>
      </c>
      <c r="J28" s="213">
        <f t="shared" si="5"/>
        <v>5</v>
      </c>
      <c r="K28" s="214">
        <f t="shared" si="5"/>
        <v>3.5999999999999996</v>
      </c>
      <c r="L28" s="215">
        <f t="shared" si="5"/>
        <v>8.6</v>
      </c>
      <c r="M28" s="168">
        <f t="shared" si="3"/>
        <v>8.860759493670885</v>
      </c>
      <c r="N28" s="213">
        <f>N29+N30+N31</f>
        <v>7.9</v>
      </c>
      <c r="O28" s="214">
        <f>O29+O30+O31</f>
        <v>0</v>
      </c>
      <c r="P28" s="215">
        <f>P29+P30+P31</f>
        <v>7.9</v>
      </c>
      <c r="Q28" s="53" t="s">
        <v>72</v>
      </c>
      <c r="R28" s="61"/>
      <c r="S28" s="45"/>
    </row>
    <row r="29" spans="1:19" ht="30" customHeight="1">
      <c r="A29" s="21"/>
      <c r="B29" s="62"/>
      <c r="C29" s="38" t="s">
        <v>15</v>
      </c>
      <c r="D29" s="173">
        <v>0.1</v>
      </c>
      <c r="E29" s="40">
        <v>0</v>
      </c>
      <c r="F29" s="171">
        <f aca="true" t="shared" si="6" ref="F29:F34">D29+E29</f>
        <v>0.1</v>
      </c>
      <c r="G29" s="173">
        <v>0.1</v>
      </c>
      <c r="H29" s="40">
        <v>0</v>
      </c>
      <c r="I29" s="171">
        <f aca="true" t="shared" si="7" ref="I29:I34">G29+H29</f>
        <v>0.1</v>
      </c>
      <c r="J29" s="219">
        <v>1.1</v>
      </c>
      <c r="K29" s="205">
        <v>0</v>
      </c>
      <c r="L29" s="218">
        <f aca="true" t="shared" si="8" ref="L29:L34">J29+K29</f>
        <v>1.1</v>
      </c>
      <c r="M29" s="172">
        <f t="shared" si="3"/>
        <v>22.222222222222225</v>
      </c>
      <c r="N29" s="219">
        <v>0.9</v>
      </c>
      <c r="O29" s="205">
        <v>0</v>
      </c>
      <c r="P29" s="218">
        <f aca="true" t="shared" si="9" ref="P29:P34">N29+O29</f>
        <v>0.9</v>
      </c>
      <c r="Q29" s="63" t="s">
        <v>73</v>
      </c>
      <c r="R29" s="64"/>
      <c r="S29" s="45"/>
    </row>
    <row r="30" spans="1:19" ht="30" customHeight="1">
      <c r="A30" s="21"/>
      <c r="B30" s="65"/>
      <c r="C30" s="66" t="s">
        <v>16</v>
      </c>
      <c r="D30" s="173">
        <v>0.4</v>
      </c>
      <c r="E30" s="40">
        <v>0.1</v>
      </c>
      <c r="F30" s="174">
        <f t="shared" si="6"/>
        <v>0.5</v>
      </c>
      <c r="G30" s="173">
        <v>0.3</v>
      </c>
      <c r="H30" s="40">
        <v>0.1</v>
      </c>
      <c r="I30" s="174">
        <f t="shared" si="7"/>
        <v>0.4</v>
      </c>
      <c r="J30" s="219">
        <v>3.5</v>
      </c>
      <c r="K30" s="205">
        <v>1.3</v>
      </c>
      <c r="L30" s="220">
        <f t="shared" si="8"/>
        <v>4.8</v>
      </c>
      <c r="M30" s="172">
        <f t="shared" si="3"/>
        <v>-9.433962264150944</v>
      </c>
      <c r="N30" s="219">
        <v>5.3</v>
      </c>
      <c r="O30" s="205">
        <v>0</v>
      </c>
      <c r="P30" s="220">
        <f t="shared" si="9"/>
        <v>5.3</v>
      </c>
      <c r="Q30" s="67" t="s">
        <v>74</v>
      </c>
      <c r="R30" s="64"/>
      <c r="S30" s="45"/>
    </row>
    <row r="31" spans="1:19" ht="30" customHeight="1">
      <c r="A31" s="21"/>
      <c r="B31" s="65"/>
      <c r="C31" s="68" t="s">
        <v>17</v>
      </c>
      <c r="D31" s="175">
        <v>0.1</v>
      </c>
      <c r="E31" s="176">
        <v>0</v>
      </c>
      <c r="F31" s="174">
        <f t="shared" si="6"/>
        <v>0.1</v>
      </c>
      <c r="G31" s="175">
        <v>0.1</v>
      </c>
      <c r="H31" s="176">
        <v>0</v>
      </c>
      <c r="I31" s="174">
        <f t="shared" si="7"/>
        <v>0.1</v>
      </c>
      <c r="J31" s="221">
        <v>0.4</v>
      </c>
      <c r="K31" s="222">
        <v>2.3</v>
      </c>
      <c r="L31" s="220">
        <f t="shared" si="8"/>
        <v>2.6999999999999997</v>
      </c>
      <c r="M31" s="172">
        <f t="shared" si="3"/>
        <v>58.82352941176471</v>
      </c>
      <c r="N31" s="221">
        <v>1.7</v>
      </c>
      <c r="O31" s="222">
        <v>0</v>
      </c>
      <c r="P31" s="220">
        <f t="shared" si="9"/>
        <v>1.7</v>
      </c>
      <c r="Q31" s="51" t="s">
        <v>75</v>
      </c>
      <c r="R31" s="61"/>
      <c r="S31" s="45"/>
    </row>
    <row r="32" spans="1:19" ht="30" customHeight="1">
      <c r="A32" s="21"/>
      <c r="B32" s="65" t="s">
        <v>18</v>
      </c>
      <c r="C32" s="69"/>
      <c r="D32" s="169">
        <v>0</v>
      </c>
      <c r="E32" s="170">
        <v>0</v>
      </c>
      <c r="F32" s="171">
        <f t="shared" si="6"/>
        <v>0</v>
      </c>
      <c r="G32" s="169">
        <v>0</v>
      </c>
      <c r="H32" s="170">
        <v>0</v>
      </c>
      <c r="I32" s="171">
        <f t="shared" si="7"/>
        <v>0</v>
      </c>
      <c r="J32" s="216">
        <v>0</v>
      </c>
      <c r="K32" s="217">
        <v>0</v>
      </c>
      <c r="L32" s="218">
        <f t="shared" si="8"/>
        <v>0</v>
      </c>
      <c r="M32" s="143" t="s">
        <v>112</v>
      </c>
      <c r="N32" s="216">
        <v>0</v>
      </c>
      <c r="O32" s="217">
        <v>0</v>
      </c>
      <c r="P32" s="218">
        <f t="shared" si="9"/>
        <v>0</v>
      </c>
      <c r="Q32" s="70"/>
      <c r="R32" s="71" t="s">
        <v>76</v>
      </c>
      <c r="S32" s="45"/>
    </row>
    <row r="33" spans="1:19" ht="30" customHeight="1">
      <c r="A33" s="21"/>
      <c r="B33" s="59" t="s">
        <v>19</v>
      </c>
      <c r="C33" s="72"/>
      <c r="D33" s="173">
        <v>0.1</v>
      </c>
      <c r="E33" s="40">
        <v>0.2</v>
      </c>
      <c r="F33" s="174">
        <f t="shared" si="6"/>
        <v>0.30000000000000004</v>
      </c>
      <c r="G33" s="173">
        <v>0.8</v>
      </c>
      <c r="H33" s="40">
        <v>0.3</v>
      </c>
      <c r="I33" s="174">
        <f t="shared" si="7"/>
        <v>1.1</v>
      </c>
      <c r="J33" s="219">
        <v>5.4</v>
      </c>
      <c r="K33" s="205">
        <v>2.8</v>
      </c>
      <c r="L33" s="220">
        <f t="shared" si="8"/>
        <v>8.2</v>
      </c>
      <c r="M33" s="172">
        <f t="shared" si="3"/>
        <v>22.388059701492537</v>
      </c>
      <c r="N33" s="219">
        <v>4.7</v>
      </c>
      <c r="O33" s="205">
        <v>2</v>
      </c>
      <c r="P33" s="220">
        <f t="shared" si="9"/>
        <v>6.7</v>
      </c>
      <c r="Q33" s="53"/>
      <c r="R33" s="61" t="s">
        <v>77</v>
      </c>
      <c r="S33" s="45"/>
    </row>
    <row r="34" spans="1:19" ht="30" customHeight="1" thickBot="1">
      <c r="A34" s="21"/>
      <c r="B34" s="73" t="s">
        <v>20</v>
      </c>
      <c r="C34" s="74"/>
      <c r="D34" s="161">
        <v>0.2</v>
      </c>
      <c r="E34" s="162">
        <v>0.1</v>
      </c>
      <c r="F34" s="163">
        <f t="shared" si="6"/>
        <v>0.30000000000000004</v>
      </c>
      <c r="G34" s="161">
        <v>0</v>
      </c>
      <c r="H34" s="162">
        <v>0</v>
      </c>
      <c r="I34" s="163">
        <f t="shared" si="7"/>
        <v>0</v>
      </c>
      <c r="J34" s="207">
        <v>2.2</v>
      </c>
      <c r="K34" s="208">
        <v>3</v>
      </c>
      <c r="L34" s="209">
        <f t="shared" si="8"/>
        <v>5.2</v>
      </c>
      <c r="M34" s="177">
        <f t="shared" si="3"/>
        <v>20.930232558139537</v>
      </c>
      <c r="N34" s="207">
        <v>3.8</v>
      </c>
      <c r="O34" s="208">
        <v>0.5</v>
      </c>
      <c r="P34" s="209">
        <f t="shared" si="9"/>
        <v>4.3</v>
      </c>
      <c r="Q34" s="75"/>
      <c r="R34" s="76" t="s">
        <v>78</v>
      </c>
      <c r="S34" s="45"/>
    </row>
    <row r="35" spans="1:19" ht="9" customHeight="1" thickBot="1">
      <c r="A35" s="21"/>
      <c r="B35" s="22"/>
      <c r="C35" s="22"/>
      <c r="D35" s="164"/>
      <c r="E35" s="164"/>
      <c r="F35" s="164"/>
      <c r="G35" s="164"/>
      <c r="H35" s="164"/>
      <c r="I35" s="164"/>
      <c r="J35" s="77"/>
      <c r="K35" s="77"/>
      <c r="L35" s="77"/>
      <c r="M35" s="154"/>
      <c r="N35" s="77"/>
      <c r="O35" s="77"/>
      <c r="P35" s="77"/>
      <c r="Q35" s="27"/>
      <c r="R35" s="27"/>
      <c r="S35" s="29"/>
    </row>
    <row r="36" spans="1:19" ht="30" customHeight="1" thickBot="1">
      <c r="A36" s="21" t="s">
        <v>21</v>
      </c>
      <c r="B36" s="36"/>
      <c r="C36" s="36"/>
      <c r="D36" s="178">
        <f>D37+D40</f>
        <v>0.4</v>
      </c>
      <c r="E36" s="179">
        <f>E37+E40</f>
        <v>0.2</v>
      </c>
      <c r="F36" s="180">
        <f>D36+E36</f>
        <v>0.6000000000000001</v>
      </c>
      <c r="G36" s="178">
        <f>G37+G40</f>
        <v>0.5</v>
      </c>
      <c r="H36" s="179">
        <f>H37+H40</f>
        <v>0.8</v>
      </c>
      <c r="I36" s="180">
        <f>G36+H36</f>
        <v>1.3</v>
      </c>
      <c r="J36" s="223">
        <f>J37+J40</f>
        <v>19.3</v>
      </c>
      <c r="K36" s="224">
        <f>K37+K40</f>
        <v>4.9</v>
      </c>
      <c r="L36" s="225">
        <f>J36+K36</f>
        <v>24.200000000000003</v>
      </c>
      <c r="M36" s="144" t="s">
        <v>112</v>
      </c>
      <c r="N36" s="223">
        <f>N37+N40</f>
        <v>47.9</v>
      </c>
      <c r="O36" s="224">
        <f>O37+O40</f>
        <v>4.1000000000000005</v>
      </c>
      <c r="P36" s="225">
        <f>N36+O36</f>
        <v>52</v>
      </c>
      <c r="Q36" s="30"/>
      <c r="R36" s="30"/>
      <c r="S36" s="78" t="s">
        <v>79</v>
      </c>
    </row>
    <row r="37" spans="1:19" ht="30" customHeight="1">
      <c r="A37" s="21"/>
      <c r="B37" s="56" t="s">
        <v>22</v>
      </c>
      <c r="C37" s="79"/>
      <c r="D37" s="175">
        <f aca="true" t="shared" si="10" ref="D37:L37">D38+D39</f>
        <v>0</v>
      </c>
      <c r="E37" s="176">
        <f t="shared" si="10"/>
        <v>0.2</v>
      </c>
      <c r="F37" s="181">
        <f t="shared" si="10"/>
        <v>0.2</v>
      </c>
      <c r="G37" s="175">
        <f t="shared" si="10"/>
        <v>0</v>
      </c>
      <c r="H37" s="176">
        <f t="shared" si="10"/>
        <v>0.3</v>
      </c>
      <c r="I37" s="181">
        <f t="shared" si="10"/>
        <v>0.3</v>
      </c>
      <c r="J37" s="221">
        <f t="shared" si="10"/>
        <v>0</v>
      </c>
      <c r="K37" s="222">
        <f t="shared" si="10"/>
        <v>3.3</v>
      </c>
      <c r="L37" s="226">
        <f t="shared" si="10"/>
        <v>3.3</v>
      </c>
      <c r="M37" s="145" t="s">
        <v>112</v>
      </c>
      <c r="N37" s="221">
        <f>N38+N39</f>
        <v>0.3</v>
      </c>
      <c r="O37" s="222">
        <f>O38+O39</f>
        <v>3.2</v>
      </c>
      <c r="P37" s="226">
        <f>P38+P39</f>
        <v>3.5</v>
      </c>
      <c r="Q37" s="80"/>
      <c r="R37" s="44" t="s">
        <v>80</v>
      </c>
      <c r="S37" s="29"/>
    </row>
    <row r="38" spans="1:19" ht="30" customHeight="1">
      <c r="A38" s="21"/>
      <c r="B38" s="81"/>
      <c r="C38" s="82" t="s">
        <v>23</v>
      </c>
      <c r="D38" s="169">
        <v>0</v>
      </c>
      <c r="E38" s="170">
        <v>0.2</v>
      </c>
      <c r="F38" s="171">
        <f>E38+D38</f>
        <v>0.2</v>
      </c>
      <c r="G38" s="169">
        <v>0</v>
      </c>
      <c r="H38" s="170">
        <v>0.3</v>
      </c>
      <c r="I38" s="171">
        <f>H38+G38</f>
        <v>0.3</v>
      </c>
      <c r="J38" s="216">
        <v>0</v>
      </c>
      <c r="K38" s="217">
        <v>3.3</v>
      </c>
      <c r="L38" s="218">
        <f>K38+J38</f>
        <v>3.3</v>
      </c>
      <c r="M38" s="146" t="s">
        <v>112</v>
      </c>
      <c r="N38" s="216">
        <v>0.3</v>
      </c>
      <c r="O38" s="217">
        <v>3.2</v>
      </c>
      <c r="P38" s="218">
        <f>O38+N38</f>
        <v>3.5</v>
      </c>
      <c r="Q38" s="83" t="s">
        <v>81</v>
      </c>
      <c r="R38" s="67"/>
      <c r="S38" s="45"/>
    </row>
    <row r="39" spans="1:19" ht="30" customHeight="1">
      <c r="A39" s="21"/>
      <c r="B39" s="81"/>
      <c r="C39" s="84" t="s">
        <v>24</v>
      </c>
      <c r="D39" s="173">
        <v>0</v>
      </c>
      <c r="E39" s="40">
        <v>0</v>
      </c>
      <c r="F39" s="181">
        <f>E39+D39</f>
        <v>0</v>
      </c>
      <c r="G39" s="173">
        <v>0</v>
      </c>
      <c r="H39" s="40">
        <v>0</v>
      </c>
      <c r="I39" s="181">
        <f>H39+G39</f>
        <v>0</v>
      </c>
      <c r="J39" s="219">
        <v>0</v>
      </c>
      <c r="K39" s="205">
        <v>0</v>
      </c>
      <c r="L39" s="226">
        <f>K39+J39</f>
        <v>0</v>
      </c>
      <c r="M39" s="147" t="s">
        <v>112</v>
      </c>
      <c r="N39" s="219">
        <v>0</v>
      </c>
      <c r="O39" s="205">
        <v>0</v>
      </c>
      <c r="P39" s="226">
        <f>O39+N39</f>
        <v>0</v>
      </c>
      <c r="Q39" s="86" t="s">
        <v>82</v>
      </c>
      <c r="R39" s="87"/>
      <c r="S39" s="45"/>
    </row>
    <row r="40" spans="1:19" ht="30" customHeight="1">
      <c r="A40" s="21"/>
      <c r="B40" s="59" t="s">
        <v>25</v>
      </c>
      <c r="C40" s="88"/>
      <c r="D40" s="165">
        <f aca="true" t="shared" si="11" ref="D40:L40">D41+D42</f>
        <v>0.4</v>
      </c>
      <c r="E40" s="166">
        <f t="shared" si="11"/>
        <v>0</v>
      </c>
      <c r="F40" s="167">
        <f t="shared" si="11"/>
        <v>0.4</v>
      </c>
      <c r="G40" s="165">
        <f t="shared" si="11"/>
        <v>0.5</v>
      </c>
      <c r="H40" s="166">
        <f t="shared" si="11"/>
        <v>0.5</v>
      </c>
      <c r="I40" s="167">
        <f t="shared" si="11"/>
        <v>1</v>
      </c>
      <c r="J40" s="213">
        <f t="shared" si="11"/>
        <v>19.3</v>
      </c>
      <c r="K40" s="214">
        <f t="shared" si="11"/>
        <v>1.6</v>
      </c>
      <c r="L40" s="215">
        <f t="shared" si="11"/>
        <v>20.900000000000002</v>
      </c>
      <c r="M40" s="148" t="s">
        <v>112</v>
      </c>
      <c r="N40" s="213">
        <f>N41+N42</f>
        <v>47.6</v>
      </c>
      <c r="O40" s="214">
        <f>O41+O42</f>
        <v>0.9</v>
      </c>
      <c r="P40" s="215">
        <f>P41+P42</f>
        <v>48.5</v>
      </c>
      <c r="Q40" s="89"/>
      <c r="R40" s="61" t="s">
        <v>83</v>
      </c>
      <c r="S40" s="45"/>
    </row>
    <row r="41" spans="1:19" ht="30" customHeight="1">
      <c r="A41" s="21"/>
      <c r="B41" s="81"/>
      <c r="C41" s="90" t="s">
        <v>26</v>
      </c>
      <c r="D41" s="169">
        <v>0.4</v>
      </c>
      <c r="E41" s="170">
        <v>0</v>
      </c>
      <c r="F41" s="171">
        <f>E41+D41</f>
        <v>0.4</v>
      </c>
      <c r="G41" s="169">
        <v>0.5</v>
      </c>
      <c r="H41" s="170">
        <v>0.5</v>
      </c>
      <c r="I41" s="171">
        <f>H41+G41</f>
        <v>1</v>
      </c>
      <c r="J41" s="216">
        <v>18.7</v>
      </c>
      <c r="K41" s="217">
        <v>1.6</v>
      </c>
      <c r="L41" s="218">
        <f>K41+J41</f>
        <v>20.3</v>
      </c>
      <c r="M41" s="146" t="s">
        <v>112</v>
      </c>
      <c r="N41" s="216">
        <v>45.5</v>
      </c>
      <c r="O41" s="217">
        <v>0.9</v>
      </c>
      <c r="P41" s="218">
        <f>O41+N41</f>
        <v>46.4</v>
      </c>
      <c r="Q41" s="83" t="s">
        <v>84</v>
      </c>
      <c r="R41" s="91"/>
      <c r="S41" s="45"/>
    </row>
    <row r="42" spans="1:19" ht="30" customHeight="1" thickBot="1">
      <c r="A42" s="21"/>
      <c r="B42" s="92"/>
      <c r="C42" s="84" t="s">
        <v>27</v>
      </c>
      <c r="D42" s="161">
        <v>0</v>
      </c>
      <c r="E42" s="162">
        <v>0</v>
      </c>
      <c r="F42" s="163">
        <f>E42+D42</f>
        <v>0</v>
      </c>
      <c r="G42" s="161">
        <v>0</v>
      </c>
      <c r="H42" s="162">
        <v>0</v>
      </c>
      <c r="I42" s="163">
        <f>H42+G42</f>
        <v>0</v>
      </c>
      <c r="J42" s="207">
        <v>0.6</v>
      </c>
      <c r="K42" s="208">
        <v>0</v>
      </c>
      <c r="L42" s="209">
        <f>K42+J42</f>
        <v>0.6</v>
      </c>
      <c r="M42" s="149" t="s">
        <v>112</v>
      </c>
      <c r="N42" s="207">
        <v>2.1</v>
      </c>
      <c r="O42" s="208">
        <v>0</v>
      </c>
      <c r="P42" s="209">
        <f>O42+N42</f>
        <v>2.1</v>
      </c>
      <c r="Q42" s="86" t="s">
        <v>85</v>
      </c>
      <c r="R42" s="94"/>
      <c r="S42" s="45"/>
    </row>
    <row r="43" spans="1:19" ht="9" customHeight="1" thickBot="1">
      <c r="A43" s="21"/>
      <c r="B43" s="72"/>
      <c r="C43" s="72"/>
      <c r="D43" s="164"/>
      <c r="E43" s="164"/>
      <c r="F43" s="164"/>
      <c r="G43" s="164"/>
      <c r="H43" s="164"/>
      <c r="I43" s="164"/>
      <c r="J43" s="77"/>
      <c r="K43" s="77"/>
      <c r="L43" s="77"/>
      <c r="M43" s="154"/>
      <c r="N43" s="77"/>
      <c r="O43" s="77"/>
      <c r="P43" s="77"/>
      <c r="Q43" s="53"/>
      <c r="R43" s="53"/>
      <c r="S43" s="45"/>
    </row>
    <row r="44" spans="1:19" ht="30" customHeight="1" thickBot="1">
      <c r="A44" s="95" t="s">
        <v>28</v>
      </c>
      <c r="B44" s="22"/>
      <c r="C44" s="22"/>
      <c r="D44" s="178">
        <f>D45+D46</f>
        <v>-4.300000000000001</v>
      </c>
      <c r="E44" s="179">
        <f>E45+E46</f>
        <v>0.2</v>
      </c>
      <c r="F44" s="180">
        <f>D44+E44</f>
        <v>-4.1000000000000005</v>
      </c>
      <c r="G44" s="178">
        <f>G45+G46</f>
        <v>-1.9</v>
      </c>
      <c r="H44" s="179">
        <f>H45+H46</f>
        <v>-0.4</v>
      </c>
      <c r="I44" s="180">
        <f>G44+H44</f>
        <v>-2.3</v>
      </c>
      <c r="J44" s="223">
        <f>J45+J46</f>
        <v>-4.1000000000000005</v>
      </c>
      <c r="K44" s="224">
        <f>K45+K46</f>
        <v>-2</v>
      </c>
      <c r="L44" s="225">
        <f>J44+K44</f>
        <v>-6.1000000000000005</v>
      </c>
      <c r="M44" s="185" t="s">
        <v>112</v>
      </c>
      <c r="N44" s="223">
        <f>N45+N46</f>
        <v>-0.09999999999999987</v>
      </c>
      <c r="O44" s="224">
        <f>O45+O46</f>
        <v>0.10000000000000003</v>
      </c>
      <c r="P44" s="225">
        <f>N44+O44</f>
        <v>1.6653345369377348E-16</v>
      </c>
      <c r="Q44" s="27"/>
      <c r="R44" s="27"/>
      <c r="S44" s="29" t="s">
        <v>86</v>
      </c>
    </row>
    <row r="45" spans="1:19" ht="30" customHeight="1">
      <c r="A45" s="21"/>
      <c r="B45" s="38" t="s">
        <v>29</v>
      </c>
      <c r="C45" s="39"/>
      <c r="D45" s="173">
        <v>0.1</v>
      </c>
      <c r="E45" s="40">
        <v>0.2</v>
      </c>
      <c r="F45" s="174">
        <f>D45+E45</f>
        <v>0.30000000000000004</v>
      </c>
      <c r="G45" s="173">
        <v>0</v>
      </c>
      <c r="H45" s="40">
        <v>-0.2</v>
      </c>
      <c r="I45" s="174">
        <f>G45+H45</f>
        <v>-0.2</v>
      </c>
      <c r="J45" s="219">
        <v>-0.4</v>
      </c>
      <c r="K45" s="205">
        <v>-0.3</v>
      </c>
      <c r="L45" s="220">
        <f>J45+K45</f>
        <v>-0.7</v>
      </c>
      <c r="M45" s="186" t="s">
        <v>112</v>
      </c>
      <c r="N45" s="219">
        <v>-1.4</v>
      </c>
      <c r="O45" s="205">
        <v>0.4</v>
      </c>
      <c r="P45" s="220">
        <f>N45+O45</f>
        <v>-0.9999999999999999</v>
      </c>
      <c r="Q45" s="43"/>
      <c r="R45" s="63" t="s">
        <v>87</v>
      </c>
      <c r="S45" s="45"/>
    </row>
    <row r="46" spans="1:19" ht="30" customHeight="1" thickBot="1">
      <c r="A46" s="21"/>
      <c r="B46" s="68" t="s">
        <v>30</v>
      </c>
      <c r="C46" s="97"/>
      <c r="D46" s="241">
        <v>-4.4</v>
      </c>
      <c r="E46" s="162">
        <v>0</v>
      </c>
      <c r="F46" s="246">
        <f>D46+E46</f>
        <v>-4.4</v>
      </c>
      <c r="G46" s="241">
        <v>-1.9</v>
      </c>
      <c r="H46" s="162">
        <v>-0.2</v>
      </c>
      <c r="I46" s="246">
        <f>G46+H46</f>
        <v>-2.1</v>
      </c>
      <c r="J46" s="240">
        <v>-3.7</v>
      </c>
      <c r="K46" s="208">
        <v>-1.7</v>
      </c>
      <c r="L46" s="245">
        <f>J46+K46</f>
        <v>-5.4</v>
      </c>
      <c r="M46" s="187" t="s">
        <v>112</v>
      </c>
      <c r="N46" s="240">
        <v>1.3</v>
      </c>
      <c r="O46" s="208">
        <v>-0.3</v>
      </c>
      <c r="P46" s="245">
        <f>N46+O46</f>
        <v>1</v>
      </c>
      <c r="Q46" s="50"/>
      <c r="R46" s="51" t="s">
        <v>88</v>
      </c>
      <c r="S46" s="45"/>
    </row>
    <row r="47" spans="1:19" ht="9" customHeight="1" thickBot="1">
      <c r="A47" s="21"/>
      <c r="B47" s="88"/>
      <c r="C47" s="30"/>
      <c r="D47" s="77"/>
      <c r="E47" s="77"/>
      <c r="F47" s="77"/>
      <c r="G47" s="77"/>
      <c r="H47" s="77"/>
      <c r="I47" s="77"/>
      <c r="J47" s="77"/>
      <c r="K47" s="77"/>
      <c r="L47" s="77"/>
      <c r="M47" s="154"/>
      <c r="N47" s="77"/>
      <c r="O47" s="77"/>
      <c r="P47" s="77"/>
      <c r="Q47" s="70"/>
      <c r="R47" s="70"/>
      <c r="S47" s="45"/>
    </row>
    <row r="48" spans="1:19" ht="30" customHeight="1" thickBot="1">
      <c r="A48" s="32"/>
      <c r="B48" s="33"/>
      <c r="C48" s="33"/>
      <c r="D48" s="249" t="s">
        <v>136</v>
      </c>
      <c r="E48" s="250"/>
      <c r="F48" s="250"/>
      <c r="G48" s="250" t="s">
        <v>135</v>
      </c>
      <c r="H48" s="250"/>
      <c r="I48" s="250"/>
      <c r="J48" s="250" t="s">
        <v>135</v>
      </c>
      <c r="K48" s="250"/>
      <c r="L48" s="250"/>
      <c r="M48" s="182"/>
      <c r="N48" s="249" t="s">
        <v>119</v>
      </c>
      <c r="O48" s="250"/>
      <c r="P48" s="250"/>
      <c r="Q48" s="34"/>
      <c r="R48" s="34"/>
      <c r="S48" s="35"/>
    </row>
    <row r="49" spans="1:19" ht="30" customHeight="1" thickBot="1">
      <c r="A49" s="98" t="s">
        <v>31</v>
      </c>
      <c r="B49" s="99"/>
      <c r="C49" s="99"/>
      <c r="D49" s="55">
        <f aca="true" t="shared" si="12" ref="D49:L49">D12+D16-D20-D36-D44</f>
        <v>49.10000000000001</v>
      </c>
      <c r="E49" s="37">
        <f t="shared" si="12"/>
        <v>24.300000000000004</v>
      </c>
      <c r="F49" s="100">
        <f t="shared" si="12"/>
        <v>73.4</v>
      </c>
      <c r="G49" s="55">
        <f t="shared" si="12"/>
        <v>37.400000000000006</v>
      </c>
      <c r="H49" s="37">
        <f t="shared" si="12"/>
        <v>20.700000000000003</v>
      </c>
      <c r="I49" s="100">
        <f t="shared" si="12"/>
        <v>58.1</v>
      </c>
      <c r="J49" s="55">
        <f>J12+J16-J20-J36-J44</f>
        <v>37.40000000000003</v>
      </c>
      <c r="K49" s="37">
        <f t="shared" si="12"/>
        <v>20.700000000000003</v>
      </c>
      <c r="L49" s="100">
        <f t="shared" si="12"/>
        <v>58.100000000000016</v>
      </c>
      <c r="M49" s="153">
        <f>M51</f>
        <v>-35.942668136714445</v>
      </c>
      <c r="N49" s="55">
        <f>N12+N16-N20-N36-N44</f>
        <v>50.2</v>
      </c>
      <c r="O49" s="37">
        <f>O12+O16-O20-O36-O44</f>
        <v>40.5</v>
      </c>
      <c r="P49" s="26">
        <f>P12+P16-P20-P36-P44</f>
        <v>90.70000000000002</v>
      </c>
      <c r="Q49" s="101"/>
      <c r="R49" s="101"/>
      <c r="S49" s="102" t="s">
        <v>89</v>
      </c>
    </row>
    <row r="50" spans="1:19" ht="9" customHeight="1" thickBot="1">
      <c r="A50" s="103"/>
      <c r="B50" s="104"/>
      <c r="C50" s="104"/>
      <c r="D50" s="77"/>
      <c r="E50" s="77"/>
      <c r="F50" s="77"/>
      <c r="G50" s="77"/>
      <c r="H50" s="77"/>
      <c r="I50" s="77"/>
      <c r="J50" s="77"/>
      <c r="K50" s="77"/>
      <c r="L50" s="77"/>
      <c r="M50" s="154"/>
      <c r="N50" s="77"/>
      <c r="O50" s="77"/>
      <c r="P50" s="77"/>
      <c r="Q50" s="268"/>
      <c r="R50" s="268"/>
      <c r="S50" s="45"/>
    </row>
    <row r="51" spans="1:19" ht="30" customHeight="1" thickBot="1">
      <c r="A51" s="95" t="s">
        <v>32</v>
      </c>
      <c r="B51" s="22"/>
      <c r="C51" s="22"/>
      <c r="D51" s="178">
        <f>D52+D53</f>
        <v>49.099999999999994</v>
      </c>
      <c r="E51" s="179">
        <f>E52+E53</f>
        <v>24.299999999999997</v>
      </c>
      <c r="F51" s="180">
        <f>D51+E51</f>
        <v>73.39999999999999</v>
      </c>
      <c r="G51" s="178">
        <f>G52+G53</f>
        <v>37.4</v>
      </c>
      <c r="H51" s="179">
        <f>H52+H53</f>
        <v>20.700000000000003</v>
      </c>
      <c r="I51" s="180">
        <f>G51+H51</f>
        <v>58.1</v>
      </c>
      <c r="J51" s="178">
        <f>J52+J53</f>
        <v>37.4</v>
      </c>
      <c r="K51" s="179">
        <f>K52+K53</f>
        <v>20.700000000000003</v>
      </c>
      <c r="L51" s="180">
        <f>J51+K51</f>
        <v>58.1</v>
      </c>
      <c r="M51" s="153">
        <f>ROUND(L51-P51,2)/P51*100</f>
        <v>-35.942668136714445</v>
      </c>
      <c r="N51" s="223">
        <f>N52+N53</f>
        <v>50.2</v>
      </c>
      <c r="O51" s="224">
        <f>O52+O53</f>
        <v>40.5</v>
      </c>
      <c r="P51" s="225">
        <f>N51+O51</f>
        <v>90.7</v>
      </c>
      <c r="Q51" s="27"/>
      <c r="R51" s="27"/>
      <c r="S51" s="29" t="s">
        <v>90</v>
      </c>
    </row>
    <row r="52" spans="1:19" ht="30" customHeight="1">
      <c r="A52" s="105"/>
      <c r="B52" s="38" t="s">
        <v>33</v>
      </c>
      <c r="C52" s="39"/>
      <c r="D52" s="219">
        <v>27.4</v>
      </c>
      <c r="E52" s="205">
        <v>15.6</v>
      </c>
      <c r="F52" s="220">
        <f>D52+E52</f>
        <v>43</v>
      </c>
      <c r="G52" s="219">
        <v>19.4</v>
      </c>
      <c r="H52" s="205">
        <v>12.4</v>
      </c>
      <c r="I52" s="220">
        <f>G52+H52</f>
        <v>31.799999999999997</v>
      </c>
      <c r="J52" s="219">
        <f>G52</f>
        <v>19.4</v>
      </c>
      <c r="K52" s="205">
        <f>H52</f>
        <v>12.4</v>
      </c>
      <c r="L52" s="220">
        <f>J52+K52</f>
        <v>31.799999999999997</v>
      </c>
      <c r="M52" s="172">
        <f>ROUND(L52-P52,2)/P52*100</f>
        <v>-49.4435612082671</v>
      </c>
      <c r="N52" s="219">
        <v>32</v>
      </c>
      <c r="O52" s="205">
        <v>30.9</v>
      </c>
      <c r="P52" s="220">
        <f>N52+O52</f>
        <v>62.9</v>
      </c>
      <c r="Q52" s="43"/>
      <c r="R52" s="63" t="s">
        <v>91</v>
      </c>
      <c r="S52" s="45"/>
    </row>
    <row r="53" spans="1:19" ht="30" customHeight="1" thickBot="1">
      <c r="A53" s="105"/>
      <c r="B53" s="68" t="s">
        <v>34</v>
      </c>
      <c r="C53" s="97"/>
      <c r="D53" s="240">
        <v>21.7</v>
      </c>
      <c r="E53" s="208">
        <v>8.7</v>
      </c>
      <c r="F53" s="245">
        <f>D53+E53</f>
        <v>30.4</v>
      </c>
      <c r="G53" s="240">
        <v>18</v>
      </c>
      <c r="H53" s="208">
        <v>8.3</v>
      </c>
      <c r="I53" s="245">
        <f>G53+H53</f>
        <v>26.3</v>
      </c>
      <c r="J53" s="240">
        <f>G53</f>
        <v>18</v>
      </c>
      <c r="K53" s="208">
        <f>H53</f>
        <v>8.3</v>
      </c>
      <c r="L53" s="245">
        <f>J53+K53</f>
        <v>26.3</v>
      </c>
      <c r="M53" s="177">
        <f>ROUND(L53-P53,2)/P53*100</f>
        <v>-5.39568345323741</v>
      </c>
      <c r="N53" s="240">
        <v>18.2</v>
      </c>
      <c r="O53" s="208">
        <v>9.6</v>
      </c>
      <c r="P53" s="245">
        <f>N53+O53</f>
        <v>27.799999999999997</v>
      </c>
      <c r="Q53" s="50"/>
      <c r="R53" s="51" t="s">
        <v>92</v>
      </c>
      <c r="S53" s="45"/>
    </row>
    <row r="54" spans="1:19" ht="9" customHeight="1" thickBot="1">
      <c r="A54" s="95"/>
      <c r="B54" s="22"/>
      <c r="C54" s="22"/>
      <c r="D54" s="52"/>
      <c r="E54" s="52"/>
      <c r="F54" s="52"/>
      <c r="G54" s="52"/>
      <c r="H54" s="52"/>
      <c r="I54" s="52"/>
      <c r="J54" s="52"/>
      <c r="K54" s="52"/>
      <c r="L54" s="52"/>
      <c r="M54" s="154"/>
      <c r="N54" s="52"/>
      <c r="O54" s="52"/>
      <c r="P54" s="52"/>
      <c r="Q54" s="27"/>
      <c r="R54" s="27"/>
      <c r="S54" s="45"/>
    </row>
    <row r="55" spans="1:19" ht="30" customHeight="1">
      <c r="A55" s="103" t="s">
        <v>35</v>
      </c>
      <c r="B55" s="106"/>
      <c r="C55" s="106"/>
      <c r="D55" s="107"/>
      <c r="E55" s="108"/>
      <c r="F55" s="109"/>
      <c r="G55" s="107"/>
      <c r="H55" s="108"/>
      <c r="I55" s="109"/>
      <c r="J55" s="107"/>
      <c r="K55" s="108"/>
      <c r="L55" s="109"/>
      <c r="M55" s="183"/>
      <c r="N55" s="107"/>
      <c r="O55" s="108"/>
      <c r="P55" s="109"/>
      <c r="Q55" s="269" t="s">
        <v>93</v>
      </c>
      <c r="R55" s="268"/>
      <c r="S55" s="270"/>
    </row>
    <row r="56" spans="1:19" ht="30" customHeight="1">
      <c r="A56" s="21" t="s">
        <v>36</v>
      </c>
      <c r="B56" s="110"/>
      <c r="C56" s="28"/>
      <c r="D56" s="111"/>
      <c r="E56" s="112"/>
      <c r="F56" s="113"/>
      <c r="G56" s="111"/>
      <c r="H56" s="112"/>
      <c r="I56" s="113"/>
      <c r="J56" s="111"/>
      <c r="K56" s="112"/>
      <c r="L56" s="113"/>
      <c r="M56" s="184"/>
      <c r="N56" s="111"/>
      <c r="O56" s="112"/>
      <c r="P56" s="113"/>
      <c r="Q56" s="271" t="s">
        <v>94</v>
      </c>
      <c r="R56" s="272"/>
      <c r="S56" s="273"/>
    </row>
    <row r="57" spans="1:19" ht="30" customHeight="1">
      <c r="A57" s="114"/>
      <c r="B57" s="72" t="s">
        <v>37</v>
      </c>
      <c r="C57" s="72"/>
      <c r="D57" s="227"/>
      <c r="E57" s="77"/>
      <c r="F57" s="228">
        <v>5.5</v>
      </c>
      <c r="G57" s="227"/>
      <c r="H57" s="77"/>
      <c r="I57" s="228">
        <v>22</v>
      </c>
      <c r="J57" s="227"/>
      <c r="K57" s="77"/>
      <c r="L57" s="228">
        <v>0</v>
      </c>
      <c r="M57" s="116" t="s">
        <v>112</v>
      </c>
      <c r="N57" s="227"/>
      <c r="O57" s="77"/>
      <c r="P57" s="229">
        <v>5</v>
      </c>
      <c r="Q57" s="247" t="s">
        <v>95</v>
      </c>
      <c r="R57" s="248"/>
      <c r="S57" s="45"/>
    </row>
    <row r="58" spans="1:19" ht="30" customHeight="1">
      <c r="A58" s="114"/>
      <c r="B58" s="72" t="s">
        <v>38</v>
      </c>
      <c r="C58" s="72"/>
      <c r="D58" s="227"/>
      <c r="E58" s="77"/>
      <c r="F58" s="228">
        <v>18.9</v>
      </c>
      <c r="G58" s="227"/>
      <c r="H58" s="77"/>
      <c r="I58" s="228">
        <v>0</v>
      </c>
      <c r="J58" s="227"/>
      <c r="K58" s="77"/>
      <c r="L58" s="228">
        <v>28.9</v>
      </c>
      <c r="M58" s="116" t="s">
        <v>112</v>
      </c>
      <c r="N58" s="227"/>
      <c r="O58" s="77"/>
      <c r="P58" s="229">
        <v>17.3</v>
      </c>
      <c r="Q58" s="247" t="s">
        <v>96</v>
      </c>
      <c r="R58" s="248"/>
      <c r="S58" s="45"/>
    </row>
    <row r="59" spans="1:19" ht="30" customHeight="1">
      <c r="A59" s="114"/>
      <c r="B59" s="72" t="s">
        <v>39</v>
      </c>
      <c r="C59" s="72"/>
      <c r="D59" s="227"/>
      <c r="E59" s="77"/>
      <c r="F59" s="228">
        <v>2.4</v>
      </c>
      <c r="G59" s="227"/>
      <c r="H59" s="77"/>
      <c r="I59" s="228">
        <v>3</v>
      </c>
      <c r="J59" s="227"/>
      <c r="K59" s="77"/>
      <c r="L59" s="228">
        <v>9.9</v>
      </c>
      <c r="M59" s="116" t="s">
        <v>112</v>
      </c>
      <c r="N59" s="227"/>
      <c r="O59" s="77"/>
      <c r="P59" s="229">
        <v>23.2</v>
      </c>
      <c r="Q59" s="247" t="s">
        <v>97</v>
      </c>
      <c r="R59" s="248"/>
      <c r="S59" s="45"/>
    </row>
    <row r="60" spans="1:19" ht="30" customHeight="1">
      <c r="A60" s="114"/>
      <c r="B60" s="72" t="s">
        <v>40</v>
      </c>
      <c r="C60" s="72"/>
      <c r="D60" s="227"/>
      <c r="E60" s="230"/>
      <c r="F60" s="228">
        <v>0</v>
      </c>
      <c r="G60" s="227"/>
      <c r="H60" s="230"/>
      <c r="I60" s="228">
        <v>0</v>
      </c>
      <c r="J60" s="227"/>
      <c r="K60" s="230"/>
      <c r="L60" s="231">
        <v>0</v>
      </c>
      <c r="M60" s="85" t="s">
        <v>112</v>
      </c>
      <c r="N60" s="227"/>
      <c r="O60" s="230"/>
      <c r="P60" s="229">
        <v>-0.9</v>
      </c>
      <c r="Q60" s="247" t="s">
        <v>113</v>
      </c>
      <c r="R60" s="248"/>
      <c r="S60" s="45"/>
    </row>
    <row r="61" spans="1:19" ht="30" customHeight="1" thickBot="1">
      <c r="A61" s="117"/>
      <c r="B61" s="118" t="s">
        <v>41</v>
      </c>
      <c r="C61" s="118"/>
      <c r="D61" s="119"/>
      <c r="E61" s="120"/>
      <c r="F61" s="121">
        <f>F57+F58-F59-F60</f>
        <v>22</v>
      </c>
      <c r="G61" s="119"/>
      <c r="H61" s="120"/>
      <c r="I61" s="121">
        <f>I57+I58-I59-I60</f>
        <v>19</v>
      </c>
      <c r="J61" s="119"/>
      <c r="K61" s="120"/>
      <c r="L61" s="142">
        <f>L57+L58-L59-L60</f>
        <v>19</v>
      </c>
      <c r="M61" s="122" t="s">
        <v>112</v>
      </c>
      <c r="N61" s="119"/>
      <c r="O61" s="120"/>
      <c r="P61" s="150">
        <f>P57+P58-P59-P60</f>
        <v>1.4432899320127035E-15</v>
      </c>
      <c r="Q61" s="257" t="s">
        <v>98</v>
      </c>
      <c r="R61" s="257"/>
      <c r="S61" s="123"/>
    </row>
    <row r="62" spans="1:19" ht="30" customHeight="1">
      <c r="A62" s="234"/>
      <c r="B62" s="124"/>
      <c r="C62" s="124"/>
      <c r="D62" s="235"/>
      <c r="E62" s="235"/>
      <c r="F62" s="235"/>
      <c r="G62" s="235"/>
      <c r="H62" s="235"/>
      <c r="I62" s="323" t="s">
        <v>141</v>
      </c>
      <c r="J62" s="115"/>
      <c r="K62" s="317" t="s">
        <v>142</v>
      </c>
      <c r="L62" s="115"/>
      <c r="M62" s="233"/>
      <c r="N62" s="115"/>
      <c r="O62" s="115"/>
      <c r="P62" s="115"/>
      <c r="Q62" s="53"/>
      <c r="R62" s="53"/>
      <c r="S62" s="45"/>
    </row>
    <row r="63" spans="1:19" ht="30" customHeight="1">
      <c r="A63" s="319" t="s">
        <v>43</v>
      </c>
      <c r="B63" s="322"/>
      <c r="C63" s="322"/>
      <c r="D63" s="322"/>
      <c r="E63" s="322"/>
      <c r="F63" s="322"/>
      <c r="G63" s="322"/>
      <c r="H63" s="322"/>
      <c r="I63" s="318"/>
      <c r="J63" s="191" t="s">
        <v>106</v>
      </c>
      <c r="K63" s="318"/>
      <c r="L63" s="324" t="s">
        <v>100</v>
      </c>
      <c r="M63" s="325"/>
      <c r="N63" s="325"/>
      <c r="O63" s="325"/>
      <c r="P63" s="325"/>
      <c r="Q63" s="325"/>
      <c r="R63" s="325"/>
      <c r="S63" s="326"/>
    </row>
    <row r="64" spans="1:19" ht="30" customHeight="1">
      <c r="A64" s="127"/>
      <c r="B64" s="128"/>
      <c r="C64" s="128"/>
      <c r="D64" s="129"/>
      <c r="E64" s="129"/>
      <c r="F64" s="30"/>
      <c r="G64" s="130"/>
      <c r="H64" s="130" t="s">
        <v>123</v>
      </c>
      <c r="I64" s="237" t="s">
        <v>145</v>
      </c>
      <c r="J64" s="131"/>
      <c r="K64" s="236">
        <v>0</v>
      </c>
      <c r="L64" s="132" t="s">
        <v>124</v>
      </c>
      <c r="M64" s="132"/>
      <c r="N64" s="132"/>
      <c r="O64" s="132"/>
      <c r="P64" s="192"/>
      <c r="Q64" s="192"/>
      <c r="R64" s="192"/>
      <c r="S64" s="193"/>
    </row>
    <row r="65" spans="1:19" ht="30" customHeight="1">
      <c r="A65" s="127"/>
      <c r="B65" s="128"/>
      <c r="C65" s="128"/>
      <c r="D65" s="129"/>
      <c r="E65" s="129"/>
      <c r="F65" s="8"/>
      <c r="G65" s="130"/>
      <c r="H65" s="130" t="s">
        <v>117</v>
      </c>
      <c r="I65" s="237" t="s">
        <v>144</v>
      </c>
      <c r="J65" s="131"/>
      <c r="K65" s="238">
        <v>559</v>
      </c>
      <c r="L65" s="132" t="s">
        <v>118</v>
      </c>
      <c r="M65" s="132"/>
      <c r="N65" s="132"/>
      <c r="O65" s="133"/>
      <c r="P65" s="125"/>
      <c r="Q65" s="125"/>
      <c r="R65" s="125"/>
      <c r="S65" s="126"/>
    </row>
    <row r="66" spans="1:19" ht="30" customHeight="1">
      <c r="A66" s="127"/>
      <c r="B66" s="128"/>
      <c r="C66" s="128"/>
      <c r="D66" s="53"/>
      <c r="E66" s="53"/>
      <c r="F66" s="152"/>
      <c r="G66" s="134"/>
      <c r="H66" s="129" t="s">
        <v>132</v>
      </c>
      <c r="I66" s="128" t="s">
        <v>146</v>
      </c>
      <c r="J66" s="232"/>
      <c r="K66" s="128" t="s">
        <v>143</v>
      </c>
      <c r="L66" s="135" t="s">
        <v>133</v>
      </c>
      <c r="M66" s="135"/>
      <c r="N66" s="135"/>
      <c r="O66" s="135"/>
      <c r="P66" s="125"/>
      <c r="Q66" s="125"/>
      <c r="R66" s="125"/>
      <c r="S66" s="126"/>
    </row>
    <row r="67" spans="1:19" ht="30" customHeight="1">
      <c r="A67" s="319" t="s">
        <v>42</v>
      </c>
      <c r="B67" s="320"/>
      <c r="C67" s="320"/>
      <c r="D67" s="320"/>
      <c r="E67" s="320"/>
      <c r="F67" s="320"/>
      <c r="G67" s="320"/>
      <c r="H67" s="320"/>
      <c r="I67" s="72"/>
      <c r="J67" s="190" t="s">
        <v>105</v>
      </c>
      <c r="K67" s="28"/>
      <c r="L67" s="324" t="s">
        <v>99</v>
      </c>
      <c r="M67" s="325"/>
      <c r="N67" s="325"/>
      <c r="O67" s="325"/>
      <c r="P67" s="325"/>
      <c r="Q67" s="325"/>
      <c r="R67" s="325"/>
      <c r="S67" s="326"/>
    </row>
    <row r="68" spans="1:19" ht="30" customHeight="1">
      <c r="A68" s="319" t="s">
        <v>44</v>
      </c>
      <c r="B68" s="320"/>
      <c r="C68" s="320"/>
      <c r="D68" s="320"/>
      <c r="E68" s="320"/>
      <c r="F68" s="320"/>
      <c r="G68" s="320"/>
      <c r="H68" s="320"/>
      <c r="I68" s="30"/>
      <c r="J68" s="190" t="s">
        <v>107</v>
      </c>
      <c r="K68" s="30"/>
      <c r="L68" s="324" t="s">
        <v>101</v>
      </c>
      <c r="M68" s="325"/>
      <c r="N68" s="325"/>
      <c r="O68" s="325"/>
      <c r="P68" s="325"/>
      <c r="Q68" s="325"/>
      <c r="R68" s="325"/>
      <c r="S68" s="326"/>
    </row>
    <row r="69" spans="1:19" ht="30" customHeight="1">
      <c r="A69" s="319" t="s">
        <v>45</v>
      </c>
      <c r="B69" s="320"/>
      <c r="C69" s="320"/>
      <c r="D69" s="320"/>
      <c r="E69" s="320"/>
      <c r="F69" s="320"/>
      <c r="G69" s="320"/>
      <c r="H69" s="320"/>
      <c r="I69" s="72"/>
      <c r="J69" s="190" t="s">
        <v>108</v>
      </c>
      <c r="K69" s="30"/>
      <c r="L69" s="327" t="s">
        <v>102</v>
      </c>
      <c r="M69" s="325"/>
      <c r="N69" s="325"/>
      <c r="O69" s="325"/>
      <c r="P69" s="325"/>
      <c r="Q69" s="325"/>
      <c r="R69" s="325"/>
      <c r="S69" s="326"/>
    </row>
    <row r="70" spans="1:19" ht="30" customHeight="1">
      <c r="A70" s="319" t="s">
        <v>46</v>
      </c>
      <c r="B70" s="320"/>
      <c r="C70" s="320"/>
      <c r="D70" s="320"/>
      <c r="E70" s="320"/>
      <c r="F70" s="320"/>
      <c r="G70" s="320"/>
      <c r="H70" s="320"/>
      <c r="I70" s="72"/>
      <c r="J70" s="190"/>
      <c r="K70" s="30"/>
      <c r="L70" s="324" t="s">
        <v>103</v>
      </c>
      <c r="M70" s="325"/>
      <c r="N70" s="325"/>
      <c r="O70" s="325"/>
      <c r="P70" s="325"/>
      <c r="Q70" s="325"/>
      <c r="R70" s="325"/>
      <c r="S70" s="326"/>
    </row>
    <row r="71" spans="1:19" ht="30" customHeight="1">
      <c r="A71" s="321" t="s">
        <v>47</v>
      </c>
      <c r="B71" s="320"/>
      <c r="C71" s="320"/>
      <c r="D71" s="320"/>
      <c r="E71" s="320"/>
      <c r="F71" s="320"/>
      <c r="G71" s="320"/>
      <c r="H71" s="320"/>
      <c r="I71" s="136"/>
      <c r="J71" s="194" t="s">
        <v>109</v>
      </c>
      <c r="K71" s="136"/>
      <c r="L71" s="328" t="s">
        <v>104</v>
      </c>
      <c r="M71" s="325"/>
      <c r="N71" s="325"/>
      <c r="O71" s="325"/>
      <c r="P71" s="325"/>
      <c r="Q71" s="325"/>
      <c r="R71" s="325"/>
      <c r="S71" s="326"/>
    </row>
    <row r="72" spans="1:19" ht="30" customHeight="1">
      <c r="A72" s="321" t="s">
        <v>139</v>
      </c>
      <c r="B72" s="320"/>
      <c r="C72" s="320"/>
      <c r="D72" s="320"/>
      <c r="E72" s="320"/>
      <c r="F72" s="320"/>
      <c r="G72" s="320"/>
      <c r="H72" s="320"/>
      <c r="I72" s="136"/>
      <c r="J72" s="194" t="s">
        <v>138</v>
      </c>
      <c r="K72" s="136"/>
      <c r="L72" s="328" t="s">
        <v>140</v>
      </c>
      <c r="M72" s="325"/>
      <c r="N72" s="325"/>
      <c r="O72" s="325"/>
      <c r="P72" s="325"/>
      <c r="Q72" s="325"/>
      <c r="R72" s="325"/>
      <c r="S72" s="326"/>
    </row>
    <row r="73" spans="1:19" ht="9" customHeight="1" thickBot="1">
      <c r="A73" s="137"/>
      <c r="B73" s="138"/>
      <c r="C73" s="138"/>
      <c r="D73" s="138"/>
      <c r="E73" s="138"/>
      <c r="F73" s="138"/>
      <c r="G73" s="138"/>
      <c r="H73" s="138"/>
      <c r="I73" s="138"/>
      <c r="J73" s="195"/>
      <c r="K73" s="139"/>
      <c r="L73" s="140"/>
      <c r="M73" s="140"/>
      <c r="N73" s="140"/>
      <c r="O73" s="140"/>
      <c r="P73" s="140"/>
      <c r="Q73" s="140"/>
      <c r="R73" s="140"/>
      <c r="S73" s="141"/>
    </row>
  </sheetData>
  <mergeCells count="59">
    <mergeCell ref="A72:H72"/>
    <mergeCell ref="L63:S63"/>
    <mergeCell ref="L67:S67"/>
    <mergeCell ref="L68:S68"/>
    <mergeCell ref="L69:S69"/>
    <mergeCell ref="L70:S70"/>
    <mergeCell ref="L71:S71"/>
    <mergeCell ref="L72:S72"/>
    <mergeCell ref="A68:H68"/>
    <mergeCell ref="A69:H69"/>
    <mergeCell ref="A70:H70"/>
    <mergeCell ref="A71:H71"/>
    <mergeCell ref="A63:H63"/>
    <mergeCell ref="I62:I63"/>
    <mergeCell ref="K62:K63"/>
    <mergeCell ref="A67:H67"/>
    <mergeCell ref="A10:C10"/>
    <mergeCell ref="A11:C11"/>
    <mergeCell ref="D5:F5"/>
    <mergeCell ref="D6:F6"/>
    <mergeCell ref="D11:F11"/>
    <mergeCell ref="A1:C9"/>
    <mergeCell ref="D1:P1"/>
    <mergeCell ref="J6:L6"/>
    <mergeCell ref="D2:P2"/>
    <mergeCell ref="D3:P3"/>
    <mergeCell ref="N6:P6"/>
    <mergeCell ref="N11:P11"/>
    <mergeCell ref="G5:I5"/>
    <mergeCell ref="G6:I6"/>
    <mergeCell ref="G11:I11"/>
    <mergeCell ref="J11:L11"/>
    <mergeCell ref="J5:L5"/>
    <mergeCell ref="G4:I4"/>
    <mergeCell ref="J4:L4"/>
    <mergeCell ref="Q60:R60"/>
    <mergeCell ref="N4:P4"/>
    <mergeCell ref="Q50:R50"/>
    <mergeCell ref="Q55:S55"/>
    <mergeCell ref="Q56:S56"/>
    <mergeCell ref="Q1:S4"/>
    <mergeCell ref="Q5:S9"/>
    <mergeCell ref="Q10:S10"/>
    <mergeCell ref="Q11:S11"/>
    <mergeCell ref="N5:P5"/>
    <mergeCell ref="Q61:R61"/>
    <mergeCell ref="J13:L13"/>
    <mergeCell ref="N13:P13"/>
    <mergeCell ref="J14:L14"/>
    <mergeCell ref="N14:P14"/>
    <mergeCell ref="J15:L15"/>
    <mergeCell ref="N15:P15"/>
    <mergeCell ref="Q57:R57"/>
    <mergeCell ref="Q58:R58"/>
    <mergeCell ref="Q59:R59"/>
    <mergeCell ref="D48:F48"/>
    <mergeCell ref="G48:I48"/>
    <mergeCell ref="J48:L48"/>
    <mergeCell ref="N48:P48"/>
  </mergeCells>
  <printOptions horizontalCentered="1"/>
  <pageMargins left="0.3937007874015748" right="0.3937007874015748" top="0.49" bottom="0.32" header="0" footer="0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2011-04-20T08:48:30Z</cp:lastPrinted>
  <dcterms:created xsi:type="dcterms:W3CDTF">2007-02-23T10:50:08Z</dcterms:created>
  <dcterms:modified xsi:type="dcterms:W3CDTF">2012-03-09T09:17:54Z</dcterms:modified>
  <cp:category/>
  <cp:version/>
  <cp:contentType/>
  <cp:contentStatus/>
</cp:coreProperties>
</file>