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01" activeTab="0"/>
  </bookViews>
  <sheets>
    <sheet name="Sonneblom - DESEMBER 2001" sheetId="1" r:id="rId1"/>
  </sheets>
  <definedNames>
    <definedName name="_xlnm.Print_Area" localSheetId="0">'Sonneblom - DESEMBER 2001'!$A$1:$S$55</definedName>
  </definedNames>
  <calcPr fullCalcOnLoad="1"/>
</workbook>
</file>

<file path=xl/sharedStrings.xml><?xml version="1.0" encoding="utf-8"?>
<sst xmlns="http://schemas.openxmlformats.org/spreadsheetml/2006/main" count="97" uniqueCount="89">
  <si>
    <t>Gepers vir olie en oliekoek</t>
  </si>
  <si>
    <t>(b) Acquisition</t>
  </si>
  <si>
    <t>(c) Utilisation</t>
  </si>
  <si>
    <t>(c) Aanwending</t>
  </si>
  <si>
    <t>Opbergers, handelaars</t>
  </si>
  <si>
    <t>Storers, traders</t>
  </si>
  <si>
    <t>Processors</t>
  </si>
  <si>
    <t>Verwerkers</t>
  </si>
  <si>
    <t>'000t</t>
  </si>
  <si>
    <t>(b) Verkryging</t>
  </si>
  <si>
    <t>Progressive/Progressief</t>
  </si>
  <si>
    <t>Crushed for oil and oilcake</t>
  </si>
  <si>
    <t>Withdrawn by producers</t>
  </si>
  <si>
    <t>Onttrek deur produsente</t>
  </si>
  <si>
    <t>1 Jan 2000</t>
  </si>
  <si>
    <t>Processed for local market:</t>
  </si>
  <si>
    <t>Verwerk vir binnelandse mark:</t>
  </si>
  <si>
    <t>%</t>
  </si>
  <si>
    <t>(d) Exports</t>
  </si>
  <si>
    <t>(e) Sundries</t>
  </si>
  <si>
    <t>(d) Uitvoere</t>
  </si>
  <si>
    <t xml:space="preserve">(e) Diverse </t>
  </si>
  <si>
    <t xml:space="preserve">(f) Unutilised stock (a+b-c-d-e) </t>
  </si>
  <si>
    <t>(f) Onaangewende voorraad (a+b-c-d-e)</t>
  </si>
  <si>
    <t>Whole sunflower seed</t>
  </si>
  <si>
    <t>Human consumption</t>
  </si>
  <si>
    <t>Animal feed</t>
  </si>
  <si>
    <t>Menslike verbruik</t>
  </si>
  <si>
    <t>Dierevoer</t>
  </si>
  <si>
    <t>Imports destined for RSA</t>
  </si>
  <si>
    <t>Invoere bestem vir RSA</t>
  </si>
  <si>
    <t>Seed for planting purposes</t>
  </si>
  <si>
    <t>(Preliminary/Voorlopig)</t>
  </si>
  <si>
    <t>Saad vir plantdoeleindes</t>
  </si>
  <si>
    <t>Released to end-consumer(s)</t>
  </si>
  <si>
    <t>Vrygestel aan eindverbruiker(s)</t>
  </si>
  <si>
    <t>Monthly announcement of information / Maandelikse bekendmaking van inligting (1)</t>
  </si>
  <si>
    <t>(1)</t>
  </si>
  <si>
    <t>(2)</t>
  </si>
  <si>
    <t>(4)</t>
  </si>
  <si>
    <t>Heel sonneblomsaad</t>
  </si>
  <si>
    <t>(5)</t>
  </si>
  <si>
    <t xml:space="preserve">Surplus(-)/Tekort(+) </t>
  </si>
  <si>
    <t xml:space="preserve">Surplus(-)/Deficit(+) </t>
  </si>
  <si>
    <t xml:space="preserve">                                                                                                                                           </t>
  </si>
  <si>
    <t>1 Jan 2001</t>
  </si>
  <si>
    <t>SUNFLOWER SEED / SONNEBLOMSAAD 2001 Year (Jan - Dec) / 2001 Jaar (Jan - Des)  (2)</t>
  </si>
  <si>
    <t xml:space="preserve">Dec/Des 2000                                </t>
  </si>
  <si>
    <t>ton</t>
  </si>
  <si>
    <t xml:space="preserve">(a) Opening stock </t>
  </si>
  <si>
    <t xml:space="preserve">(a) Beginvoorraad </t>
  </si>
  <si>
    <t>(3)</t>
  </si>
  <si>
    <t>Deliveries directly from farms (3)</t>
  </si>
  <si>
    <t xml:space="preserve">Lewerings direk vanaf plase (3) </t>
  </si>
  <si>
    <t>+/- (4)</t>
  </si>
  <si>
    <t xml:space="preserve">Producer deliveries directly from farms./Produsentelewerings direk vanaf plase:            </t>
  </si>
  <si>
    <t>Total percentage increase(+)/decrease(-) against the same period the previous year./Totale persentasie toename(+)/afname(-) teenoor dieselfde periode die vorige jaar.</t>
  </si>
  <si>
    <t>Physical stock is verified regularly on a random basis by SAGIS' Audit Inspection Division./Fisiese voorraad word gereeld op 'n steekproefbasis deur SAGIS se Oudit Inspeksie Afdeling geverifieer.</t>
  </si>
  <si>
    <t>Net dispatches(+)/receipts(-)</t>
  </si>
  <si>
    <t>Netto versendings(+)/ontvangstes(-)</t>
  </si>
  <si>
    <t>(g) Voorraad geberg by: (5)</t>
  </si>
  <si>
    <t>(g) Stock stored at:  (5)</t>
  </si>
  <si>
    <t>30 Nov 2001</t>
  </si>
  <si>
    <t>Nov 2001</t>
  </si>
  <si>
    <t>1 Nov 2001</t>
  </si>
  <si>
    <t>Jan - Nov 2001</t>
  </si>
  <si>
    <t>(6)</t>
  </si>
  <si>
    <t>664 920</t>
  </si>
  <si>
    <t>Die inligtingstelsel rapporteer slegs oor die fisiese beweging van sonneblomsaad in kommersiële strukture, en moet geensins as 'n bevestiging of aanduiding van eiendomsreg geag word nie.</t>
  </si>
  <si>
    <t>The information system reports only on the actual movement of sunflower seed in commercial structures, and must under no circumstances be construed as confirmation or an indication of ownership./</t>
  </si>
  <si>
    <t>Figures not comparable/Syfers nie vergelykbaar nie.</t>
  </si>
  <si>
    <t xml:space="preserve">Dec/Des 2001                                </t>
  </si>
  <si>
    <t>Dec/Des 2001</t>
  </si>
  <si>
    <t>31 Dec/Des 2001</t>
  </si>
  <si>
    <t>31 Dec/Des 2000</t>
  </si>
  <si>
    <t>Jan - Dec/Des  2001</t>
  </si>
  <si>
    <t>Prog. Jan - Dec/Des 2001</t>
  </si>
  <si>
    <t>Jan - Dec/Des 2000</t>
  </si>
  <si>
    <t>Prog. Jan - Dec/Des 2000</t>
  </si>
  <si>
    <t>SMI-012002</t>
  </si>
  <si>
    <t>30/01/2002</t>
  </si>
  <si>
    <t>1 Dec/Des 2001</t>
  </si>
  <si>
    <t xml:space="preserve">As declared by collaborators. Although everything has been done to ensure the accuracy of the information, neither SAGIS nor any of its directors or employees take any responsibility for actions </t>
  </si>
  <si>
    <t xml:space="preserve">Includes a portion of the production of the developing sector - the balance will not necessarily be included here./Ingesluit 'n deel van die produksie van die opkomende sektor - die balans sal </t>
  </si>
  <si>
    <t>nie noodwendig hier ingesluit word nie.</t>
  </si>
  <si>
    <t xml:space="preserve">or losses that might occur as a result of the usage of this information./  </t>
  </si>
  <si>
    <t>Soos verskaf deur medewerkers. Alhoewel  alles gedoen is om te verseker dat die inligting korrek is, aanvaar nie SAGIS of enige van sy direkteure of werknemers verantwoordelikheid vir enige aksies</t>
  </si>
  <si>
    <t xml:space="preserve">of verliese as gevolg van die inligting wat gebruik is nie. 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</si>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</sst>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0.000"/>
    <numFmt numFmtId="180" formatCode="0.0000"/>
    <numFmt numFmtId="181" formatCode="0.00000"/>
    <numFmt numFmtId="182" formatCode="&quot;R&quot;\ #,##0.000"/>
    <numFmt numFmtId="183" formatCode="#,##0.000"/>
    <numFmt numFmtId="184" formatCode="#,##0.0"/>
    <numFmt numFmtId="185" formatCode="#,##0.0000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8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183" fontId="0" fillId="0" borderId="0" xfId="0" applyAlignment="1">
      <alignment/>
    </xf>
    <xf numFmtId="183" fontId="0" fillId="0" borderId="0" xfId="0" applyFont="1" applyAlignment="1">
      <alignment horizontal="left"/>
    </xf>
    <xf numFmtId="183" fontId="0" fillId="0" borderId="0" xfId="0" applyFont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183" fontId="1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183" fontId="3" fillId="0" borderId="0" xfId="0" applyFont="1" applyAlignment="1">
      <alignment/>
    </xf>
    <xf numFmtId="183" fontId="4" fillId="0" borderId="0" xfId="0" applyFont="1" applyBorder="1" applyAlignment="1">
      <alignment horizontal="left"/>
    </xf>
    <xf numFmtId="183" fontId="5" fillId="0" borderId="0" xfId="0" applyFont="1" applyAlignment="1">
      <alignment/>
    </xf>
    <xf numFmtId="183" fontId="4" fillId="0" borderId="0" xfId="0" applyFont="1" applyBorder="1" applyAlignment="1" quotePrefix="1">
      <alignment horizontal="right"/>
    </xf>
    <xf numFmtId="183" fontId="2" fillId="0" borderId="1" xfId="0" applyFont="1" applyBorder="1" applyAlignment="1">
      <alignment/>
    </xf>
    <xf numFmtId="183" fontId="6" fillId="0" borderId="0" xfId="0" applyFont="1" applyBorder="1" applyAlignment="1">
      <alignment/>
    </xf>
    <xf numFmtId="183" fontId="6" fillId="0" borderId="0" xfId="0" applyFont="1" applyAlignment="1">
      <alignment/>
    </xf>
    <xf numFmtId="183" fontId="7" fillId="0" borderId="2" xfId="0" applyFont="1" applyBorder="1" applyAlignment="1">
      <alignment/>
    </xf>
    <xf numFmtId="183" fontId="6" fillId="0" borderId="3" xfId="0" applyFont="1" applyBorder="1" applyAlignment="1">
      <alignment/>
    </xf>
    <xf numFmtId="183" fontId="6" fillId="0" borderId="4" xfId="0" applyFont="1" applyBorder="1" applyAlignment="1">
      <alignment/>
    </xf>
    <xf numFmtId="183" fontId="7" fillId="0" borderId="5" xfId="0" applyFont="1" applyBorder="1" applyAlignment="1">
      <alignment/>
    </xf>
    <xf numFmtId="183" fontId="6" fillId="0" borderId="6" xfId="0" applyFont="1" applyBorder="1" applyAlignment="1">
      <alignment/>
    </xf>
    <xf numFmtId="183" fontId="6" fillId="0" borderId="7" xfId="0" applyFont="1" applyBorder="1" applyAlignment="1">
      <alignment/>
    </xf>
    <xf numFmtId="183" fontId="6" fillId="0" borderId="2" xfId="0" applyFont="1" applyBorder="1" applyAlignment="1">
      <alignment/>
    </xf>
    <xf numFmtId="183" fontId="7" fillId="0" borderId="4" xfId="0" applyFont="1" applyBorder="1" applyAlignment="1">
      <alignment/>
    </xf>
    <xf numFmtId="183" fontId="7" fillId="0" borderId="8" xfId="0" applyFont="1" applyBorder="1" applyAlignment="1">
      <alignment/>
    </xf>
    <xf numFmtId="183" fontId="7" fillId="0" borderId="9" xfId="0" applyFont="1" applyBorder="1" applyAlignment="1">
      <alignment/>
    </xf>
    <xf numFmtId="183" fontId="7" fillId="0" borderId="7" xfId="0" applyFont="1" applyBorder="1" applyAlignment="1">
      <alignment/>
    </xf>
    <xf numFmtId="183" fontId="6" fillId="0" borderId="8" xfId="0" applyFont="1" applyBorder="1" applyAlignment="1">
      <alignment/>
    </xf>
    <xf numFmtId="183" fontId="7" fillId="0" borderId="0" xfId="0" applyFont="1" applyBorder="1" applyAlignment="1">
      <alignment/>
    </xf>
    <xf numFmtId="183" fontId="6" fillId="0" borderId="5" xfId="0" applyFont="1" applyBorder="1" applyAlignment="1">
      <alignment/>
    </xf>
    <xf numFmtId="183" fontId="7" fillId="0" borderId="6" xfId="0" applyFont="1" applyBorder="1" applyAlignment="1">
      <alignment/>
    </xf>
    <xf numFmtId="183" fontId="6" fillId="0" borderId="1" xfId="0" applyFont="1" applyBorder="1" applyAlignment="1">
      <alignment/>
    </xf>
    <xf numFmtId="183" fontId="7" fillId="0" borderId="10" xfId="0" applyFont="1" applyBorder="1" applyAlignment="1">
      <alignment/>
    </xf>
    <xf numFmtId="183" fontId="6" fillId="0" borderId="11" xfId="0" applyFont="1" applyBorder="1" applyAlignment="1">
      <alignment/>
    </xf>
    <xf numFmtId="183" fontId="7" fillId="0" borderId="12" xfId="0" applyFont="1" applyBorder="1" applyAlignment="1">
      <alignment/>
    </xf>
    <xf numFmtId="183" fontId="2" fillId="0" borderId="13" xfId="0" applyFont="1" applyBorder="1" applyAlignment="1">
      <alignment/>
    </xf>
    <xf numFmtId="183" fontId="6" fillId="0" borderId="14" xfId="0" applyFont="1" applyBorder="1" applyAlignment="1">
      <alignment/>
    </xf>
    <xf numFmtId="183" fontId="2" fillId="0" borderId="1" xfId="0" applyFont="1" applyBorder="1" applyAlignment="1">
      <alignment horizontal="left"/>
    </xf>
    <xf numFmtId="183" fontId="2" fillId="0" borderId="0" xfId="0" applyFont="1" applyBorder="1" applyAlignment="1">
      <alignment/>
    </xf>
    <xf numFmtId="183" fontId="7" fillId="0" borderId="3" xfId="0" applyFont="1" applyBorder="1" applyAlignment="1">
      <alignment/>
    </xf>
    <xf numFmtId="183" fontId="6" fillId="0" borderId="15" xfId="0" applyFont="1" applyBorder="1" applyAlignment="1">
      <alignment/>
    </xf>
    <xf numFmtId="183" fontId="6" fillId="0" borderId="16" xfId="0" applyFont="1" applyBorder="1" applyAlignment="1">
      <alignment/>
    </xf>
    <xf numFmtId="183" fontId="7" fillId="0" borderId="17" xfId="0" applyFont="1" applyBorder="1" applyAlignment="1">
      <alignment/>
    </xf>
    <xf numFmtId="183" fontId="6" fillId="0" borderId="17" xfId="0" applyFont="1" applyBorder="1" applyAlignment="1">
      <alignment/>
    </xf>
    <xf numFmtId="183" fontId="6" fillId="0" borderId="0" xfId="0" applyFont="1" applyFill="1" applyAlignment="1" quotePrefix="1">
      <alignment horizontal="left"/>
    </xf>
    <xf numFmtId="183" fontId="6" fillId="0" borderId="0" xfId="0" applyFont="1" applyAlignment="1" quotePrefix="1">
      <alignment horizontal="left"/>
    </xf>
    <xf numFmtId="183" fontId="6" fillId="0" borderId="0" xfId="0" applyFont="1" applyAlignment="1">
      <alignment horizontal="left"/>
    </xf>
    <xf numFmtId="183" fontId="6" fillId="0" borderId="0" xfId="0" applyFont="1" applyFill="1" applyAlignment="1">
      <alignment horizontal="left"/>
    </xf>
    <xf numFmtId="183" fontId="6" fillId="0" borderId="0" xfId="0" applyFont="1" applyFill="1" applyAlignment="1">
      <alignment/>
    </xf>
    <xf numFmtId="183" fontId="6" fillId="0" borderId="0" xfId="0" applyFont="1" applyBorder="1" applyAlignment="1" quotePrefix="1">
      <alignment horizontal="left"/>
    </xf>
    <xf numFmtId="183" fontId="6" fillId="0" borderId="0" xfId="0" applyFont="1" applyBorder="1" applyAlignment="1">
      <alignment horizontal="left"/>
    </xf>
    <xf numFmtId="183" fontId="6" fillId="0" borderId="0" xfId="0" applyFont="1" applyAlignment="1" quotePrefix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6" fillId="0" borderId="18" xfId="0" applyNumberFormat="1" applyFont="1" applyBorder="1" applyAlignment="1" quotePrefix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83" fontId="6" fillId="0" borderId="21" xfId="0" applyFont="1" applyBorder="1" applyAlignment="1">
      <alignment horizontal="center"/>
    </xf>
    <xf numFmtId="183" fontId="6" fillId="0" borderId="16" xfId="0" applyFont="1" applyBorder="1" applyAlignment="1">
      <alignment horizontal="center"/>
    </xf>
    <xf numFmtId="183" fontId="6" fillId="0" borderId="22" xfId="0" applyFont="1" applyBorder="1" applyAlignment="1" quotePrefix="1">
      <alignment horizontal="center"/>
    </xf>
    <xf numFmtId="183" fontId="6" fillId="0" borderId="23" xfId="0" applyFont="1" applyBorder="1" applyAlignment="1">
      <alignment horizontal="center"/>
    </xf>
    <xf numFmtId="183" fontId="6" fillId="0" borderId="24" xfId="0" applyFont="1" applyBorder="1" applyAlignment="1">
      <alignment/>
    </xf>
    <xf numFmtId="183" fontId="6" fillId="0" borderId="14" xfId="0" applyFont="1" applyBorder="1" applyAlignment="1">
      <alignment horizontal="center"/>
    </xf>
    <xf numFmtId="183" fontId="6" fillId="0" borderId="0" xfId="0" applyFont="1" applyBorder="1" applyAlignment="1">
      <alignment horizontal="center"/>
    </xf>
    <xf numFmtId="183" fontId="2" fillId="0" borderId="0" xfId="0" applyFont="1" applyBorder="1" applyAlignment="1">
      <alignment horizontal="center"/>
    </xf>
    <xf numFmtId="183" fontId="6" fillId="0" borderId="24" xfId="0" applyFont="1" applyBorder="1" applyAlignment="1">
      <alignment horizontal="center"/>
    </xf>
    <xf numFmtId="183" fontId="6" fillId="0" borderId="13" xfId="0" applyFont="1" applyBorder="1" applyAlignment="1">
      <alignment/>
    </xf>
    <xf numFmtId="178" fontId="6" fillId="0" borderId="24" xfId="0" applyNumberFormat="1" applyFont="1" applyBorder="1" applyAlignment="1" quotePrefix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4" xfId="0" applyNumberFormat="1" applyFont="1" applyBorder="1" applyAlignment="1" quotePrefix="1">
      <alignment horizontal="center"/>
    </xf>
    <xf numFmtId="49" fontId="6" fillId="0" borderId="26" xfId="0" applyNumberFormat="1" applyFont="1" applyBorder="1" applyAlignment="1">
      <alignment horizontal="center"/>
    </xf>
    <xf numFmtId="178" fontId="6" fillId="0" borderId="26" xfId="0" applyNumberFormat="1" applyFont="1" applyBorder="1" applyAlignment="1">
      <alignment horizontal="right"/>
    </xf>
    <xf numFmtId="178" fontId="6" fillId="0" borderId="27" xfId="0" applyNumberFormat="1" applyFont="1" applyBorder="1" applyAlignment="1">
      <alignment horizontal="right"/>
    </xf>
    <xf numFmtId="178" fontId="6" fillId="0" borderId="28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9" xfId="0" applyNumberFormat="1" applyFont="1" applyBorder="1" applyAlignment="1">
      <alignment/>
    </xf>
    <xf numFmtId="178" fontId="6" fillId="0" borderId="13" xfId="0" applyNumberFormat="1" applyFont="1" applyBorder="1" applyAlignment="1">
      <alignment horizontal="right"/>
    </xf>
    <xf numFmtId="178" fontId="6" fillId="0" borderId="28" xfId="0" applyNumberFormat="1" applyFont="1" applyBorder="1" applyAlignment="1" quotePrefix="1">
      <alignment horizontal="center"/>
    </xf>
    <xf numFmtId="178" fontId="6" fillId="0" borderId="26" xfId="0" applyNumberFormat="1" applyFont="1" applyBorder="1" applyAlignment="1" quotePrefix="1">
      <alignment horizontal="right"/>
    </xf>
    <xf numFmtId="178" fontId="6" fillId="0" borderId="18" xfId="0" applyNumberFormat="1" applyFont="1" applyBorder="1" applyAlignment="1">
      <alignment horizontal="right"/>
    </xf>
    <xf numFmtId="178" fontId="6" fillId="0" borderId="19" xfId="0" applyNumberFormat="1" applyFont="1" applyBorder="1" applyAlignment="1">
      <alignment horizontal="right"/>
    </xf>
    <xf numFmtId="178" fontId="6" fillId="0" borderId="9" xfId="0" applyNumberFormat="1" applyFont="1" applyBorder="1" applyAlignment="1" quotePrefix="1">
      <alignment horizontal="right"/>
    </xf>
    <xf numFmtId="1" fontId="7" fillId="0" borderId="29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right"/>
    </xf>
    <xf numFmtId="178" fontId="6" fillId="0" borderId="21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178" fontId="6" fillId="0" borderId="22" xfId="0" applyNumberFormat="1" applyFont="1" applyBorder="1" applyAlignment="1" quotePrefix="1">
      <alignment horizontal="center"/>
    </xf>
    <xf numFmtId="1" fontId="7" fillId="0" borderId="31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2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178" fontId="6" fillId="0" borderId="33" xfId="0" applyNumberFormat="1" applyFont="1" applyBorder="1" applyAlignment="1">
      <alignment horizontal="right"/>
    </xf>
    <xf numFmtId="178" fontId="6" fillId="0" borderId="34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6" fillId="0" borderId="30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78" fontId="6" fillId="0" borderId="35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36" xfId="0" applyNumberFormat="1" applyFont="1" applyBorder="1" applyAlignment="1">
      <alignment horizontal="right"/>
    </xf>
    <xf numFmtId="178" fontId="6" fillId="0" borderId="29" xfId="0" applyNumberFormat="1" applyFont="1" applyBorder="1" applyAlignment="1" quotePrefix="1">
      <alignment horizontal="right"/>
    </xf>
    <xf numFmtId="1" fontId="7" fillId="0" borderId="37" xfId="0" applyNumberFormat="1" applyFont="1" applyBorder="1" applyAlignment="1">
      <alignment horizontal="right"/>
    </xf>
    <xf numFmtId="178" fontId="6" fillId="0" borderId="38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178" fontId="6" fillId="0" borderId="39" xfId="0" applyNumberFormat="1" applyFont="1" applyBorder="1" applyAlignment="1">
      <alignment horizontal="right"/>
    </xf>
    <xf numFmtId="178" fontId="6" fillId="0" borderId="1" xfId="0" applyNumberFormat="1" applyFont="1" applyBorder="1" applyAlignment="1" quotePrefix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40" xfId="0" applyNumberFormat="1" applyFont="1" applyBorder="1" applyAlignment="1">
      <alignment horizontal="right"/>
    </xf>
    <xf numFmtId="178" fontId="6" fillId="0" borderId="41" xfId="0" applyNumberFormat="1" applyFont="1" applyBorder="1" applyAlignment="1">
      <alignment horizontal="right"/>
    </xf>
    <xf numFmtId="178" fontId="6" fillId="0" borderId="42" xfId="0" applyNumberFormat="1" applyFont="1" applyBorder="1" applyAlignment="1">
      <alignment horizontal="right"/>
    </xf>
    <xf numFmtId="178" fontId="6" fillId="0" borderId="41" xfId="0" applyNumberFormat="1" applyFont="1" applyBorder="1" applyAlignment="1" quotePrefix="1">
      <alignment horizontal="right"/>
    </xf>
    <xf numFmtId="178" fontId="6" fillId="0" borderId="38" xfId="0" applyNumberFormat="1" applyFont="1" applyBorder="1" applyAlignment="1" quotePrefix="1">
      <alignment horizontal="right"/>
    </xf>
    <xf numFmtId="178" fontId="6" fillId="0" borderId="43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" fontId="6" fillId="0" borderId="31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14" xfId="0" applyNumberFormat="1" applyFont="1" applyBorder="1" applyAlignment="1">
      <alignment horizontal="right"/>
    </xf>
    <xf numFmtId="178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78" fontId="6" fillId="0" borderId="17" xfId="0" applyNumberFormat="1" applyFont="1" applyBorder="1" applyAlignment="1">
      <alignment horizontal="right"/>
    </xf>
    <xf numFmtId="178" fontId="6" fillId="0" borderId="17" xfId="0" applyNumberFormat="1" applyFont="1" applyBorder="1" applyAlignment="1">
      <alignment/>
    </xf>
    <xf numFmtId="1" fontId="6" fillId="0" borderId="44" xfId="0" applyNumberFormat="1" applyFont="1" applyBorder="1" applyAlignment="1">
      <alignment/>
    </xf>
    <xf numFmtId="1" fontId="7" fillId="0" borderId="45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78" fontId="6" fillId="0" borderId="21" xfId="0" applyNumberFormat="1" applyFont="1" applyBorder="1" applyAlignment="1" quotePrefix="1">
      <alignment horizontal="right"/>
    </xf>
    <xf numFmtId="183" fontId="6" fillId="0" borderId="0" xfId="0" applyFont="1" applyAlignment="1" quotePrefix="1">
      <alignment horizontal="center"/>
    </xf>
    <xf numFmtId="1" fontId="6" fillId="0" borderId="29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 horizontal="center"/>
    </xf>
    <xf numFmtId="183" fontId="6" fillId="0" borderId="17" xfId="0" applyFont="1" applyBorder="1" applyAlignment="1">
      <alignment horizontal="right"/>
    </xf>
    <xf numFmtId="183" fontId="7" fillId="0" borderId="17" xfId="0" applyFont="1" applyBorder="1" applyAlignment="1">
      <alignment horizontal="right"/>
    </xf>
    <xf numFmtId="183" fontId="6" fillId="0" borderId="23" xfId="0" applyFont="1" applyBorder="1" applyAlignment="1">
      <alignment/>
    </xf>
    <xf numFmtId="179" fontId="6" fillId="0" borderId="0" xfId="0" applyNumberFormat="1" applyFont="1" applyBorder="1" applyAlignment="1">
      <alignment horizontal="center"/>
    </xf>
    <xf numFmtId="183" fontId="6" fillId="0" borderId="0" xfId="0" applyFont="1" applyBorder="1" applyAlignment="1">
      <alignment horizontal="right"/>
    </xf>
    <xf numFmtId="183" fontId="7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horizontal="left"/>
    </xf>
    <xf numFmtId="17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right"/>
    </xf>
    <xf numFmtId="183" fontId="0" fillId="0" borderId="0" xfId="0" applyAlignment="1">
      <alignment/>
    </xf>
    <xf numFmtId="183" fontId="6" fillId="0" borderId="0" xfId="0" applyFont="1" applyAlignment="1">
      <alignment/>
    </xf>
    <xf numFmtId="1" fontId="7" fillId="0" borderId="30" xfId="0" applyNumberFormat="1" applyFont="1" applyBorder="1" applyAlignment="1">
      <alignment horizontal="right"/>
    </xf>
    <xf numFmtId="1" fontId="7" fillId="0" borderId="31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40" xfId="0" applyNumberFormat="1" applyFont="1" applyBorder="1" applyAlignment="1">
      <alignment horizontal="right"/>
    </xf>
    <xf numFmtId="1" fontId="6" fillId="0" borderId="31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6" fillId="0" borderId="32" xfId="0" applyNumberFormat="1" applyFont="1" applyBorder="1" applyAlignment="1">
      <alignment horizontal="right"/>
    </xf>
    <xf numFmtId="183" fontId="4" fillId="0" borderId="0" xfId="0" applyFont="1" applyBorder="1" applyAlignment="1">
      <alignment horizontal="left"/>
    </xf>
    <xf numFmtId="183" fontId="4" fillId="0" borderId="0" xfId="0" applyFont="1" applyBorder="1" applyAlignment="1">
      <alignment horizontal="center"/>
    </xf>
    <xf numFmtId="183" fontId="3" fillId="0" borderId="17" xfId="0" applyFont="1" applyBorder="1" applyAlignment="1" quotePrefix="1">
      <alignment horizontal="center"/>
    </xf>
    <xf numFmtId="183" fontId="3" fillId="0" borderId="17" xfId="0" applyFont="1" applyBorder="1" applyAlignment="1">
      <alignment horizontal="center"/>
    </xf>
    <xf numFmtId="183" fontId="2" fillId="0" borderId="13" xfId="0" applyFont="1" applyBorder="1" applyAlignment="1">
      <alignment horizontal="center"/>
    </xf>
    <xf numFmtId="183" fontId="2" fillId="0" borderId="14" xfId="0" applyFont="1" applyBorder="1" applyAlignment="1">
      <alignment horizontal="center"/>
    </xf>
    <xf numFmtId="183" fontId="2" fillId="0" borderId="20" xfId="0" applyFont="1" applyBorder="1" applyAlignment="1">
      <alignment horizontal="center"/>
    </xf>
    <xf numFmtId="183" fontId="2" fillId="0" borderId="16" xfId="0" applyFont="1" applyBorder="1" applyAlignment="1">
      <alignment horizontal="center"/>
    </xf>
    <xf numFmtId="183" fontId="2" fillId="0" borderId="17" xfId="0" applyFont="1" applyBorder="1" applyAlignment="1">
      <alignment horizontal="center"/>
    </xf>
    <xf numFmtId="183" fontId="2" fillId="0" borderId="23" xfId="0" applyFont="1" applyBorder="1" applyAlignment="1">
      <alignment horizontal="center"/>
    </xf>
    <xf numFmtId="183" fontId="6" fillId="0" borderId="14" xfId="0" applyFont="1" applyBorder="1" applyAlignment="1">
      <alignment horizontal="center"/>
    </xf>
    <xf numFmtId="183" fontId="6" fillId="0" borderId="20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7" fillId="0" borderId="29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83" fontId="7" fillId="0" borderId="5" xfId="0" applyFont="1" applyBorder="1" applyAlignment="1">
      <alignment horizontal="left"/>
    </xf>
    <xf numFmtId="183" fontId="7" fillId="0" borderId="6" xfId="0" applyFont="1" applyBorder="1" applyAlignment="1">
      <alignment horizontal="left"/>
    </xf>
    <xf numFmtId="183" fontId="7" fillId="0" borderId="7" xfId="0" applyFont="1" applyBorder="1" applyAlignment="1">
      <alignment horizontal="left"/>
    </xf>
    <xf numFmtId="183" fontId="2" fillId="0" borderId="16" xfId="0" applyFont="1" applyBorder="1" applyAlignment="1">
      <alignment horizontal="left"/>
    </xf>
    <xf numFmtId="183" fontId="2" fillId="0" borderId="17" xfId="0" applyFont="1" applyBorder="1" applyAlignment="1">
      <alignment horizontal="left"/>
    </xf>
    <xf numFmtId="183" fontId="2" fillId="0" borderId="23" xfId="0" applyFont="1" applyBorder="1" applyAlignment="1">
      <alignment horizontal="left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83" fontId="0" fillId="0" borderId="0" xfId="0" applyAlignment="1">
      <alignment/>
    </xf>
    <xf numFmtId="183" fontId="6" fillId="0" borderId="0" xfId="0" applyFont="1" applyBorder="1" applyAlignment="1">
      <alignment horizontal="left"/>
    </xf>
    <xf numFmtId="183" fontId="6" fillId="0" borderId="0" xfId="0" applyFont="1" applyFill="1" applyAlignment="1">
      <alignment horizontal="left"/>
    </xf>
    <xf numFmtId="183" fontId="6" fillId="0" borderId="0" xfId="0" applyFont="1" applyAlignment="1">
      <alignment/>
    </xf>
    <xf numFmtId="183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49</xdr:row>
      <xdr:rowOff>161925</xdr:rowOff>
    </xdr:from>
    <xdr:to>
      <xdr:col>15</xdr:col>
      <xdr:colOff>161925</xdr:colOff>
      <xdr:row>54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1050607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3.8515625" style="2" customWidth="1"/>
    <col min="2" max="2" width="1.28515625" style="2" customWidth="1"/>
    <col min="3" max="3" width="28.421875" style="2" customWidth="1"/>
    <col min="4" max="4" width="18.140625" style="2" customWidth="1"/>
    <col min="5" max="6" width="30.57421875" style="2" customWidth="1"/>
    <col min="7" max="7" width="32.7109375" style="2" customWidth="1"/>
    <col min="8" max="8" width="16.140625" style="5" customWidth="1"/>
    <col min="9" max="9" width="32.7109375" style="5" customWidth="1"/>
    <col min="10" max="10" width="6.8515625" style="2" customWidth="1"/>
    <col min="11" max="11" width="6.140625" style="2" customWidth="1"/>
    <col min="12" max="12" width="6.57421875" style="2" customWidth="1"/>
    <col min="13" max="13" width="7.140625" style="2" customWidth="1"/>
    <col min="14" max="14" width="4.00390625" style="2" customWidth="1"/>
    <col min="15" max="15" width="8.8515625" style="2" customWidth="1"/>
    <col min="16" max="16" width="2.8515625" style="2" customWidth="1"/>
    <col min="17" max="17" width="3.8515625" style="2" customWidth="1"/>
    <col min="18" max="18" width="1.7109375" style="2" customWidth="1"/>
    <col min="19" max="19" width="2.7109375" style="2" customWidth="1"/>
    <col min="20" max="20" width="6.28125" style="2" hidden="1" customWidth="1"/>
    <col min="21" max="21" width="36.421875" style="2" customWidth="1"/>
    <col min="22" max="16384" width="9.140625" style="2" customWidth="1"/>
  </cols>
  <sheetData>
    <row r="1" spans="1:23" s="9" customFormat="1" ht="21.75" customHeight="1">
      <c r="A1" s="161" t="s">
        <v>79</v>
      </c>
      <c r="B1" s="161"/>
      <c r="C1" s="161"/>
      <c r="D1" s="161"/>
      <c r="E1" s="162" t="s">
        <v>36</v>
      </c>
      <c r="F1" s="162"/>
      <c r="G1" s="162"/>
      <c r="H1" s="162"/>
      <c r="I1" s="162"/>
      <c r="K1" s="10"/>
      <c r="L1" s="10"/>
      <c r="M1" s="10"/>
      <c r="N1" s="10"/>
      <c r="O1" s="10"/>
      <c r="P1" s="10"/>
      <c r="Q1" s="10"/>
      <c r="R1" s="10"/>
      <c r="S1" s="10" t="s">
        <v>80</v>
      </c>
      <c r="T1" s="8"/>
      <c r="U1" s="8"/>
      <c r="V1" s="8"/>
      <c r="W1" s="8"/>
    </row>
    <row r="2" spans="1:19" s="9" customFormat="1" ht="21.75" customHeight="1">
      <c r="A2" s="162" t="s">
        <v>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7" customFormat="1" ht="21.75" customHeight="1" thickBot="1">
      <c r="A3" s="163" t="s">
        <v>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13" customFormat="1" ht="21" customHeight="1">
      <c r="A4" s="165"/>
      <c r="B4" s="166"/>
      <c r="C4" s="166"/>
      <c r="D4" s="167"/>
      <c r="E4" s="52" t="s">
        <v>63</v>
      </c>
      <c r="F4" s="52" t="s">
        <v>72</v>
      </c>
      <c r="G4" s="53" t="s">
        <v>10</v>
      </c>
      <c r="H4" s="54" t="s">
        <v>17</v>
      </c>
      <c r="I4" s="55" t="s">
        <v>10</v>
      </c>
      <c r="J4" s="165"/>
      <c r="K4" s="166"/>
      <c r="L4" s="166"/>
      <c r="M4" s="166"/>
      <c r="N4" s="166"/>
      <c r="O4" s="166"/>
      <c r="P4" s="166"/>
      <c r="Q4" s="166"/>
      <c r="R4" s="166"/>
      <c r="S4" s="167"/>
    </row>
    <row r="5" spans="1:19" s="13" customFormat="1" ht="21" customHeight="1" thickBot="1">
      <c r="A5" s="168"/>
      <c r="B5" s="169"/>
      <c r="C5" s="169"/>
      <c r="D5" s="170"/>
      <c r="E5" s="56"/>
      <c r="F5" s="56" t="s">
        <v>32</v>
      </c>
      <c r="G5" s="57" t="s">
        <v>75</v>
      </c>
      <c r="H5" s="58" t="s">
        <v>54</v>
      </c>
      <c r="I5" s="59" t="s">
        <v>77</v>
      </c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20" s="13" customFormat="1" ht="10.5" customHeight="1" thickBot="1">
      <c r="A6" s="60"/>
      <c r="B6" s="12"/>
      <c r="C6" s="34"/>
      <c r="D6" s="34"/>
      <c r="E6" s="61"/>
      <c r="F6" s="61"/>
      <c r="G6" s="62"/>
      <c r="H6" s="62"/>
      <c r="I6" s="63"/>
      <c r="J6" s="62"/>
      <c r="K6" s="62"/>
      <c r="L6" s="62"/>
      <c r="M6" s="62"/>
      <c r="N6" s="62"/>
      <c r="O6" s="62"/>
      <c r="P6" s="62"/>
      <c r="Q6" s="62"/>
      <c r="R6" s="62"/>
      <c r="S6" s="64"/>
      <c r="T6" s="12"/>
    </row>
    <row r="7" spans="1:19" s="13" customFormat="1" ht="18" customHeight="1" thickBot="1">
      <c r="A7" s="65"/>
      <c r="B7" s="34"/>
      <c r="C7" s="34"/>
      <c r="D7" s="34"/>
      <c r="E7" s="66" t="s">
        <v>64</v>
      </c>
      <c r="F7" s="52" t="s">
        <v>81</v>
      </c>
      <c r="G7" s="67" t="s">
        <v>45</v>
      </c>
      <c r="H7" s="68"/>
      <c r="I7" s="69" t="s">
        <v>14</v>
      </c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1:24" s="13" customFormat="1" ht="18" customHeight="1" thickBot="1">
      <c r="A8" s="11" t="s">
        <v>49</v>
      </c>
      <c r="B8" s="12"/>
      <c r="E8" s="70">
        <v>231.1</v>
      </c>
      <c r="F8" s="70">
        <f>E30</f>
        <v>178.4</v>
      </c>
      <c r="G8" s="71">
        <v>152.8</v>
      </c>
      <c r="H8" s="72">
        <f>ROUND((G8-I8)/I8*100,2)</f>
        <v>-66.08</v>
      </c>
      <c r="I8" s="70">
        <v>450.5</v>
      </c>
      <c r="J8" s="173" t="s">
        <v>50</v>
      </c>
      <c r="K8" s="174"/>
      <c r="L8" s="174"/>
      <c r="M8" s="174"/>
      <c r="N8" s="174"/>
      <c r="O8" s="174"/>
      <c r="P8" s="174"/>
      <c r="Q8" s="174"/>
      <c r="R8" s="174"/>
      <c r="S8" s="175"/>
      <c r="T8" s="75"/>
      <c r="U8" s="75"/>
      <c r="V8" s="75"/>
      <c r="W8" s="75"/>
      <c r="X8" s="75"/>
    </row>
    <row r="9" spans="1:24" s="13" customFormat="1" ht="18" customHeight="1" thickBot="1">
      <c r="A9" s="11"/>
      <c r="E9" s="76"/>
      <c r="F9" s="76"/>
      <c r="G9" s="77" t="s">
        <v>76</v>
      </c>
      <c r="H9" s="77"/>
      <c r="I9" s="77" t="s">
        <v>78</v>
      </c>
      <c r="J9" s="73"/>
      <c r="K9" s="76"/>
      <c r="L9" s="78"/>
      <c r="M9" s="78"/>
      <c r="N9" s="78"/>
      <c r="O9" s="78"/>
      <c r="P9" s="78"/>
      <c r="Q9" s="78"/>
      <c r="R9" s="78"/>
      <c r="S9" s="79"/>
      <c r="T9" s="75"/>
      <c r="U9" s="75"/>
      <c r="V9" s="75"/>
      <c r="W9" s="75"/>
      <c r="X9" s="75"/>
    </row>
    <row r="10" spans="1:24" s="13" customFormat="1" ht="18" customHeight="1" thickBot="1">
      <c r="A10" s="11" t="s">
        <v>1</v>
      </c>
      <c r="E10" s="80">
        <f>SUM(E11:E12)</f>
        <v>3.9</v>
      </c>
      <c r="F10" s="80">
        <f>SUM(F11:F12)</f>
        <v>0.2</v>
      </c>
      <c r="G10" s="80">
        <f>SUM(G11:G12)</f>
        <v>672.6</v>
      </c>
      <c r="H10" s="81" t="s">
        <v>66</v>
      </c>
      <c r="I10" s="82">
        <f>SUM(I11:I12)</f>
        <v>545.1999999999999</v>
      </c>
      <c r="J10" s="173" t="s">
        <v>9</v>
      </c>
      <c r="K10" s="174"/>
      <c r="L10" s="174"/>
      <c r="M10" s="174"/>
      <c r="N10" s="174"/>
      <c r="O10" s="174"/>
      <c r="P10" s="174"/>
      <c r="Q10" s="174"/>
      <c r="R10" s="174"/>
      <c r="S10" s="175"/>
      <c r="T10" s="75"/>
      <c r="U10" s="75"/>
      <c r="V10" s="75"/>
      <c r="W10" s="75"/>
      <c r="X10" s="75"/>
    </row>
    <row r="11" spans="1:24" s="13" customFormat="1" ht="18" customHeight="1">
      <c r="A11" s="11"/>
      <c r="B11" s="14" t="s">
        <v>52</v>
      </c>
      <c r="C11" s="15"/>
      <c r="D11" s="16"/>
      <c r="E11" s="83">
        <v>3.4</v>
      </c>
      <c r="F11" s="83">
        <v>0.2</v>
      </c>
      <c r="G11" s="80">
        <v>665.1</v>
      </c>
      <c r="H11" s="84">
        <f aca="true" t="shared" si="0" ref="H11:H21">ROUND((G11-I11)/I11*100,2)</f>
        <v>22.08</v>
      </c>
      <c r="I11" s="85">
        <v>544.8</v>
      </c>
      <c r="J11" s="176" t="s">
        <v>53</v>
      </c>
      <c r="K11" s="177"/>
      <c r="L11" s="177"/>
      <c r="M11" s="177"/>
      <c r="N11" s="177"/>
      <c r="O11" s="177"/>
      <c r="P11" s="177"/>
      <c r="Q11" s="177"/>
      <c r="R11" s="151"/>
      <c r="S11" s="79"/>
      <c r="T11" s="75"/>
      <c r="U11" s="75"/>
      <c r="V11" s="75"/>
      <c r="W11" s="75"/>
      <c r="X11" s="75"/>
    </row>
    <row r="12" spans="1:24" s="13" customFormat="1" ht="18" customHeight="1" thickBot="1">
      <c r="A12" s="11"/>
      <c r="B12" s="17" t="s">
        <v>29</v>
      </c>
      <c r="C12" s="18"/>
      <c r="D12" s="19"/>
      <c r="E12" s="89">
        <v>0.5</v>
      </c>
      <c r="F12" s="89">
        <v>0</v>
      </c>
      <c r="G12" s="90">
        <v>7.5</v>
      </c>
      <c r="H12" s="91" t="s">
        <v>66</v>
      </c>
      <c r="I12" s="90">
        <v>0.4</v>
      </c>
      <c r="J12" s="152" t="s">
        <v>30</v>
      </c>
      <c r="K12" s="153"/>
      <c r="L12" s="153"/>
      <c r="M12" s="153"/>
      <c r="N12" s="153"/>
      <c r="O12" s="153"/>
      <c r="P12" s="153"/>
      <c r="Q12" s="153"/>
      <c r="R12" s="154"/>
      <c r="S12" s="79"/>
      <c r="T12" s="75"/>
      <c r="U12" s="75"/>
      <c r="V12" s="75"/>
      <c r="W12" s="75"/>
      <c r="X12" s="75"/>
    </row>
    <row r="13" spans="1:24" s="13" customFormat="1" ht="10.5" customHeight="1" thickBot="1">
      <c r="A13" s="11"/>
      <c r="E13" s="95"/>
      <c r="F13" s="95"/>
      <c r="G13" s="96"/>
      <c r="H13" s="97"/>
      <c r="I13" s="97"/>
      <c r="J13" s="98"/>
      <c r="K13" s="78"/>
      <c r="L13" s="78"/>
      <c r="M13" s="78"/>
      <c r="N13" s="78"/>
      <c r="O13" s="78"/>
      <c r="P13" s="78"/>
      <c r="Q13" s="78"/>
      <c r="R13" s="78"/>
      <c r="S13" s="79"/>
      <c r="T13" s="75"/>
      <c r="U13" s="75"/>
      <c r="V13" s="75"/>
      <c r="W13" s="75"/>
      <c r="X13" s="75"/>
    </row>
    <row r="14" spans="1:24" s="13" customFormat="1" ht="16.5" customHeight="1" thickBot="1">
      <c r="A14" s="11" t="s">
        <v>2</v>
      </c>
      <c r="E14" s="80">
        <f>+E15+E19+E20+E21</f>
        <v>54.300000000000004</v>
      </c>
      <c r="F14" s="80">
        <f>+F15+F19+F20+F21</f>
        <v>29.300000000000004</v>
      </c>
      <c r="G14" s="80">
        <f>+G15+G19+G20+G21</f>
        <v>671.4999999999999</v>
      </c>
      <c r="H14" s="72">
        <f t="shared" si="0"/>
        <v>-19.61</v>
      </c>
      <c r="I14" s="80">
        <f>+I15+I19+I20+I21</f>
        <v>835.3</v>
      </c>
      <c r="J14" s="173" t="s">
        <v>3</v>
      </c>
      <c r="K14" s="174"/>
      <c r="L14" s="174"/>
      <c r="M14" s="174"/>
      <c r="N14" s="174"/>
      <c r="O14" s="174"/>
      <c r="P14" s="174"/>
      <c r="Q14" s="174"/>
      <c r="R14" s="174"/>
      <c r="S14" s="175"/>
      <c r="T14" s="75"/>
      <c r="U14" s="75"/>
      <c r="V14" s="75"/>
      <c r="W14" s="75"/>
      <c r="X14" s="75"/>
    </row>
    <row r="15" spans="1:24" s="13" customFormat="1" ht="16.5" customHeight="1">
      <c r="A15" s="11"/>
      <c r="B15" s="20" t="s">
        <v>15</v>
      </c>
      <c r="C15" s="15"/>
      <c r="D15" s="21"/>
      <c r="E15" s="83">
        <f>+E16+E17+E18</f>
        <v>49.900000000000006</v>
      </c>
      <c r="F15" s="83">
        <f>+F16+F17+F18</f>
        <v>28.8</v>
      </c>
      <c r="G15" s="99">
        <f>+G16+G17+G18</f>
        <v>647.5999999999999</v>
      </c>
      <c r="H15" s="100">
        <f t="shared" si="0"/>
        <v>-20.64</v>
      </c>
      <c r="I15" s="99">
        <f>+I16+I17+I18</f>
        <v>816</v>
      </c>
      <c r="J15" s="86"/>
      <c r="K15" s="87"/>
      <c r="L15" s="87"/>
      <c r="M15" s="87"/>
      <c r="N15" s="87"/>
      <c r="O15" s="87"/>
      <c r="P15" s="101"/>
      <c r="Q15" s="101"/>
      <c r="R15" s="102" t="s">
        <v>16</v>
      </c>
      <c r="S15" s="103"/>
      <c r="T15" s="75"/>
      <c r="U15" s="75"/>
      <c r="V15" s="75"/>
      <c r="W15" s="75"/>
      <c r="X15" s="75"/>
    </row>
    <row r="16" spans="1:24" s="13" customFormat="1" ht="16.5" customHeight="1">
      <c r="A16" s="11"/>
      <c r="B16" s="22"/>
      <c r="C16" s="14" t="s">
        <v>25</v>
      </c>
      <c r="D16" s="21"/>
      <c r="E16" s="104">
        <v>0.1</v>
      </c>
      <c r="F16" s="104">
        <v>0.1</v>
      </c>
      <c r="G16" s="105">
        <v>0.6</v>
      </c>
      <c r="H16" s="106">
        <v>100</v>
      </c>
      <c r="I16" s="107">
        <v>0</v>
      </c>
      <c r="J16" s="86"/>
      <c r="K16" s="87"/>
      <c r="L16" s="87"/>
      <c r="M16" s="87"/>
      <c r="N16" s="87"/>
      <c r="O16" s="87"/>
      <c r="P16" s="87"/>
      <c r="Q16" s="88" t="s">
        <v>27</v>
      </c>
      <c r="R16" s="108"/>
      <c r="S16" s="79"/>
      <c r="T16" s="75"/>
      <c r="U16" s="75"/>
      <c r="V16" s="75"/>
      <c r="W16" s="75"/>
      <c r="X16" s="75"/>
    </row>
    <row r="17" spans="1:24" s="13" customFormat="1" ht="16.5" customHeight="1">
      <c r="A17" s="11"/>
      <c r="B17" s="22"/>
      <c r="C17" s="22" t="s">
        <v>26</v>
      </c>
      <c r="D17" s="23"/>
      <c r="E17" s="109">
        <v>0.1</v>
      </c>
      <c r="F17" s="109">
        <v>0.1</v>
      </c>
      <c r="G17" s="110">
        <v>2.2</v>
      </c>
      <c r="H17" s="111">
        <f t="shared" si="0"/>
        <v>15.79</v>
      </c>
      <c r="I17" s="112">
        <v>1.9</v>
      </c>
      <c r="J17" s="113"/>
      <c r="K17" s="114"/>
      <c r="L17" s="114"/>
      <c r="M17" s="114"/>
      <c r="N17" s="114"/>
      <c r="O17" s="114"/>
      <c r="P17" s="114"/>
      <c r="Q17" s="115" t="s">
        <v>28</v>
      </c>
      <c r="R17" s="108"/>
      <c r="S17" s="79"/>
      <c r="T17" s="75"/>
      <c r="U17" s="75"/>
      <c r="V17" s="75"/>
      <c r="W17" s="75"/>
      <c r="X17" s="75"/>
    </row>
    <row r="18" spans="1:24" s="13" customFormat="1" ht="16.5" customHeight="1">
      <c r="A18" s="11"/>
      <c r="B18" s="22"/>
      <c r="C18" s="17" t="s">
        <v>11</v>
      </c>
      <c r="D18" s="24"/>
      <c r="E18" s="116">
        <v>49.7</v>
      </c>
      <c r="F18" s="116">
        <v>28.6</v>
      </c>
      <c r="G18" s="110">
        <v>644.8</v>
      </c>
      <c r="H18" s="117">
        <f t="shared" si="0"/>
        <v>-20.8</v>
      </c>
      <c r="I18" s="118">
        <v>814.1</v>
      </c>
      <c r="J18" s="92"/>
      <c r="K18" s="93"/>
      <c r="L18" s="93"/>
      <c r="M18" s="93"/>
      <c r="N18" s="93"/>
      <c r="O18" s="93"/>
      <c r="P18" s="93"/>
      <c r="Q18" s="94" t="s">
        <v>0</v>
      </c>
      <c r="R18" s="108"/>
      <c r="S18" s="79"/>
      <c r="T18" s="75"/>
      <c r="U18" s="75"/>
      <c r="V18" s="75"/>
      <c r="W18" s="75"/>
      <c r="X18" s="75"/>
    </row>
    <row r="19" spans="1:24" s="13" customFormat="1" ht="16.5" customHeight="1">
      <c r="A19" s="11"/>
      <c r="B19" s="25" t="s">
        <v>12</v>
      </c>
      <c r="C19" s="26"/>
      <c r="D19" s="23"/>
      <c r="E19" s="109">
        <v>3.9</v>
      </c>
      <c r="F19" s="109">
        <v>0.1</v>
      </c>
      <c r="G19" s="105">
        <v>19.4</v>
      </c>
      <c r="H19" s="111">
        <f t="shared" si="0"/>
        <v>25.97</v>
      </c>
      <c r="I19" s="119">
        <v>15.4</v>
      </c>
      <c r="J19" s="155" t="s">
        <v>13</v>
      </c>
      <c r="K19" s="156"/>
      <c r="L19" s="156"/>
      <c r="M19" s="156"/>
      <c r="N19" s="156"/>
      <c r="O19" s="156"/>
      <c r="P19" s="156"/>
      <c r="Q19" s="156"/>
      <c r="R19" s="157"/>
      <c r="S19" s="103"/>
      <c r="T19" s="75"/>
      <c r="U19" s="75"/>
      <c r="V19" s="75"/>
      <c r="W19" s="75"/>
      <c r="X19" s="75"/>
    </row>
    <row r="20" spans="1:24" s="13" customFormat="1" ht="16.5" customHeight="1">
      <c r="A20" s="11"/>
      <c r="B20" s="25" t="s">
        <v>34</v>
      </c>
      <c r="C20" s="26"/>
      <c r="D20" s="23"/>
      <c r="E20" s="109">
        <v>0.1</v>
      </c>
      <c r="F20" s="109">
        <v>0.1</v>
      </c>
      <c r="G20" s="110">
        <v>2.3</v>
      </c>
      <c r="H20" s="111">
        <f t="shared" si="0"/>
        <v>-4.17</v>
      </c>
      <c r="I20" s="112">
        <v>2.4</v>
      </c>
      <c r="J20" s="155" t="s">
        <v>35</v>
      </c>
      <c r="K20" s="156"/>
      <c r="L20" s="156"/>
      <c r="M20" s="156"/>
      <c r="N20" s="156"/>
      <c r="O20" s="156"/>
      <c r="P20" s="156"/>
      <c r="Q20" s="156"/>
      <c r="R20" s="157"/>
      <c r="S20" s="103"/>
      <c r="T20" s="75"/>
      <c r="U20" s="75"/>
      <c r="V20" s="75"/>
      <c r="W20" s="75"/>
      <c r="X20" s="75"/>
    </row>
    <row r="21" spans="1:24" s="13" customFormat="1" ht="16.5" customHeight="1" thickBot="1">
      <c r="A21" s="11"/>
      <c r="B21" s="27" t="s">
        <v>31</v>
      </c>
      <c r="C21" s="28"/>
      <c r="D21" s="24"/>
      <c r="E21" s="89">
        <v>0.4</v>
      </c>
      <c r="F21" s="89">
        <v>0.3</v>
      </c>
      <c r="G21" s="120">
        <v>2.2</v>
      </c>
      <c r="H21" s="121">
        <f t="shared" si="0"/>
        <v>46.67</v>
      </c>
      <c r="I21" s="90">
        <v>1.5</v>
      </c>
      <c r="J21" s="158" t="s">
        <v>33</v>
      </c>
      <c r="K21" s="159"/>
      <c r="L21" s="159"/>
      <c r="M21" s="159"/>
      <c r="N21" s="159"/>
      <c r="O21" s="159"/>
      <c r="P21" s="159"/>
      <c r="Q21" s="159"/>
      <c r="R21" s="160"/>
      <c r="S21" s="103"/>
      <c r="T21" s="75"/>
      <c r="U21" s="75"/>
      <c r="V21" s="75"/>
      <c r="W21" s="75"/>
      <c r="X21" s="75"/>
    </row>
    <row r="22" spans="1:24" s="13" customFormat="1" ht="10.5" customHeight="1">
      <c r="A22" s="29"/>
      <c r="E22" s="124"/>
      <c r="F22" s="124"/>
      <c r="G22" s="125"/>
      <c r="H22" s="126"/>
      <c r="I22" s="126"/>
      <c r="J22" s="75"/>
      <c r="K22" s="75"/>
      <c r="L22" s="75"/>
      <c r="M22" s="127"/>
      <c r="N22" s="127"/>
      <c r="O22" s="127"/>
      <c r="P22" s="127"/>
      <c r="Q22" s="127"/>
      <c r="R22" s="127"/>
      <c r="S22" s="79"/>
      <c r="T22" s="75"/>
      <c r="U22" s="75"/>
      <c r="V22" s="75"/>
      <c r="W22" s="75"/>
      <c r="X22" s="75"/>
    </row>
    <row r="23" spans="1:23" s="13" customFormat="1" ht="17.25" customHeight="1" thickBot="1">
      <c r="A23" s="11" t="s">
        <v>18</v>
      </c>
      <c r="E23" s="124"/>
      <c r="F23" s="124"/>
      <c r="G23" s="128"/>
      <c r="H23" s="126"/>
      <c r="I23" s="129"/>
      <c r="J23" s="174" t="s">
        <v>20</v>
      </c>
      <c r="K23" s="174"/>
      <c r="L23" s="174"/>
      <c r="M23" s="174"/>
      <c r="N23" s="174"/>
      <c r="O23" s="174"/>
      <c r="P23" s="174"/>
      <c r="Q23" s="174"/>
      <c r="R23" s="174"/>
      <c r="S23" s="175"/>
      <c r="T23" s="75"/>
      <c r="U23" s="75"/>
      <c r="V23" s="75"/>
      <c r="W23" s="75"/>
    </row>
    <row r="24" spans="1:24" s="13" customFormat="1" ht="17.25" customHeight="1" thickBot="1">
      <c r="A24" s="11"/>
      <c r="B24" s="30" t="s">
        <v>24</v>
      </c>
      <c r="C24" s="31"/>
      <c r="D24" s="32"/>
      <c r="E24" s="70">
        <v>0.1</v>
      </c>
      <c r="F24" s="70">
        <v>0.2</v>
      </c>
      <c r="G24" s="71">
        <v>1.1</v>
      </c>
      <c r="H24" s="81" t="s">
        <v>66</v>
      </c>
      <c r="I24" s="82">
        <v>0.3</v>
      </c>
      <c r="J24" s="130"/>
      <c r="K24" s="101"/>
      <c r="L24" s="101"/>
      <c r="M24" s="101"/>
      <c r="N24" s="101"/>
      <c r="O24" s="101"/>
      <c r="P24" s="101"/>
      <c r="Q24" s="101"/>
      <c r="R24" s="131" t="s">
        <v>40</v>
      </c>
      <c r="S24" s="103"/>
      <c r="T24" s="75"/>
      <c r="U24" s="75"/>
      <c r="V24" s="75"/>
      <c r="W24" s="75"/>
      <c r="X24" s="75"/>
    </row>
    <row r="25" spans="1:24" s="13" customFormat="1" ht="10.5" customHeight="1" thickBot="1">
      <c r="A25" s="29"/>
      <c r="E25" s="124"/>
      <c r="F25" s="124"/>
      <c r="G25" s="95"/>
      <c r="H25" s="126"/>
      <c r="I25" s="126"/>
      <c r="J25" s="75"/>
      <c r="K25" s="75"/>
      <c r="L25" s="75"/>
      <c r="M25" s="127"/>
      <c r="N25" s="127"/>
      <c r="O25" s="127"/>
      <c r="P25" s="127"/>
      <c r="Q25" s="127"/>
      <c r="R25" s="127"/>
      <c r="S25" s="79"/>
      <c r="T25" s="75"/>
      <c r="U25" s="75"/>
      <c r="V25" s="75"/>
      <c r="W25" s="75"/>
      <c r="X25" s="75"/>
    </row>
    <row r="26" spans="1:24" s="13" customFormat="1" ht="17.25" customHeight="1" thickBot="1">
      <c r="A26" s="11" t="s">
        <v>19</v>
      </c>
      <c r="E26" s="80">
        <f>E27+E28</f>
        <v>2.2</v>
      </c>
      <c r="F26" s="80">
        <f>F27+F28</f>
        <v>0.8</v>
      </c>
      <c r="G26" s="80">
        <f>G27+G28</f>
        <v>4.5</v>
      </c>
      <c r="H26" s="72">
        <f>ROUND((G26-I26)/(I26)*(-1)*(100),2)</f>
        <v>38.36</v>
      </c>
      <c r="I26" s="70">
        <f>I27+I28</f>
        <v>7.3</v>
      </c>
      <c r="J26" s="173" t="s">
        <v>21</v>
      </c>
      <c r="K26" s="174"/>
      <c r="L26" s="174"/>
      <c r="M26" s="174"/>
      <c r="N26" s="174"/>
      <c r="O26" s="174"/>
      <c r="P26" s="174"/>
      <c r="Q26" s="174"/>
      <c r="R26" s="174"/>
      <c r="S26" s="175"/>
      <c r="T26" s="75"/>
      <c r="U26" s="75"/>
      <c r="V26" s="75"/>
      <c r="W26" s="75"/>
      <c r="X26" s="75"/>
    </row>
    <row r="27" spans="1:24" s="13" customFormat="1" ht="17.25" customHeight="1">
      <c r="A27" s="11"/>
      <c r="B27" s="14" t="s">
        <v>58</v>
      </c>
      <c r="C27" s="15"/>
      <c r="D27" s="16"/>
      <c r="E27" s="83">
        <v>2.5</v>
      </c>
      <c r="F27" s="83">
        <v>1</v>
      </c>
      <c r="G27" s="80">
        <v>2.9</v>
      </c>
      <c r="H27" s="111">
        <f>ROUND((G27-I27)/(I27)*(100),2)</f>
        <v>-56.06</v>
      </c>
      <c r="I27" s="119">
        <v>6.6</v>
      </c>
      <c r="J27" s="132"/>
      <c r="K27" s="133"/>
      <c r="L27" s="133"/>
      <c r="M27" s="134"/>
      <c r="N27" s="133"/>
      <c r="O27" s="133"/>
      <c r="P27" s="133"/>
      <c r="Q27" s="133"/>
      <c r="R27" s="88" t="s">
        <v>59</v>
      </c>
      <c r="S27" s="74"/>
      <c r="T27" s="75"/>
      <c r="U27" s="75"/>
      <c r="V27" s="75"/>
      <c r="W27" s="75"/>
      <c r="X27" s="75"/>
    </row>
    <row r="28" spans="1:24" s="13" customFormat="1" ht="17.25" customHeight="1" thickBot="1">
      <c r="A28" s="11"/>
      <c r="B28" s="180" t="s">
        <v>43</v>
      </c>
      <c r="C28" s="181"/>
      <c r="D28" s="182"/>
      <c r="E28" s="89">
        <v>-0.3</v>
      </c>
      <c r="F28" s="89">
        <v>-0.2</v>
      </c>
      <c r="G28" s="90">
        <v>1.6</v>
      </c>
      <c r="H28" s="121">
        <v>128.6</v>
      </c>
      <c r="I28" s="135">
        <v>0.7</v>
      </c>
      <c r="J28" s="152" t="s">
        <v>42</v>
      </c>
      <c r="K28" s="153"/>
      <c r="L28" s="153"/>
      <c r="M28" s="153"/>
      <c r="N28" s="153"/>
      <c r="O28" s="153"/>
      <c r="P28" s="153"/>
      <c r="Q28" s="153"/>
      <c r="R28" s="154"/>
      <c r="S28" s="79"/>
      <c r="T28" s="75"/>
      <c r="U28" s="75"/>
      <c r="V28" s="75"/>
      <c r="W28" s="75"/>
      <c r="X28" s="75"/>
    </row>
    <row r="29" spans="1:24" s="13" customFormat="1" ht="17.25" customHeight="1" thickBot="1">
      <c r="A29" s="11"/>
      <c r="B29" s="12"/>
      <c r="C29" s="12"/>
      <c r="D29" s="12"/>
      <c r="E29" s="136" t="s">
        <v>62</v>
      </c>
      <c r="F29" s="136" t="s">
        <v>73</v>
      </c>
      <c r="G29" s="136" t="s">
        <v>73</v>
      </c>
      <c r="H29" s="66"/>
      <c r="I29" s="136" t="s">
        <v>74</v>
      </c>
      <c r="J29" s="76"/>
      <c r="K29" s="76"/>
      <c r="L29" s="76"/>
      <c r="M29" s="76"/>
      <c r="N29" s="76"/>
      <c r="O29" s="76"/>
      <c r="P29" s="76"/>
      <c r="Q29" s="76"/>
      <c r="R29" s="76"/>
      <c r="S29" s="79"/>
      <c r="T29" s="75"/>
      <c r="U29" s="75"/>
      <c r="V29" s="75"/>
      <c r="W29" s="75"/>
      <c r="X29" s="75"/>
    </row>
    <row r="30" spans="1:24" s="13" customFormat="1" ht="17.25" customHeight="1" thickBot="1">
      <c r="A30" s="183" t="s">
        <v>22</v>
      </c>
      <c r="B30" s="184"/>
      <c r="C30" s="184"/>
      <c r="D30" s="185"/>
      <c r="E30" s="71">
        <f>+E8+E10-E14-E26-E24</f>
        <v>178.4</v>
      </c>
      <c r="F30" s="71">
        <f>+F8+F10-F14-F26-F24</f>
        <v>148.29999999999998</v>
      </c>
      <c r="G30" s="71">
        <f>+G8+G10-G14-G26-G24</f>
        <v>148.3000000000002</v>
      </c>
      <c r="H30" s="72">
        <v>-2.9</v>
      </c>
      <c r="I30" s="71">
        <f>+I8+I10-I14-I26-I24</f>
        <v>152.79999999999995</v>
      </c>
      <c r="J30" s="186" t="s">
        <v>23</v>
      </c>
      <c r="K30" s="187"/>
      <c r="L30" s="187"/>
      <c r="M30" s="187"/>
      <c r="N30" s="187"/>
      <c r="O30" s="187"/>
      <c r="P30" s="187"/>
      <c r="Q30" s="187"/>
      <c r="R30" s="187"/>
      <c r="S30" s="188"/>
      <c r="T30" s="75"/>
      <c r="U30" s="75"/>
      <c r="V30" s="75"/>
      <c r="W30" s="75"/>
      <c r="X30" s="75"/>
    </row>
    <row r="31" spans="1:24" s="13" customFormat="1" ht="10.5" customHeight="1" thickBot="1">
      <c r="A31" s="33"/>
      <c r="B31" s="34"/>
      <c r="C31" s="34"/>
      <c r="D31" s="34"/>
      <c r="E31" s="66"/>
      <c r="F31" s="66"/>
      <c r="G31" s="66"/>
      <c r="H31" s="66"/>
      <c r="I31" s="66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75"/>
      <c r="U31" s="75"/>
      <c r="V31" s="75"/>
      <c r="W31" s="75"/>
      <c r="X31" s="75"/>
    </row>
    <row r="32" spans="1:24" s="13" customFormat="1" ht="17.25" customHeight="1" thickBot="1">
      <c r="A32" s="35" t="s">
        <v>61</v>
      </c>
      <c r="B32" s="36"/>
      <c r="C32" s="36"/>
      <c r="D32" s="36"/>
      <c r="E32" s="80">
        <f>SUM(E33:E34)</f>
        <v>178.4</v>
      </c>
      <c r="F32" s="80">
        <f>SUM(F33:F34)</f>
        <v>148.29999999999998</v>
      </c>
      <c r="G32" s="80">
        <f>SUM(G33:G34)</f>
        <v>148.29999999999998</v>
      </c>
      <c r="H32" s="72">
        <v>-2.9</v>
      </c>
      <c r="I32" s="70">
        <f>SUM(I33:I34)</f>
        <v>152.8</v>
      </c>
      <c r="J32" s="173" t="s">
        <v>60</v>
      </c>
      <c r="K32" s="174"/>
      <c r="L32" s="174"/>
      <c r="M32" s="174"/>
      <c r="N32" s="174"/>
      <c r="O32" s="174"/>
      <c r="P32" s="174"/>
      <c r="Q32" s="174"/>
      <c r="R32" s="174"/>
      <c r="S32" s="175"/>
      <c r="T32" s="75"/>
      <c r="U32" s="75"/>
      <c r="V32" s="75"/>
      <c r="W32" s="75"/>
      <c r="X32" s="75"/>
    </row>
    <row r="33" spans="1:24" s="13" customFormat="1" ht="17.25" customHeight="1">
      <c r="A33" s="29"/>
      <c r="B33" s="14" t="s">
        <v>5</v>
      </c>
      <c r="C33" s="37"/>
      <c r="D33" s="16"/>
      <c r="E33" s="80">
        <v>162.9</v>
      </c>
      <c r="F33" s="80">
        <v>134.2</v>
      </c>
      <c r="G33" s="80">
        <f>F33</f>
        <v>134.2</v>
      </c>
      <c r="H33" s="84">
        <f>ROUND((G33-I33)/I33*100,2)</f>
        <v>0.52</v>
      </c>
      <c r="I33" s="119">
        <v>133.5</v>
      </c>
      <c r="J33" s="137"/>
      <c r="K33" s="134"/>
      <c r="L33" s="134"/>
      <c r="M33" s="87"/>
      <c r="N33" s="87"/>
      <c r="O33" s="87"/>
      <c r="P33" s="87"/>
      <c r="Q33" s="88"/>
      <c r="R33" s="88" t="s">
        <v>4</v>
      </c>
      <c r="S33" s="79"/>
      <c r="T33" s="75"/>
      <c r="U33" s="75"/>
      <c r="V33" s="75"/>
      <c r="W33" s="75"/>
      <c r="X33" s="75"/>
    </row>
    <row r="34" spans="1:24" s="13" customFormat="1" ht="17.25" customHeight="1" thickBot="1">
      <c r="A34" s="38"/>
      <c r="B34" s="17" t="s">
        <v>6</v>
      </c>
      <c r="C34" s="28"/>
      <c r="D34" s="19"/>
      <c r="E34" s="89">
        <v>15.5</v>
      </c>
      <c r="F34" s="89">
        <v>14.1</v>
      </c>
      <c r="G34" s="90">
        <f>F34</f>
        <v>14.1</v>
      </c>
      <c r="H34" s="121">
        <f>ROUND((G34-I34)/I34*100,2)</f>
        <v>-26.94</v>
      </c>
      <c r="I34" s="135">
        <v>19.3</v>
      </c>
      <c r="J34" s="122"/>
      <c r="K34" s="123"/>
      <c r="L34" s="123"/>
      <c r="M34" s="93"/>
      <c r="N34" s="93"/>
      <c r="O34" s="93"/>
      <c r="P34" s="93"/>
      <c r="Q34" s="94"/>
      <c r="R34" s="94" t="s">
        <v>7</v>
      </c>
      <c r="S34" s="79"/>
      <c r="T34" s="75"/>
      <c r="U34" s="75"/>
      <c r="V34" s="75"/>
      <c r="W34" s="75"/>
      <c r="X34" s="75"/>
    </row>
    <row r="35" spans="1:19" s="13" customFormat="1" ht="7.5" customHeight="1" thickBot="1">
      <c r="A35" s="39"/>
      <c r="B35" s="40"/>
      <c r="C35" s="40"/>
      <c r="D35" s="41"/>
      <c r="E35" s="41"/>
      <c r="F35" s="138"/>
      <c r="G35" s="138"/>
      <c r="H35" s="138"/>
      <c r="I35" s="138"/>
      <c r="J35" s="139"/>
      <c r="K35" s="139"/>
      <c r="L35" s="139"/>
      <c r="M35" s="140"/>
      <c r="N35" s="140"/>
      <c r="O35" s="140"/>
      <c r="P35" s="140"/>
      <c r="Q35" s="140"/>
      <c r="R35" s="140"/>
      <c r="S35" s="141"/>
    </row>
    <row r="36" spans="1:19" s="13" customFormat="1" ht="11.25" customHeight="1">
      <c r="A36" s="12"/>
      <c r="B36" s="26"/>
      <c r="C36" s="26"/>
      <c r="D36" s="12"/>
      <c r="E36" s="12"/>
      <c r="F36" s="142"/>
      <c r="G36" s="142"/>
      <c r="H36" s="142"/>
      <c r="I36" s="142"/>
      <c r="J36" s="143"/>
      <c r="K36" s="143"/>
      <c r="L36" s="143"/>
      <c r="M36" s="144"/>
      <c r="N36" s="144"/>
      <c r="O36" s="144"/>
      <c r="P36" s="144"/>
      <c r="Q36" s="144"/>
      <c r="R36" s="144"/>
      <c r="S36" s="12"/>
    </row>
    <row r="37" spans="1:19" s="13" customFormat="1" ht="17.25" customHeight="1">
      <c r="A37" s="42" t="s">
        <v>37</v>
      </c>
      <c r="C37" s="193" t="s">
        <v>69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</row>
    <row r="38" spans="3:19" s="13" customFormat="1" ht="17.25" customHeight="1">
      <c r="C38" s="193" t="s">
        <v>68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</row>
    <row r="39" spans="1:22" s="13" customFormat="1" ht="17.25" customHeight="1">
      <c r="A39" s="43" t="s">
        <v>38</v>
      </c>
      <c r="B39" s="44"/>
      <c r="C39" s="194" t="s">
        <v>82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49"/>
      <c r="U39" s="149"/>
      <c r="V39" s="149"/>
    </row>
    <row r="40" spans="1:22" s="13" customFormat="1" ht="17.25" customHeight="1">
      <c r="A40" s="45"/>
      <c r="B40" s="45"/>
      <c r="C40" s="45" t="s">
        <v>85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1:21" s="13" customFormat="1" ht="17.25" customHeight="1">
      <c r="A41" s="45"/>
      <c r="B41" s="45"/>
      <c r="C41" s="192" t="s">
        <v>86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50"/>
      <c r="U41" s="150"/>
    </row>
    <row r="42" spans="1:19" s="13" customFormat="1" ht="17.25" customHeight="1">
      <c r="A42" s="45"/>
      <c r="B42" s="45"/>
      <c r="C42" s="45" t="s">
        <v>87</v>
      </c>
      <c r="D42" s="12"/>
      <c r="E42" s="12"/>
      <c r="F42" s="142"/>
      <c r="G42" s="142"/>
      <c r="H42" s="142"/>
      <c r="I42" s="142"/>
      <c r="J42" s="143"/>
      <c r="K42" s="143"/>
      <c r="L42" s="143"/>
      <c r="M42" s="144"/>
      <c r="N42" s="144"/>
      <c r="O42" s="144"/>
      <c r="P42" s="144"/>
      <c r="Q42" s="144"/>
      <c r="R42" s="144"/>
      <c r="S42" s="12"/>
    </row>
    <row r="43" spans="1:24" s="13" customFormat="1" ht="17.25" customHeight="1">
      <c r="A43" s="42" t="s">
        <v>51</v>
      </c>
      <c r="B43" s="45"/>
      <c r="C43" s="192" t="s">
        <v>83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50"/>
      <c r="W43" s="150"/>
      <c r="X43" s="150"/>
    </row>
    <row r="44" spans="1:24" s="13" customFormat="1" ht="17.25" customHeight="1">
      <c r="A44" s="42"/>
      <c r="B44" s="45"/>
      <c r="C44" s="45" t="s">
        <v>84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50"/>
      <c r="W44" s="150"/>
      <c r="X44" s="150"/>
    </row>
    <row r="45" spans="2:19" s="13" customFormat="1" ht="17.25" customHeight="1">
      <c r="B45" s="45"/>
      <c r="C45" s="45" t="s">
        <v>55</v>
      </c>
      <c r="D45" s="12"/>
      <c r="E45" s="12"/>
      <c r="F45" s="142"/>
      <c r="G45" s="145" t="s">
        <v>47</v>
      </c>
      <c r="H45" s="76">
        <v>0</v>
      </c>
      <c r="I45" s="146" t="s">
        <v>48</v>
      </c>
      <c r="J45" s="143"/>
      <c r="K45" s="143"/>
      <c r="L45" s="143"/>
      <c r="M45" s="144"/>
      <c r="N45" s="144"/>
      <c r="O45" s="144"/>
      <c r="P45" s="144"/>
      <c r="Q45" s="144"/>
      <c r="R45" s="144"/>
      <c r="S45" s="12"/>
    </row>
    <row r="46" spans="1:19" s="13" customFormat="1" ht="17.25" customHeight="1">
      <c r="A46" s="45"/>
      <c r="B46" s="46" t="s">
        <v>44</v>
      </c>
      <c r="C46" s="46" t="s">
        <v>44</v>
      </c>
      <c r="D46" s="12"/>
      <c r="E46" s="12"/>
      <c r="F46" s="142"/>
      <c r="G46" s="145" t="s">
        <v>65</v>
      </c>
      <c r="H46" s="76" t="s">
        <v>67</v>
      </c>
      <c r="I46" s="146" t="s">
        <v>48</v>
      </c>
      <c r="J46" s="143"/>
      <c r="K46" s="143"/>
      <c r="L46" s="143"/>
      <c r="M46" s="144"/>
      <c r="N46" s="144"/>
      <c r="O46" s="144"/>
      <c r="P46" s="144"/>
      <c r="Q46" s="144"/>
      <c r="R46" s="144"/>
      <c r="S46" s="12"/>
    </row>
    <row r="47" spans="1:21" s="13" customFormat="1" ht="17.25" customHeight="1">
      <c r="A47" s="45"/>
      <c r="B47" s="46"/>
      <c r="C47" s="46"/>
      <c r="D47" s="12"/>
      <c r="E47" s="12"/>
      <c r="F47" s="142"/>
      <c r="G47" s="145" t="s">
        <v>71</v>
      </c>
      <c r="H47" s="76">
        <v>205</v>
      </c>
      <c r="I47" s="146" t="s">
        <v>48</v>
      </c>
      <c r="J47" s="143"/>
      <c r="K47" s="143"/>
      <c r="L47" s="143"/>
      <c r="M47" s="144"/>
      <c r="N47" s="144"/>
      <c r="O47" s="144"/>
      <c r="P47" s="144"/>
      <c r="Q47" s="144"/>
      <c r="R47" s="144"/>
      <c r="S47" s="12"/>
      <c r="U47" s="13" t="s">
        <v>88</v>
      </c>
    </row>
    <row r="48" spans="1:19" s="13" customFormat="1" ht="17.25" customHeight="1">
      <c r="A48" s="47" t="s">
        <v>39</v>
      </c>
      <c r="B48" s="48"/>
      <c r="C48" s="191" t="s">
        <v>56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</row>
    <row r="49" spans="1:19" s="13" customFormat="1" ht="16.5" customHeight="1">
      <c r="A49" s="49" t="s">
        <v>41</v>
      </c>
      <c r="B49" s="50"/>
      <c r="C49" s="189" t="s">
        <v>57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1:20" s="13" customFormat="1" ht="18">
      <c r="A50" s="49" t="s">
        <v>66</v>
      </c>
      <c r="B50" s="51"/>
      <c r="C50" s="51" t="s">
        <v>70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2:20" s="13" customFormat="1" ht="18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2:20" s="13" customFormat="1" ht="18">
      <c r="B52" s="44"/>
      <c r="C52" s="147"/>
      <c r="D52" s="44"/>
      <c r="E52" s="44"/>
      <c r="F52" s="148"/>
      <c r="G52" s="148"/>
      <c r="H52" s="148"/>
      <c r="I52" s="148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2:19" ht="15">
      <c r="B53" s="1"/>
      <c r="C53" s="3"/>
      <c r="D53" s="1"/>
      <c r="E53" s="1"/>
      <c r="F53" s="4"/>
      <c r="G53" s="4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5"/>
  </sheetData>
  <mergeCells count="32">
    <mergeCell ref="C49:S49"/>
    <mergeCell ref="C48:S48"/>
    <mergeCell ref="C43:U43"/>
    <mergeCell ref="C37:S37"/>
    <mergeCell ref="C38:S38"/>
    <mergeCell ref="C39:S39"/>
    <mergeCell ref="C41:S41"/>
    <mergeCell ref="B28:D28"/>
    <mergeCell ref="J28:R28"/>
    <mergeCell ref="A30:D30"/>
    <mergeCell ref="J30:S30"/>
    <mergeCell ref="J21:R21"/>
    <mergeCell ref="J23:S23"/>
    <mergeCell ref="J31:S31"/>
    <mergeCell ref="J32:S32"/>
    <mergeCell ref="J26:S26"/>
    <mergeCell ref="J12:R12"/>
    <mergeCell ref="J14:S14"/>
    <mergeCell ref="J19:R19"/>
    <mergeCell ref="J20:R20"/>
    <mergeCell ref="J7:S7"/>
    <mergeCell ref="J8:S8"/>
    <mergeCell ref="J10:S10"/>
    <mergeCell ref="J11:R11"/>
    <mergeCell ref="A4:D4"/>
    <mergeCell ref="J4:S4"/>
    <mergeCell ref="A5:D5"/>
    <mergeCell ref="J5:S5"/>
    <mergeCell ref="A1:D1"/>
    <mergeCell ref="E1:I1"/>
    <mergeCell ref="A2:S2"/>
    <mergeCell ref="A3:S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Madeliedj</cp:lastModifiedBy>
  <cp:lastPrinted>2002-01-28T07:20:46Z</cp:lastPrinted>
  <dcterms:created xsi:type="dcterms:W3CDTF">1997-12-22T12:29:04Z</dcterms:created>
  <dcterms:modified xsi:type="dcterms:W3CDTF">2002-01-30T10:07:31Z</dcterms:modified>
  <cp:category/>
  <cp:version/>
  <cp:contentType/>
  <cp:contentStatus/>
</cp:coreProperties>
</file>