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<sst xmlns="http://schemas.openxmlformats.org/spreadsheetml/2006/main" count="98" uniqueCount="84">
  <si>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SOYBEANS / ISOYBEANS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</si>
  <si>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</si>
  <si>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</si>
  <si>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</si>
  <si>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</si>
  <si>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</si>
  <si>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</si>
  <si>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</si>
  <si>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</si>
  <si>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</si>
  <si>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</si>
  <si>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</si>
  <si>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</si>
  <si>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</si>
  <si>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</si>
  <si>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</si>
  <si>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</si>
  <si>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</si>
  <si>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</si>
  <si>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</si>
  <si>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</si>
  <si>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</si>
  <si>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</si>
  <si>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</si>
  <si>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</si>
  <si>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</si>
  <si>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</si>
  <si>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</si>
  <si>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</si>
  <si>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</si>
  <si>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</si>
  <si>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</si>
  <si>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</si>
  <si>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</si>
  <si>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</si>
  <si>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</si>
  <si>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</si>
  <si>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</si>
  <si>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</si>
  <si>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</si>
  <si>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</si>
  <si>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</si>
  <si>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</si>
  <si>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</si>
  <si>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</si>
  <si>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</si>
  <si>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</si>
  <si>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</si>
  <si>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</si>
  <si>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</si>
  <si>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</si>
  <si>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1 January/KuJanuwari 2004</t>
  </si>
  <si>
    <t>Ukudla kwezilwane</t>
  </si>
  <si>
    <t>-gayiwe ukuba kwenze uwoyela kanye nokudla kwemfuyo uma sekukhanywe uwoyela</t>
  </si>
  <si>
    <t>English</t>
  </si>
  <si>
    <t>Okusele okuthunyelwayo(+)/Okwemukelwayo(-)</t>
  </si>
  <si>
    <t>(i)</t>
  </si>
  <si>
    <t>Deliveries directly from farms (i)</t>
  </si>
  <si>
    <t>Impahla esuka emapulazini (i)</t>
  </si>
  <si>
    <t xml:space="preserve">Producer deliveries regarding the previous marketing period will no longer be </t>
  </si>
  <si>
    <t xml:space="preserve">included in the footnote as the industry considers only producer deliveries within a </t>
  </si>
  <si>
    <t>specific marketing period as the total crop.</t>
  </si>
  <si>
    <t>Isitokwe esinikezwe abakhiqizi ngesikhathi sokumaketha isidlule asisazokungena</t>
  </si>
  <si>
    <t>kufootnote ngoba abasebenzi bokudla okuzinhlamvana babheka okunikezwe</t>
  </si>
  <si>
    <t>ngesikhathi esithile sokumaketha bathi yiso isivuno sonke saleso sikhathi.</t>
  </si>
  <si>
    <t>(Preliminary/Okokuqala)</t>
  </si>
  <si>
    <t>1 January/KuJanuwari 2005</t>
  </si>
  <si>
    <t>2005 Year (January - December) / Unyaka ka-2005 (KuJanuwari - KuDisemba) (2)</t>
  </si>
  <si>
    <t>April 2005</t>
  </si>
  <si>
    <t>Ku-Aphreli 2005</t>
  </si>
  <si>
    <t>1 April/Ku-Aphreli 2005</t>
  </si>
  <si>
    <t>30 April/Ku-Aphreli 2005</t>
  </si>
  <si>
    <t>KuMeyi 2005</t>
  </si>
  <si>
    <t>1 May/KuMeyi 2005</t>
  </si>
  <si>
    <t>31 May/KuMeyi 2005</t>
  </si>
  <si>
    <t>January - May 2005</t>
  </si>
  <si>
    <t>KuJanuwari - KuMeyi 2005</t>
  </si>
  <si>
    <t>31 May/KuMeyi 2004</t>
  </si>
  <si>
    <t>January - May 2004</t>
  </si>
  <si>
    <t>KuJanuwari - KuMeyi 2004</t>
  </si>
  <si>
    <t>SMI-062005</t>
  </si>
  <si>
    <t>May 2005</t>
  </si>
  <si>
    <t>KuJanuwari - Ku-Meyi 2004</t>
  </si>
  <si>
    <t>Released to end-consumer(s)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</si>
</sst>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8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/>
    </xf>
    <xf numFmtId="1" fontId="9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14" fontId="0" fillId="0" borderId="7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4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3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4" xfId="0" applyNumberFormat="1" applyFont="1" applyFill="1" applyBorder="1" applyAlignment="1" quotePrefix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2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3" fillId="0" borderId="40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171450</xdr:rowOff>
    </xdr:from>
    <xdr:to>
      <xdr:col>2</xdr:col>
      <xdr:colOff>2038350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42</xdr:row>
      <xdr:rowOff>0</xdr:rowOff>
    </xdr:from>
    <xdr:to>
      <xdr:col>12</xdr:col>
      <xdr:colOff>590550</xdr:colOff>
      <xdr:row>42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42</xdr:row>
      <xdr:rowOff>0</xdr:rowOff>
    </xdr:from>
    <xdr:to>
      <xdr:col>10</xdr:col>
      <xdr:colOff>895350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6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3"/>
  <sheetViews>
    <sheetView tabSelected="1" zoomScale="75" zoomScaleNormal="75" workbookViewId="0" topLeftCell="J1">
      <selection activeCell="D17" sqref="D17:F17"/>
    </sheetView>
  </sheetViews>
  <sheetFormatPr defaultColWidth="9.140625" defaultRowHeight="12.75"/>
  <cols>
    <col min="1" max="1" width="3.7109375" style="84" customWidth="1"/>
    <col min="2" max="2" width="2.8515625" style="84" customWidth="1"/>
    <col min="3" max="3" width="38.28125" style="84" customWidth="1"/>
    <col min="4" max="5" width="13.140625" style="84" customWidth="1"/>
    <col min="6" max="6" width="15.421875" style="84" customWidth="1"/>
    <col min="7" max="7" width="13.00390625" style="84" customWidth="1"/>
    <col min="8" max="8" width="13.140625" style="84" customWidth="1"/>
    <col min="9" max="9" width="15.8515625" style="84" customWidth="1"/>
    <col min="10" max="10" width="14.421875" style="84" customWidth="1"/>
    <col min="11" max="11" width="13.421875" style="84" customWidth="1"/>
    <col min="12" max="12" width="15.00390625" style="84" customWidth="1"/>
    <col min="13" max="13" width="9.28125" style="84" bestFit="1" customWidth="1"/>
    <col min="14" max="14" width="14.00390625" style="84" customWidth="1"/>
    <col min="15" max="15" width="13.421875" style="84" customWidth="1"/>
    <col min="16" max="16" width="15.8515625" style="84" customWidth="1"/>
    <col min="17" max="17" width="67.421875" style="84" customWidth="1"/>
    <col min="18" max="18" width="1.28515625" style="84" customWidth="1"/>
    <col min="19" max="19" width="2.7109375" style="83" customWidth="1"/>
    <col min="20" max="20" width="1.8515625" style="83" customWidth="1"/>
    <col min="21" max="21" width="28.421875" style="83" customWidth="1"/>
    <col min="22" max="171" width="7.8515625" style="83" customWidth="1"/>
    <col min="172" max="16384" width="7.8515625" style="84" customWidth="1"/>
  </cols>
  <sheetData>
    <row r="1" spans="1:20" s="2" customFormat="1" ht="21" customHeight="1">
      <c r="A1" s="147"/>
      <c r="B1" s="148"/>
      <c r="C1" s="149"/>
      <c r="D1" s="153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41" t="s">
        <v>80</v>
      </c>
      <c r="R1" s="142"/>
      <c r="S1" s="143"/>
      <c r="T1" s="1"/>
    </row>
    <row r="2" spans="1:20" s="2" customFormat="1" ht="21" customHeight="1">
      <c r="A2" s="150"/>
      <c r="B2" s="151"/>
      <c r="C2" s="152"/>
      <c r="D2" s="155" t="s">
        <v>46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44"/>
      <c r="R2" s="145"/>
      <c r="S2" s="135"/>
      <c r="T2" s="1"/>
    </row>
    <row r="3" spans="1:20" s="2" customFormat="1" ht="21" customHeight="1" thickBot="1">
      <c r="A3" s="150"/>
      <c r="B3" s="151"/>
      <c r="C3" s="152"/>
      <c r="D3" s="157" t="s">
        <v>67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44"/>
      <c r="R3" s="145"/>
      <c r="S3" s="135"/>
      <c r="T3" s="3"/>
    </row>
    <row r="4" spans="1:20" s="6" customFormat="1" ht="21" customHeight="1">
      <c r="A4" s="150"/>
      <c r="B4" s="151"/>
      <c r="C4" s="152"/>
      <c r="D4" s="159" t="s">
        <v>68</v>
      </c>
      <c r="E4" s="160"/>
      <c r="F4" s="161"/>
      <c r="G4" s="159" t="s">
        <v>81</v>
      </c>
      <c r="H4" s="160"/>
      <c r="I4" s="161"/>
      <c r="J4" s="162" t="s">
        <v>1</v>
      </c>
      <c r="K4" s="163"/>
      <c r="L4" s="163"/>
      <c r="M4" s="4"/>
      <c r="N4" s="162" t="s">
        <v>1</v>
      </c>
      <c r="O4" s="163"/>
      <c r="P4" s="163"/>
      <c r="Q4" s="136">
        <v>38530</v>
      </c>
      <c r="R4" s="137"/>
      <c r="S4" s="138"/>
      <c r="T4" s="5"/>
    </row>
    <row r="5" spans="1:20" s="6" customFormat="1" ht="21" customHeight="1">
      <c r="A5" s="150"/>
      <c r="B5" s="151"/>
      <c r="C5" s="152"/>
      <c r="D5" s="164" t="s">
        <v>69</v>
      </c>
      <c r="E5" s="165"/>
      <c r="F5" s="166"/>
      <c r="G5" s="164" t="s">
        <v>72</v>
      </c>
      <c r="H5" s="165"/>
      <c r="I5" s="166"/>
      <c r="J5" s="167" t="s">
        <v>75</v>
      </c>
      <c r="K5" s="165"/>
      <c r="L5" s="166"/>
      <c r="M5" s="7" t="s">
        <v>2</v>
      </c>
      <c r="N5" s="167" t="s">
        <v>78</v>
      </c>
      <c r="O5" s="165"/>
      <c r="P5" s="166"/>
      <c r="Q5" s="139"/>
      <c r="R5" s="137"/>
      <c r="S5" s="138"/>
      <c r="T5" s="5"/>
    </row>
    <row r="6" spans="1:20" s="2" customFormat="1" ht="21" customHeight="1" thickBot="1">
      <c r="A6" s="150"/>
      <c r="B6" s="151"/>
      <c r="C6" s="152"/>
      <c r="D6" s="168"/>
      <c r="E6" s="169"/>
      <c r="F6" s="169"/>
      <c r="G6" s="168" t="s">
        <v>65</v>
      </c>
      <c r="H6" s="170"/>
      <c r="I6" s="169"/>
      <c r="J6" s="171" t="s">
        <v>76</v>
      </c>
      <c r="K6" s="172"/>
      <c r="L6" s="173"/>
      <c r="M6" s="8" t="s">
        <v>3</v>
      </c>
      <c r="N6" s="171" t="s">
        <v>82</v>
      </c>
      <c r="O6" s="172"/>
      <c r="P6" s="173"/>
      <c r="Q6" s="140"/>
      <c r="R6" s="134"/>
      <c r="S6" s="146"/>
      <c r="T6" s="3"/>
    </row>
    <row r="7" spans="1:20" s="10" customFormat="1" ht="24" thickBot="1">
      <c r="A7" s="174" t="s">
        <v>54</v>
      </c>
      <c r="B7" s="175"/>
      <c r="C7" s="176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  <c r="Q7" s="174" t="s">
        <v>4</v>
      </c>
      <c r="R7" s="175"/>
      <c r="S7" s="176"/>
      <c r="T7" s="9"/>
    </row>
    <row r="8" spans="1:171" s="2" customFormat="1" ht="21" customHeight="1" thickBot="1">
      <c r="A8" s="180" t="s">
        <v>5</v>
      </c>
      <c r="B8" s="181"/>
      <c r="C8" s="181"/>
      <c r="D8" s="182" t="s">
        <v>70</v>
      </c>
      <c r="E8" s="183"/>
      <c r="F8" s="184"/>
      <c r="G8" s="185" t="s">
        <v>73</v>
      </c>
      <c r="H8" s="183"/>
      <c r="I8" s="184"/>
      <c r="J8" s="185" t="s">
        <v>66</v>
      </c>
      <c r="K8" s="183"/>
      <c r="L8" s="184"/>
      <c r="M8" s="11"/>
      <c r="N8" s="185" t="s">
        <v>51</v>
      </c>
      <c r="O8" s="183"/>
      <c r="P8" s="184"/>
      <c r="Q8" s="160" t="s">
        <v>6</v>
      </c>
      <c r="R8" s="161"/>
      <c r="S8" s="18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87">
        <v>67.6</v>
      </c>
      <c r="E9" s="188"/>
      <c r="F9" s="189"/>
      <c r="G9" s="187">
        <v>107.7</v>
      </c>
      <c r="H9" s="190"/>
      <c r="I9" s="191"/>
      <c r="J9" s="187">
        <v>100.5</v>
      </c>
      <c r="K9" s="188"/>
      <c r="L9" s="189"/>
      <c r="M9" s="89">
        <f>ROUND(J9-N9,2)/N9*100</f>
        <v>106.36550308008212</v>
      </c>
      <c r="N9" s="187">
        <v>48.7</v>
      </c>
      <c r="O9" s="188"/>
      <c r="P9" s="189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3" t="s">
        <v>1</v>
      </c>
      <c r="K10" s="163"/>
      <c r="L10" s="163"/>
      <c r="M10" s="17"/>
      <c r="N10" s="163" t="s">
        <v>1</v>
      </c>
      <c r="O10" s="163"/>
      <c r="P10" s="163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6" t="s">
        <v>75</v>
      </c>
      <c r="K11" s="165"/>
      <c r="L11" s="166"/>
      <c r="M11" s="20"/>
      <c r="N11" s="166" t="s">
        <v>78</v>
      </c>
      <c r="O11" s="165"/>
      <c r="P11" s="166"/>
      <c r="Q11" s="1"/>
      <c r="S11" s="14"/>
    </row>
    <row r="12" spans="1:171" s="2" customFormat="1" ht="21" customHeight="1" thickBot="1">
      <c r="A12" s="12"/>
      <c r="B12" s="3"/>
      <c r="C12" s="3"/>
      <c r="D12" s="192"/>
      <c r="E12" s="192"/>
      <c r="F12" s="192"/>
      <c r="G12" s="192"/>
      <c r="H12" s="192"/>
      <c r="I12" s="192"/>
      <c r="J12" s="173" t="s">
        <v>76</v>
      </c>
      <c r="K12" s="172"/>
      <c r="L12" s="173"/>
      <c r="M12" s="21"/>
      <c r="N12" s="173" t="s">
        <v>79</v>
      </c>
      <c r="O12" s="172"/>
      <c r="P12" s="173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93">
        <f>SUM(D14:F15)</f>
        <v>60.5</v>
      </c>
      <c r="E13" s="194"/>
      <c r="F13" s="195"/>
      <c r="G13" s="193">
        <f>SUM(G14:I15)</f>
        <v>147.6</v>
      </c>
      <c r="H13" s="194"/>
      <c r="I13" s="195"/>
      <c r="J13" s="193">
        <f>SUM(J14:L15)</f>
        <v>227.5</v>
      </c>
      <c r="K13" s="194"/>
      <c r="L13" s="195"/>
      <c r="M13" s="26" t="s">
        <v>10</v>
      </c>
      <c r="N13" s="193">
        <f>N14+N15</f>
        <v>193.8</v>
      </c>
      <c r="O13" s="194"/>
      <c r="P13" s="195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57</v>
      </c>
      <c r="C14" s="28"/>
      <c r="D14" s="196">
        <v>59.9</v>
      </c>
      <c r="E14" s="197"/>
      <c r="F14" s="198"/>
      <c r="G14" s="196">
        <v>147.6</v>
      </c>
      <c r="H14" s="197"/>
      <c r="I14" s="198"/>
      <c r="J14" s="196">
        <v>213.2</v>
      </c>
      <c r="K14" s="197"/>
      <c r="L14" s="198"/>
      <c r="M14" s="82">
        <f>ROUND(J14-N14,2)/N14*100</f>
        <v>12.804232804232804</v>
      </c>
      <c r="N14" s="196">
        <v>189</v>
      </c>
      <c r="O14" s="197"/>
      <c r="P14" s="198"/>
      <c r="Q14" s="29"/>
      <c r="R14" s="30" t="s">
        <v>58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99">
        <v>0.6</v>
      </c>
      <c r="E15" s="200"/>
      <c r="F15" s="201"/>
      <c r="G15" s="199">
        <v>0</v>
      </c>
      <c r="H15" s="200"/>
      <c r="I15" s="201"/>
      <c r="J15" s="199">
        <v>14.3</v>
      </c>
      <c r="K15" s="200"/>
      <c r="L15" s="201"/>
      <c r="M15" s="70" t="s">
        <v>10</v>
      </c>
      <c r="N15" s="199">
        <v>4.8</v>
      </c>
      <c r="O15" s="200"/>
      <c r="P15" s="201"/>
      <c r="Q15" s="33"/>
      <c r="R15" s="34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9"/>
      <c r="O16" s="59"/>
      <c r="P16" s="59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7"/>
      <c r="C17" s="25"/>
      <c r="D17" s="202">
        <f>+D18+D23+D24+D25</f>
        <v>20.200000000000003</v>
      </c>
      <c r="E17" s="203"/>
      <c r="F17" s="204"/>
      <c r="G17" s="202">
        <f>+G18+G23+G24+G25</f>
        <v>24.700000000000003</v>
      </c>
      <c r="H17" s="203"/>
      <c r="I17" s="204"/>
      <c r="J17" s="202">
        <f>+J18+J23+J24+J25</f>
        <v>93</v>
      </c>
      <c r="K17" s="203"/>
      <c r="L17" s="204"/>
      <c r="M17" s="89">
        <f aca="true" t="shared" si="0" ref="M17:M24">ROUND(J17-N17,2)/N17*100</f>
        <v>71.90388170055454</v>
      </c>
      <c r="N17" s="202">
        <f>N18+N23+N24+N25</f>
        <v>54.1</v>
      </c>
      <c r="O17" s="203"/>
      <c r="P17" s="204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8" t="s">
        <v>16</v>
      </c>
      <c r="C18" s="39"/>
      <c r="D18" s="205">
        <f>SUM(D19:F22)</f>
        <v>20</v>
      </c>
      <c r="E18" s="206"/>
      <c r="F18" s="207"/>
      <c r="G18" s="205">
        <f>SUM(G19:I22)</f>
        <v>24.1</v>
      </c>
      <c r="H18" s="206"/>
      <c r="I18" s="207"/>
      <c r="J18" s="205">
        <f>SUM(J19:L22)</f>
        <v>90.8</v>
      </c>
      <c r="K18" s="206"/>
      <c r="L18" s="207"/>
      <c r="M18" s="90">
        <f t="shared" si="0"/>
        <v>72.6235741444867</v>
      </c>
      <c r="N18" s="205">
        <f>N19+N20+N21+N22</f>
        <v>52.6</v>
      </c>
      <c r="O18" s="206"/>
      <c r="P18" s="207"/>
      <c r="Q18" s="40"/>
      <c r="R18" s="41" t="s">
        <v>17</v>
      </c>
      <c r="S18" s="14"/>
      <c r="T18" s="3"/>
      <c r="U18" s="3"/>
      <c r="V18" s="42"/>
      <c r="W18" s="42"/>
      <c r="X18" s="42"/>
      <c r="Y18" s="42"/>
      <c r="Z18" s="42"/>
      <c r="AA18" s="42"/>
      <c r="AB18" s="42"/>
      <c r="AC18" s="4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3"/>
      <c r="C19" s="27" t="s">
        <v>18</v>
      </c>
      <c r="D19" s="196">
        <v>3.3</v>
      </c>
      <c r="E19" s="197"/>
      <c r="F19" s="198"/>
      <c r="G19" s="196">
        <v>4</v>
      </c>
      <c r="H19" s="197"/>
      <c r="I19" s="198"/>
      <c r="J19" s="196">
        <v>14.6</v>
      </c>
      <c r="K19" s="197"/>
      <c r="L19" s="198"/>
      <c r="M19" s="82">
        <f t="shared" si="0"/>
        <v>0</v>
      </c>
      <c r="N19" s="196">
        <v>14.6</v>
      </c>
      <c r="O19" s="197"/>
      <c r="P19" s="198"/>
      <c r="Q19" s="30" t="s">
        <v>19</v>
      </c>
      <c r="R19" s="44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5"/>
      <c r="C20" s="46" t="s">
        <v>20</v>
      </c>
      <c r="D20" s="208">
        <v>0</v>
      </c>
      <c r="E20" s="209"/>
      <c r="F20" s="210"/>
      <c r="G20" s="208">
        <v>0</v>
      </c>
      <c r="H20" s="209"/>
      <c r="I20" s="210"/>
      <c r="J20" s="208">
        <v>0</v>
      </c>
      <c r="K20" s="209"/>
      <c r="L20" s="210"/>
      <c r="M20" s="48">
        <v>0</v>
      </c>
      <c r="N20" s="208">
        <v>0</v>
      </c>
      <c r="O20" s="209"/>
      <c r="P20" s="210"/>
      <c r="Q20" s="93" t="s">
        <v>52</v>
      </c>
      <c r="R20" s="44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5"/>
      <c r="C21" s="46" t="s">
        <v>21</v>
      </c>
      <c r="D21" s="211">
        <v>14.6</v>
      </c>
      <c r="E21" s="212"/>
      <c r="F21" s="213"/>
      <c r="G21" s="211">
        <v>17.6</v>
      </c>
      <c r="H21" s="212"/>
      <c r="I21" s="213"/>
      <c r="J21" s="211">
        <v>66.9</v>
      </c>
      <c r="K21" s="212"/>
      <c r="L21" s="213"/>
      <c r="M21" s="48">
        <f t="shared" si="0"/>
        <v>100.90090090090091</v>
      </c>
      <c r="N21" s="211">
        <v>33.3</v>
      </c>
      <c r="O21" s="212"/>
      <c r="P21" s="213"/>
      <c r="Q21" s="47" t="s">
        <v>22</v>
      </c>
      <c r="R21" s="44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2"/>
      <c r="B22" s="45"/>
      <c r="C22" s="94" t="s">
        <v>23</v>
      </c>
      <c r="D22" s="214">
        <v>2.1</v>
      </c>
      <c r="E22" s="215"/>
      <c r="F22" s="216"/>
      <c r="G22" s="214">
        <v>2.5</v>
      </c>
      <c r="H22" s="215"/>
      <c r="I22" s="216"/>
      <c r="J22" s="214">
        <v>9.3</v>
      </c>
      <c r="K22" s="215"/>
      <c r="L22" s="216"/>
      <c r="M22" s="95">
        <f>ROUND(J22-N22,2)/N22*100</f>
        <v>97.8723404255319</v>
      </c>
      <c r="N22" s="214">
        <v>4.7</v>
      </c>
      <c r="O22" s="215"/>
      <c r="P22" s="216"/>
      <c r="Q22" s="96" t="s">
        <v>53</v>
      </c>
      <c r="R22" s="4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2" t="s">
        <v>24</v>
      </c>
      <c r="C23" s="53"/>
      <c r="D23" s="196">
        <v>0.1</v>
      </c>
      <c r="E23" s="197"/>
      <c r="F23" s="198"/>
      <c r="G23" s="196">
        <v>0.6</v>
      </c>
      <c r="H23" s="197"/>
      <c r="I23" s="198"/>
      <c r="J23" s="196">
        <v>1.3</v>
      </c>
      <c r="K23" s="197"/>
      <c r="L23" s="198"/>
      <c r="M23" s="86">
        <f t="shared" si="0"/>
        <v>85.71428571428572</v>
      </c>
      <c r="N23" s="196">
        <v>0.7</v>
      </c>
      <c r="O23" s="197"/>
      <c r="P23" s="198"/>
      <c r="Q23" s="23"/>
      <c r="R23" s="51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2" t="s">
        <v>83</v>
      </c>
      <c r="C24" s="53"/>
      <c r="D24" s="208">
        <v>0.1</v>
      </c>
      <c r="E24" s="209"/>
      <c r="F24" s="210"/>
      <c r="G24" s="208">
        <v>0</v>
      </c>
      <c r="H24" s="209"/>
      <c r="I24" s="210"/>
      <c r="J24" s="208">
        <v>0.7</v>
      </c>
      <c r="K24" s="209"/>
      <c r="L24" s="210"/>
      <c r="M24" s="86">
        <f t="shared" si="0"/>
        <v>-12.5</v>
      </c>
      <c r="N24" s="208">
        <v>0.8</v>
      </c>
      <c r="O24" s="209"/>
      <c r="P24" s="210"/>
      <c r="Q24" s="54"/>
      <c r="R24" s="51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5" t="s">
        <v>27</v>
      </c>
      <c r="C25" s="56"/>
      <c r="D25" s="199">
        <v>0</v>
      </c>
      <c r="E25" s="200"/>
      <c r="F25" s="201"/>
      <c r="G25" s="199">
        <v>0</v>
      </c>
      <c r="H25" s="200"/>
      <c r="I25" s="201"/>
      <c r="J25" s="199">
        <v>0.2</v>
      </c>
      <c r="K25" s="200"/>
      <c r="L25" s="201"/>
      <c r="M25" s="91">
        <v>100</v>
      </c>
      <c r="N25" s="199">
        <v>0</v>
      </c>
      <c r="O25" s="200"/>
      <c r="P25" s="201"/>
      <c r="Q25" s="57"/>
      <c r="R25" s="58" t="s">
        <v>28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59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47</v>
      </c>
      <c r="B27" s="25"/>
      <c r="C27" s="25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0"/>
      <c r="O27" s="60"/>
      <c r="P27" s="60"/>
      <c r="Q27" s="42"/>
      <c r="R27" s="42"/>
      <c r="S27" s="62" t="s">
        <v>48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8" t="s">
        <v>29</v>
      </c>
      <c r="C28" s="63"/>
      <c r="D28" s="202">
        <f>SUM(D29:F30)</f>
        <v>0</v>
      </c>
      <c r="E28" s="203"/>
      <c r="F28" s="204"/>
      <c r="G28" s="202">
        <f>SUM(G29:I30)</f>
        <v>0.8999999999999999</v>
      </c>
      <c r="H28" s="203"/>
      <c r="I28" s="204"/>
      <c r="J28" s="202">
        <f>SUM(J29:L30)</f>
        <v>3.9</v>
      </c>
      <c r="K28" s="203"/>
      <c r="L28" s="204"/>
      <c r="M28" s="26" t="s">
        <v>10</v>
      </c>
      <c r="N28" s="202">
        <f>SUM(N29:P30)</f>
        <v>1.5</v>
      </c>
      <c r="O28" s="203"/>
      <c r="P28" s="204"/>
      <c r="Q28" s="64"/>
      <c r="R28" s="41" t="s">
        <v>30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5"/>
      <c r="C29" s="66" t="s">
        <v>31</v>
      </c>
      <c r="D29" s="217">
        <v>0</v>
      </c>
      <c r="E29" s="218"/>
      <c r="F29" s="219"/>
      <c r="G29" s="217">
        <v>0.6</v>
      </c>
      <c r="H29" s="218"/>
      <c r="I29" s="219"/>
      <c r="J29" s="217">
        <v>3.6</v>
      </c>
      <c r="K29" s="218"/>
      <c r="L29" s="219"/>
      <c r="M29" s="98" t="s">
        <v>10</v>
      </c>
      <c r="N29" s="217">
        <v>1.5</v>
      </c>
      <c r="O29" s="218"/>
      <c r="P29" s="219"/>
      <c r="Q29" s="67" t="s">
        <v>32</v>
      </c>
      <c r="R29" s="68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 thickBot="1">
      <c r="A30" s="12"/>
      <c r="B30" s="132"/>
      <c r="C30" s="69" t="s">
        <v>33</v>
      </c>
      <c r="D30" s="199">
        <v>0</v>
      </c>
      <c r="E30" s="200"/>
      <c r="F30" s="201"/>
      <c r="G30" s="199">
        <v>0.3</v>
      </c>
      <c r="H30" s="200"/>
      <c r="I30" s="201"/>
      <c r="J30" s="199">
        <v>0.3</v>
      </c>
      <c r="K30" s="200"/>
      <c r="L30" s="201"/>
      <c r="M30" s="70" t="s">
        <v>10</v>
      </c>
      <c r="N30" s="199">
        <v>0</v>
      </c>
      <c r="O30" s="200"/>
      <c r="P30" s="201"/>
      <c r="Q30" s="50" t="s">
        <v>34</v>
      </c>
      <c r="R30" s="1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3"/>
      <c r="C31" s="53"/>
      <c r="D31" s="35"/>
      <c r="E31" s="35"/>
      <c r="F31" s="35"/>
      <c r="G31" s="35"/>
      <c r="H31" s="35"/>
      <c r="I31" s="35"/>
      <c r="J31" s="35"/>
      <c r="K31" s="35"/>
      <c r="L31" s="35"/>
      <c r="M31" s="59"/>
      <c r="N31" s="35"/>
      <c r="O31" s="35"/>
      <c r="P31" s="35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71" t="s">
        <v>35</v>
      </c>
      <c r="B32" s="1"/>
      <c r="C32" s="1"/>
      <c r="D32" s="202">
        <f>SUM(D33:F34)</f>
        <v>0.2</v>
      </c>
      <c r="E32" s="203"/>
      <c r="F32" s="204"/>
      <c r="G32" s="202">
        <f>SUM(G33:I34)</f>
        <v>-0.9</v>
      </c>
      <c r="H32" s="203"/>
      <c r="I32" s="204"/>
      <c r="J32" s="202">
        <f>SUM(J33:L34)</f>
        <v>0.5</v>
      </c>
      <c r="K32" s="203"/>
      <c r="L32" s="204"/>
      <c r="M32" s="99" t="s">
        <v>10</v>
      </c>
      <c r="N32" s="202">
        <f>SUM(N33:P34)</f>
        <v>0.30000000000000004</v>
      </c>
      <c r="O32" s="203"/>
      <c r="P32" s="204"/>
      <c r="Q32" s="13"/>
      <c r="R32" s="13"/>
      <c r="S32" s="14" t="s">
        <v>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37</v>
      </c>
      <c r="C33" s="28"/>
      <c r="D33" s="196">
        <v>0.4</v>
      </c>
      <c r="E33" s="197"/>
      <c r="F33" s="198"/>
      <c r="G33" s="217">
        <v>-0.8</v>
      </c>
      <c r="H33" s="220"/>
      <c r="I33" s="221"/>
      <c r="J33" s="196">
        <v>-0.3</v>
      </c>
      <c r="K33" s="197"/>
      <c r="L33" s="198"/>
      <c r="M33" s="97" t="s">
        <v>10</v>
      </c>
      <c r="N33" s="196">
        <v>-0.8</v>
      </c>
      <c r="O33" s="197"/>
      <c r="P33" s="198"/>
      <c r="Q33" s="29"/>
      <c r="R33" s="30" t="s">
        <v>55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49" t="s">
        <v>38</v>
      </c>
      <c r="C34" s="72"/>
      <c r="D34" s="199">
        <v>-0.2</v>
      </c>
      <c r="E34" s="200"/>
      <c r="F34" s="201"/>
      <c r="G34" s="199">
        <v>-0.1</v>
      </c>
      <c r="H34" s="222"/>
      <c r="I34" s="223"/>
      <c r="J34" s="199">
        <v>0.8</v>
      </c>
      <c r="K34" s="200"/>
      <c r="L34" s="201"/>
      <c r="M34" s="70" t="s">
        <v>10</v>
      </c>
      <c r="N34" s="199">
        <v>1.1</v>
      </c>
      <c r="O34" s="200"/>
      <c r="P34" s="201"/>
      <c r="Q34" s="33"/>
      <c r="R34" s="34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9" customHeight="1" thickBot="1">
      <c r="A35" s="12"/>
      <c r="B35" s="130"/>
      <c r="C35" s="3"/>
      <c r="D35" s="129"/>
      <c r="E35" s="128"/>
      <c r="F35" s="128"/>
      <c r="G35" s="129"/>
      <c r="H35" s="129"/>
      <c r="I35" s="129"/>
      <c r="J35" s="129"/>
      <c r="K35" s="128"/>
      <c r="L35" s="128"/>
      <c r="M35" s="61"/>
      <c r="N35" s="129"/>
      <c r="O35" s="128"/>
      <c r="P35" s="128"/>
      <c r="Q35" s="74"/>
      <c r="R35" s="74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/>
      <c r="B36" s="5"/>
      <c r="C36" s="5"/>
      <c r="D36" s="224" t="s">
        <v>71</v>
      </c>
      <c r="E36" s="225"/>
      <c r="F36" s="225"/>
      <c r="G36" s="224" t="s">
        <v>74</v>
      </c>
      <c r="H36" s="225"/>
      <c r="I36" s="225"/>
      <c r="J36" s="224" t="s">
        <v>74</v>
      </c>
      <c r="K36" s="225"/>
      <c r="L36" s="225"/>
      <c r="M36" s="131"/>
      <c r="N36" s="224" t="s">
        <v>77</v>
      </c>
      <c r="O36" s="225"/>
      <c r="P36" s="225"/>
      <c r="Q36" s="75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6" t="s">
        <v>40</v>
      </c>
      <c r="B37" s="77"/>
      <c r="C37" s="77"/>
      <c r="D37" s="187">
        <f>SUM(D9+D13-D17-D28-D32)</f>
        <v>107.69999999999999</v>
      </c>
      <c r="E37" s="188"/>
      <c r="F37" s="189"/>
      <c r="G37" s="187">
        <f>SUM(G9+G13-G17-G28-G32)</f>
        <v>230.60000000000002</v>
      </c>
      <c r="H37" s="188"/>
      <c r="I37" s="189"/>
      <c r="J37" s="187">
        <f>SUM(J9+J13-J17-J28-J32)</f>
        <v>230.6</v>
      </c>
      <c r="K37" s="188"/>
      <c r="L37" s="189"/>
      <c r="M37" s="48">
        <f>ROUND(J37-N37,2)/N37*100</f>
        <v>23.579849946409432</v>
      </c>
      <c r="N37" s="187">
        <f>SUM(N9+N13-N17-N28-N32)</f>
        <v>186.6</v>
      </c>
      <c r="O37" s="188"/>
      <c r="P37" s="189"/>
      <c r="Q37" s="226" t="s">
        <v>41</v>
      </c>
      <c r="R37" s="227"/>
      <c r="S37" s="22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8"/>
      <c r="B38" s="79"/>
      <c r="C38" s="79"/>
      <c r="D38" s="35"/>
      <c r="E38" s="35"/>
      <c r="F38" s="35"/>
      <c r="G38" s="35"/>
      <c r="H38" s="35"/>
      <c r="I38" s="35"/>
      <c r="J38" s="35"/>
      <c r="K38" s="35"/>
      <c r="L38" s="35"/>
      <c r="M38" s="80"/>
      <c r="N38" s="35"/>
      <c r="O38" s="35"/>
      <c r="P38" s="35"/>
      <c r="Q38" s="229"/>
      <c r="R38" s="229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1" t="s">
        <v>49</v>
      </c>
      <c r="B39" s="1"/>
      <c r="C39" s="1"/>
      <c r="D39" s="193">
        <f>SUM(D40:F41)</f>
        <v>107.7</v>
      </c>
      <c r="E39" s="194"/>
      <c r="F39" s="195"/>
      <c r="G39" s="193">
        <f>SUM(G40:I41)</f>
        <v>230.60000000000002</v>
      </c>
      <c r="H39" s="194"/>
      <c r="I39" s="195"/>
      <c r="J39" s="193">
        <f>SUM(J40:L41)</f>
        <v>230.60000000000002</v>
      </c>
      <c r="K39" s="194"/>
      <c r="L39" s="195"/>
      <c r="M39" s="92">
        <f>ROUND(J39-N39,2)/N39*100</f>
        <v>23.579849946409432</v>
      </c>
      <c r="N39" s="193">
        <f>SUM(N40:P41)</f>
        <v>186.6</v>
      </c>
      <c r="O39" s="194"/>
      <c r="P39" s="195"/>
      <c r="Q39" s="13"/>
      <c r="R39" s="13"/>
      <c r="S39" s="14" t="s">
        <v>50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1"/>
      <c r="B40" s="27" t="s">
        <v>42</v>
      </c>
      <c r="C40" s="28"/>
      <c r="D40" s="196">
        <v>95</v>
      </c>
      <c r="E40" s="197"/>
      <c r="F40" s="198"/>
      <c r="G40" s="196">
        <v>216.3</v>
      </c>
      <c r="H40" s="197"/>
      <c r="I40" s="198"/>
      <c r="J40" s="196">
        <v>216.3</v>
      </c>
      <c r="K40" s="197"/>
      <c r="L40" s="198"/>
      <c r="M40" s="48">
        <f>ROUND(J40-N40,2)/N40*100</f>
        <v>26.048951048951054</v>
      </c>
      <c r="N40" s="196">
        <v>171.6</v>
      </c>
      <c r="O40" s="197"/>
      <c r="P40" s="198"/>
      <c r="Q40" s="29"/>
      <c r="R40" s="30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1"/>
      <c r="B41" s="46" t="s">
        <v>44</v>
      </c>
      <c r="C41" s="3"/>
      <c r="D41" s="208">
        <v>12.7</v>
      </c>
      <c r="E41" s="231"/>
      <c r="F41" s="210"/>
      <c r="G41" s="208">
        <v>14.3</v>
      </c>
      <c r="H41" s="231"/>
      <c r="I41" s="210"/>
      <c r="J41" s="208">
        <v>14.3</v>
      </c>
      <c r="K41" s="231"/>
      <c r="L41" s="210"/>
      <c r="M41" s="48">
        <f>ROUND(J41-N41,2)/N41*100</f>
        <v>-4.666666666666666</v>
      </c>
      <c r="N41" s="208">
        <v>15</v>
      </c>
      <c r="O41" s="231"/>
      <c r="P41" s="210"/>
      <c r="Q41" s="74"/>
      <c r="R41" s="47" t="s">
        <v>45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0"/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5"/>
      <c r="R42" s="85"/>
      <c r="S42" s="101"/>
      <c r="T42" s="81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23" t="s">
        <v>59</v>
      </c>
      <c r="B43" s="124"/>
      <c r="C43" s="124"/>
      <c r="D43" s="124"/>
      <c r="E43" s="124"/>
      <c r="F43" s="124"/>
      <c r="G43" s="124"/>
      <c r="H43" s="124"/>
      <c r="I43" s="124"/>
      <c r="K43" s="102" t="s">
        <v>56</v>
      </c>
      <c r="L43" s="103"/>
      <c r="M43" s="103"/>
      <c r="N43" s="103"/>
      <c r="O43" s="103"/>
      <c r="P43" s="103"/>
      <c r="Q43" s="103"/>
      <c r="R43" s="103"/>
      <c r="S43" s="104" t="s">
        <v>62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3" t="s">
        <v>60</v>
      </c>
      <c r="B44" s="117"/>
      <c r="C44" s="117"/>
      <c r="D44" s="117"/>
      <c r="E44" s="117"/>
      <c r="F44" s="117"/>
      <c r="G44" s="117"/>
      <c r="H44" s="117"/>
      <c r="I44" s="117"/>
      <c r="J44" s="105"/>
      <c r="K44" s="103"/>
      <c r="L44" s="103"/>
      <c r="M44" s="103"/>
      <c r="N44" s="103"/>
      <c r="O44" s="103"/>
      <c r="P44" s="103"/>
      <c r="Q44" s="103"/>
      <c r="R44" s="103"/>
      <c r="S44" s="104" t="s">
        <v>63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3" t="s">
        <v>61</v>
      </c>
      <c r="B45" s="117"/>
      <c r="C45" s="117"/>
      <c r="D45" s="106"/>
      <c r="E45" s="125"/>
      <c r="F45" s="125"/>
      <c r="G45" s="125"/>
      <c r="H45" s="125"/>
      <c r="I45" s="125"/>
      <c r="J45" s="107"/>
      <c r="K45" s="119"/>
      <c r="L45" s="119"/>
      <c r="M45" s="119"/>
      <c r="N45" s="119"/>
      <c r="O45" s="119"/>
      <c r="P45" s="126"/>
      <c r="Q45" s="126"/>
      <c r="R45" s="126"/>
      <c r="S45" s="127" t="s">
        <v>64</v>
      </c>
      <c r="T45" s="108"/>
      <c r="U45" s="10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16"/>
      <c r="B46" s="117"/>
      <c r="C46" s="117"/>
      <c r="D46" s="106"/>
      <c r="E46" s="106"/>
      <c r="F46" s="118"/>
      <c r="G46" s="74"/>
      <c r="H46" s="74"/>
      <c r="I46" s="74"/>
      <c r="J46" s="109"/>
      <c r="K46" s="119"/>
      <c r="L46" s="119"/>
      <c r="M46" s="119"/>
      <c r="N46" s="119"/>
      <c r="O46" s="110"/>
      <c r="P46" s="103"/>
      <c r="Q46" s="103"/>
      <c r="R46" s="103"/>
      <c r="S46" s="10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0"/>
      <c r="B47" s="121"/>
      <c r="C47" s="121"/>
      <c r="D47" s="111"/>
      <c r="E47" s="111"/>
      <c r="F47" s="122"/>
      <c r="G47" s="122"/>
      <c r="H47" s="122"/>
      <c r="I47" s="122"/>
      <c r="J47" s="112"/>
      <c r="K47" s="230"/>
      <c r="L47" s="230"/>
      <c r="M47" s="230"/>
      <c r="N47" s="230"/>
      <c r="O47" s="113"/>
      <c r="P47" s="114"/>
      <c r="Q47" s="114"/>
      <c r="R47" s="114"/>
      <c r="S47" s="11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1:1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</row>
    <row r="91" spans="1:1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</row>
    <row r="92" spans="1:1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</row>
    <row r="95" spans="1:1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</row>
    <row r="96" spans="1:1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</row>
    <row r="97" spans="1:1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</row>
    <row r="98" spans="1:1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</row>
    <row r="99" spans="1:1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</row>
    <row r="100" spans="1:1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</row>
    <row r="104" spans="1:1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</row>
    <row r="144" spans="1:1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</row>
    <row r="145" spans="1:1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</row>
    <row r="146" spans="1:1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</row>
    <row r="147" spans="1:1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</row>
    <row r="148" spans="1:1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</row>
    <row r="149" spans="1:1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</row>
    <row r="150" spans="1:1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</row>
    <row r="151" spans="1:1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</row>
    <row r="152" spans="1:1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</row>
    <row r="153" spans="1:1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</row>
    <row r="154" spans="1:1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</row>
    <row r="155" spans="1:1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</row>
    <row r="156" spans="1:1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</row>
    <row r="157" spans="1:1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</row>
    <row r="158" spans="1:1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</row>
    <row r="159" spans="1:1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</row>
    <row r="160" spans="1:1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</row>
    <row r="161" s="83" customFormat="1" ht="12.75"/>
    <row r="162" s="83" customFormat="1" ht="12.75"/>
    <row r="163" s="83" customFormat="1" ht="12.75"/>
    <row r="164" s="83" customFormat="1" ht="12.75"/>
    <row r="165" s="83" customFormat="1" ht="12.75"/>
    <row r="166" s="83" customFormat="1" ht="12.75"/>
    <row r="167" s="83" customFormat="1" ht="12.75"/>
    <row r="168" s="83" customFormat="1" ht="12.75"/>
    <row r="169" s="83" customFormat="1" ht="12.75"/>
    <row r="170" s="83" customFormat="1" ht="12.75"/>
    <row r="171" s="83" customFormat="1" ht="12.75"/>
    <row r="172" s="83" customFormat="1" ht="12.75"/>
    <row r="173" s="83" customFormat="1" ht="12.75"/>
    <row r="174" s="83" customFormat="1" ht="12.75"/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pans="1:18" ht="12.75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</row>
    <row r="978" spans="1:18" ht="12.75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</row>
    <row r="979" spans="1:18" ht="12.7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</row>
    <row r="980" spans="1:18" ht="12.7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</row>
    <row r="981" spans="1:18" ht="12.7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</row>
    <row r="982" spans="1:18" ht="12.75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</row>
    <row r="983" spans="1:18" ht="12.75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</row>
    <row r="984" spans="1:18" ht="12.75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</row>
    <row r="985" spans="1:18" ht="12.7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</row>
    <row r="986" spans="1:18" ht="12.75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</row>
    <row r="987" spans="1:18" ht="12.75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</row>
    <row r="988" spans="1:18" ht="12.75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</row>
    <row r="989" spans="1:18" ht="12.75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</row>
    <row r="990" spans="1:18" ht="12.75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</row>
    <row r="991" spans="1:18" ht="12.75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</row>
    <row r="992" spans="1:18" ht="12.75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</row>
    <row r="993" spans="1:18" ht="12.75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</row>
    <row r="994" spans="1:18" ht="12.75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</row>
    <row r="995" spans="1:18" ht="12.7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</row>
    <row r="996" spans="1:18" ht="12.75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</row>
    <row r="997" spans="1:18" ht="12.75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</row>
    <row r="998" spans="1:18" ht="12.75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</row>
    <row r="999" spans="1:18" ht="12.75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</row>
    <row r="1000" spans="1:18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</row>
    <row r="1001" spans="1:18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</row>
    <row r="1002" spans="1:18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</row>
    <row r="1003" spans="1:18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</row>
    <row r="1004" spans="1:18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</row>
    <row r="1005" spans="1:18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</row>
    <row r="1006" spans="1:18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</row>
    <row r="1007" spans="1:18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</row>
    <row r="1008" spans="1:18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</row>
    <row r="1009" spans="1:18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</row>
    <row r="1010" spans="1:18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</row>
    <row r="1011" spans="1:18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</row>
    <row r="1012" spans="1:18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</row>
    <row r="1013" spans="1:18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</row>
    <row r="1014" spans="1:18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</row>
    <row r="1015" spans="1:18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</row>
    <row r="1016" spans="1:18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</row>
    <row r="1017" spans="1:18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</row>
    <row r="1018" spans="1:18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</row>
    <row r="1019" spans="1:18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</row>
    <row r="1020" spans="1:18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</row>
    <row r="1021" spans="1:18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</row>
    <row r="1022" spans="1:18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</row>
    <row r="1023" spans="1:18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</row>
    <row r="1024" spans="1:18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</row>
    <row r="1025" spans="1:18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</row>
    <row r="1026" spans="1:18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</row>
    <row r="1027" spans="1:18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</row>
    <row r="1028" spans="1:18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</row>
    <row r="1029" spans="1:18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</row>
    <row r="1030" spans="1:18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</row>
    <row r="1031" spans="1:18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</row>
    <row r="1032" spans="1:18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</row>
    <row r="1033" spans="1:18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</row>
    <row r="1034" spans="1:18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</row>
    <row r="1035" spans="1:18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</row>
    <row r="1036" spans="1:18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</row>
    <row r="1037" spans="1:18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</row>
    <row r="1038" spans="1:18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</row>
    <row r="1039" spans="1:18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</row>
    <row r="1040" spans="1:18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</row>
    <row r="1041" spans="1:18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</row>
    <row r="1042" spans="1:18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</row>
    <row r="1043" spans="1:18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</row>
    <row r="1044" spans="1:18" ht="12.75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</row>
    <row r="1045" spans="1:18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</row>
    <row r="1046" spans="1:18" ht="12.75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</row>
    <row r="1047" spans="1:18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</row>
    <row r="1048" spans="1:18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</row>
    <row r="1049" spans="1:18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</row>
    <row r="1050" spans="1:18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</row>
    <row r="1051" spans="1:18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</row>
    <row r="1052" spans="1:18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</row>
    <row r="1053" spans="1:18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</row>
    <row r="1054" spans="1:18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</row>
    <row r="1055" spans="1:18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</row>
    <row r="1056" spans="1:18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</row>
    <row r="1057" spans="1:18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</row>
    <row r="1058" spans="1:18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</row>
    <row r="1059" spans="1:18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</row>
    <row r="1060" spans="1:18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</row>
    <row r="1061" spans="1:18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</row>
    <row r="1062" spans="1:18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</row>
    <row r="1063" spans="1:18" ht="12.75">
      <c r="A1063" s="83"/>
      <c r="B1063" s="83"/>
      <c r="C1063" s="83"/>
      <c r="D1063" s="83"/>
      <c r="E1063" s="83"/>
      <c r="F1063" s="83"/>
      <c r="G1063" s="83"/>
      <c r="O1063" s="83"/>
      <c r="P1063" s="83"/>
      <c r="Q1063" s="83"/>
      <c r="R1063" s="83"/>
    </row>
  </sheetData>
  <mergeCells count="134">
    <mergeCell ref="K47:N47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2005-06-23T04:34:01Z</cp:lastPrinted>
  <dcterms:created xsi:type="dcterms:W3CDTF">2004-05-24T06:05:55Z</dcterms:created>
  <dcterms:modified xsi:type="dcterms:W3CDTF">2005-06-27T10:01:23Z</dcterms:modified>
  <cp:category/>
  <cp:version/>
  <cp:contentType/>
  <cp:contentStatus/>
</cp:coreProperties>
</file>