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<sst xmlns="http://schemas.openxmlformats.org/spreadsheetml/2006/main" count="98" uniqueCount="83">
  <si>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DINAWA TSA SOYA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</si>
  <si>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</si>
  <si>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</si>
  <si>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</si>
  <si>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</si>
  <si>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</si>
  <si>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</si>
  <si>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</si>
  <si>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</si>
  <si>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</si>
  <si>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</si>
  <si>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</si>
  <si>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</si>
  <si>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</si>
  <si>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</si>
  <si>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</si>
  <si>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</si>
  <si>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</si>
  <si>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</si>
  <si>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</si>
  <si>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</si>
  <si>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</si>
  <si>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</si>
  <si>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</si>
  <si>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</si>
  <si>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</si>
  <si>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</si>
  <si>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</si>
  <si>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</si>
  <si>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</si>
  <si>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</si>
  <si>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</si>
  <si>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</si>
  <si>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</si>
  <si>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</si>
  <si>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</si>
  <si>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</si>
  <si>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</si>
  <si>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</si>
  <si>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</si>
  <si>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</si>
  <si>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</si>
  <si>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</si>
  <si>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</si>
  <si>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</si>
  <si>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</si>
  <si>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</si>
  <si>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</si>
  <si>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2004 Year (January - December) / Ngwaga wa 2004 (Ferikgong - Sedimonthole) (2)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</si>
  <si>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</si>
  <si>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</si>
  <si>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</si>
  <si>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</si>
  <si>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</si>
  <si>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</si>
  <si>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1 January/Ferikgong 2003</t>
  </si>
  <si>
    <t>Babolokadithoto, bagwebi</t>
  </si>
  <si>
    <t>Soya ya mafura a a tletseng</t>
  </si>
  <si>
    <t>English</t>
  </si>
  <si>
    <t>Dithomelo(+)/dikamogelo gotlhegotlhe(-)</t>
  </si>
  <si>
    <t>Diphalane 2004</t>
  </si>
  <si>
    <t>1 October/Diphalane 2004</t>
  </si>
  <si>
    <t>31 October/Diphalane 2004</t>
  </si>
  <si>
    <t>(i)</t>
  </si>
  <si>
    <t>Deliveries directly from farms (i)</t>
  </si>
  <si>
    <t>Kgorosodithoto ka tlhamalalo go tswa dipolaseng (i)</t>
  </si>
  <si>
    <t>SMI-122004</t>
  </si>
  <si>
    <t>October 2004</t>
  </si>
  <si>
    <t>January - November 2004</t>
  </si>
  <si>
    <t>Ferikgong - Ngwanatseele 2004</t>
  </si>
  <si>
    <t>30 November/Ngwanatseele 2004</t>
  </si>
  <si>
    <t>1 November/Ngwanatseele 2004</t>
  </si>
  <si>
    <t>Ngwanatseele 2004</t>
  </si>
  <si>
    <t xml:space="preserve">November 2004 </t>
  </si>
  <si>
    <t>30 November/Ngwanatseele 2003</t>
  </si>
  <si>
    <t>Ferikgong - Ngwanatseele 2003</t>
  </si>
  <si>
    <t>January - November 2003</t>
  </si>
  <si>
    <t>Producer deliveries regarding the previous marketing period will no longer be</t>
  </si>
  <si>
    <t>included in the footnote as the industry considers only producer deliveries within a</t>
  </si>
  <si>
    <t xml:space="preserve">specific marketing period as the total crop. </t>
  </si>
  <si>
    <t>Kgololo ya baumisi ya nako ya thobo e e fetileng ga e sa tlhola e akaretswa mo</t>
  </si>
  <si>
    <t>footnoting ka ntlha ya gore intaseteri e tsaya kgololo ya baumisi mo nakong ya</t>
  </si>
  <si>
    <t>thekiso e e rileng fela e le yona thobo yotlhe.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</si>
</sst>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172" fontId="4" fillId="0" borderId="18" xfId="0" applyNumberFormat="1" applyFont="1" applyFill="1" applyBorder="1" applyAlignment="1" quotePrefix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right" vertical="center"/>
    </xf>
    <xf numFmtId="1" fontId="9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right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5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5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172" fontId="8" fillId="0" borderId="3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3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40</xdr:row>
      <xdr:rowOff>0</xdr:rowOff>
    </xdr:from>
    <xdr:to>
      <xdr:col>12</xdr:col>
      <xdr:colOff>590550</xdr:colOff>
      <xdr:row>40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40</xdr:row>
      <xdr:rowOff>0</xdr:rowOff>
    </xdr:from>
    <xdr:to>
      <xdr:col>12</xdr:col>
      <xdr:colOff>590550</xdr:colOff>
      <xdr:row>40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40</xdr:row>
      <xdr:rowOff>0</xdr:rowOff>
    </xdr:from>
    <xdr:to>
      <xdr:col>10</xdr:col>
      <xdr:colOff>933450</xdr:colOff>
      <xdr:row>40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022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9"/>
  <sheetViews>
    <sheetView tabSelected="1" zoomScale="75" zoomScaleNormal="75" workbookViewId="0" topLeftCell="D1">
      <selection activeCell="D1" sqref="D1:P1"/>
    </sheetView>
  </sheetViews>
  <sheetFormatPr defaultColWidth="9.140625" defaultRowHeight="12.75"/>
  <cols>
    <col min="1" max="1" width="1.57421875" style="7" customWidth="1"/>
    <col min="2" max="2" width="1.28515625" style="7" customWidth="1"/>
    <col min="3" max="3" width="39.421875" style="7" customWidth="1"/>
    <col min="4" max="4" width="13.140625" style="7" customWidth="1"/>
    <col min="5" max="5" width="12.8515625" style="7" customWidth="1"/>
    <col min="6" max="8" width="12.57421875" style="7" customWidth="1"/>
    <col min="9" max="9" width="17.7109375" style="7" customWidth="1"/>
    <col min="10" max="10" width="14.8515625" style="7" customWidth="1"/>
    <col min="11" max="11" width="14.00390625" style="7" customWidth="1"/>
    <col min="12" max="12" width="13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5.421875" style="7" customWidth="1"/>
    <col min="17" max="17" width="69.421875" style="7" customWidth="1"/>
    <col min="18" max="18" width="1.28515625" style="7" customWidth="1"/>
    <col min="19" max="19" width="1.7109375" style="6" customWidth="1"/>
    <col min="20" max="20" width="0.8554687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127"/>
      <c r="B1" s="128"/>
      <c r="C1" s="129"/>
      <c r="D1" s="144" t="s">
        <v>0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42" t="s">
        <v>66</v>
      </c>
      <c r="R1" s="141"/>
      <c r="S1" s="132"/>
      <c r="T1" s="1"/>
    </row>
    <row r="2" spans="1:20" s="2" customFormat="1" ht="21" customHeight="1">
      <c r="A2" s="130"/>
      <c r="B2" s="131"/>
      <c r="C2" s="143"/>
      <c r="D2" s="147" t="s">
        <v>47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33"/>
      <c r="R2" s="134"/>
      <c r="S2" s="135"/>
      <c r="T2" s="1"/>
    </row>
    <row r="3" spans="1:20" s="2" customFormat="1" ht="21" customHeight="1" thickBot="1">
      <c r="A3" s="130"/>
      <c r="B3" s="131"/>
      <c r="C3" s="143"/>
      <c r="D3" s="149" t="s">
        <v>48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33"/>
      <c r="R3" s="134"/>
      <c r="S3" s="135"/>
      <c r="T3" s="3"/>
    </row>
    <row r="4" spans="1:20" s="5" customFormat="1" ht="21" customHeight="1">
      <c r="A4" s="130"/>
      <c r="B4" s="131"/>
      <c r="C4" s="143"/>
      <c r="D4" s="151" t="s">
        <v>67</v>
      </c>
      <c r="E4" s="152"/>
      <c r="F4" s="153"/>
      <c r="G4" s="151" t="s">
        <v>73</v>
      </c>
      <c r="H4" s="152"/>
      <c r="I4" s="153"/>
      <c r="J4" s="154" t="s">
        <v>1</v>
      </c>
      <c r="K4" s="155"/>
      <c r="L4" s="155"/>
      <c r="M4" s="8"/>
      <c r="N4" s="154" t="s">
        <v>1</v>
      </c>
      <c r="O4" s="155"/>
      <c r="P4" s="155"/>
      <c r="Q4" s="136">
        <v>38344</v>
      </c>
      <c r="R4" s="137"/>
      <c r="S4" s="138"/>
      <c r="T4" s="4"/>
    </row>
    <row r="5" spans="1:20" s="5" customFormat="1" ht="21" customHeight="1">
      <c r="A5" s="130"/>
      <c r="B5" s="131"/>
      <c r="C5" s="143"/>
      <c r="D5" s="156" t="s">
        <v>60</v>
      </c>
      <c r="E5" s="157"/>
      <c r="F5" s="158"/>
      <c r="G5" s="156" t="s">
        <v>72</v>
      </c>
      <c r="H5" s="157"/>
      <c r="I5" s="158"/>
      <c r="J5" s="159" t="s">
        <v>68</v>
      </c>
      <c r="K5" s="157"/>
      <c r="L5" s="158"/>
      <c r="M5" s="9" t="s">
        <v>2</v>
      </c>
      <c r="N5" s="159" t="s">
        <v>76</v>
      </c>
      <c r="O5" s="157"/>
      <c r="P5" s="158"/>
      <c r="Q5" s="136"/>
      <c r="R5" s="137"/>
      <c r="S5" s="138"/>
      <c r="T5" s="4"/>
    </row>
    <row r="6" spans="1:20" s="2" customFormat="1" ht="21" customHeight="1" thickBot="1">
      <c r="A6" s="130"/>
      <c r="B6" s="131"/>
      <c r="C6" s="143"/>
      <c r="D6" s="160"/>
      <c r="E6" s="161"/>
      <c r="F6" s="161"/>
      <c r="G6" s="160" t="s">
        <v>3</v>
      </c>
      <c r="H6" s="162"/>
      <c r="I6" s="161"/>
      <c r="J6" s="159" t="s">
        <v>69</v>
      </c>
      <c r="K6" s="157"/>
      <c r="L6" s="163"/>
      <c r="M6" s="10" t="s">
        <v>4</v>
      </c>
      <c r="N6" s="159" t="s">
        <v>75</v>
      </c>
      <c r="O6" s="157"/>
      <c r="P6" s="163"/>
      <c r="Q6" s="139"/>
      <c r="R6" s="140"/>
      <c r="S6" s="126"/>
      <c r="T6" s="3"/>
    </row>
    <row r="7" spans="1:20" s="12" customFormat="1" ht="24" thickBot="1">
      <c r="A7" s="164" t="s">
        <v>58</v>
      </c>
      <c r="B7" s="165"/>
      <c r="C7" s="166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4" t="s">
        <v>5</v>
      </c>
      <c r="R7" s="165"/>
      <c r="S7" s="166"/>
      <c r="T7" s="11"/>
    </row>
    <row r="8" spans="1:171" s="15" customFormat="1" ht="24" customHeight="1" thickBot="1">
      <c r="A8" s="170" t="s">
        <v>6</v>
      </c>
      <c r="B8" s="171"/>
      <c r="C8" s="171"/>
      <c r="D8" s="172" t="s">
        <v>61</v>
      </c>
      <c r="E8" s="173"/>
      <c r="F8" s="174"/>
      <c r="G8" s="175" t="s">
        <v>71</v>
      </c>
      <c r="H8" s="173"/>
      <c r="I8" s="173"/>
      <c r="J8" s="172" t="s">
        <v>54</v>
      </c>
      <c r="K8" s="173"/>
      <c r="L8" s="174"/>
      <c r="M8" s="13"/>
      <c r="N8" s="172" t="s">
        <v>55</v>
      </c>
      <c r="O8" s="173"/>
      <c r="P8" s="174"/>
      <c r="Q8" s="176" t="s">
        <v>7</v>
      </c>
      <c r="R8" s="176"/>
      <c r="S8" s="177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8</v>
      </c>
      <c r="B9" s="17"/>
      <c r="C9" s="17"/>
      <c r="D9" s="178">
        <v>142.7</v>
      </c>
      <c r="E9" s="179"/>
      <c r="F9" s="180"/>
      <c r="G9" s="181">
        <f>+D36</f>
        <v>130.1</v>
      </c>
      <c r="H9" s="181"/>
      <c r="I9" s="181"/>
      <c r="J9" s="178">
        <v>48.7</v>
      </c>
      <c r="K9" s="179"/>
      <c r="L9" s="180"/>
      <c r="M9" s="18">
        <f>ROUND(J9-N9,2)/N9*100</f>
        <v>-53.61904761904762</v>
      </c>
      <c r="N9" s="178">
        <v>105</v>
      </c>
      <c r="O9" s="179"/>
      <c r="P9" s="180"/>
      <c r="Q9" s="19"/>
      <c r="S9" s="20" t="s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55" t="s">
        <v>1</v>
      </c>
      <c r="K10" s="155"/>
      <c r="L10" s="155"/>
      <c r="M10" s="23"/>
      <c r="N10" s="155" t="s">
        <v>1</v>
      </c>
      <c r="O10" s="155"/>
      <c r="P10" s="155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58" t="s">
        <v>68</v>
      </c>
      <c r="K11" s="157"/>
      <c r="L11" s="158"/>
      <c r="M11" s="26"/>
      <c r="N11" s="158" t="s">
        <v>76</v>
      </c>
      <c r="O11" s="157"/>
      <c r="P11" s="158"/>
      <c r="Q11" s="17"/>
      <c r="S11" s="20"/>
    </row>
    <row r="12" spans="1:171" s="15" customFormat="1" ht="21" customHeight="1" thickBot="1">
      <c r="A12" s="16"/>
      <c r="B12" s="14"/>
      <c r="C12" s="14"/>
      <c r="D12" s="182"/>
      <c r="E12" s="182"/>
      <c r="F12" s="182"/>
      <c r="G12" s="182"/>
      <c r="H12" s="182"/>
      <c r="I12" s="182"/>
      <c r="J12" s="183" t="s">
        <v>69</v>
      </c>
      <c r="K12" s="184"/>
      <c r="L12" s="183"/>
      <c r="M12" s="27"/>
      <c r="N12" s="183" t="s">
        <v>75</v>
      </c>
      <c r="O12" s="184"/>
      <c r="P12" s="183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10</v>
      </c>
      <c r="B13" s="31"/>
      <c r="C13" s="31"/>
      <c r="D13" s="185">
        <f>SUM(D14:F15)</f>
        <v>5.6</v>
      </c>
      <c r="E13" s="186"/>
      <c r="F13" s="187"/>
      <c r="G13" s="188">
        <f>SUM(G14:I15)</f>
        <v>2.1</v>
      </c>
      <c r="H13" s="186"/>
      <c r="I13" s="186"/>
      <c r="J13" s="185">
        <f>SUM(J14:L15)</f>
        <v>230</v>
      </c>
      <c r="K13" s="186"/>
      <c r="L13" s="187"/>
      <c r="M13" s="32" t="s">
        <v>11</v>
      </c>
      <c r="N13" s="185">
        <f>SUM(N14:P15)</f>
        <v>148.2</v>
      </c>
      <c r="O13" s="186"/>
      <c r="P13" s="187"/>
      <c r="Q13" s="19"/>
      <c r="R13" s="19"/>
      <c r="S13" s="20" t="s">
        <v>12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64</v>
      </c>
      <c r="C14" s="34"/>
      <c r="D14" s="189">
        <v>1.7</v>
      </c>
      <c r="E14" s="190"/>
      <c r="F14" s="191"/>
      <c r="G14" s="189">
        <v>2.1</v>
      </c>
      <c r="H14" s="190"/>
      <c r="I14" s="191"/>
      <c r="J14" s="189">
        <v>216.3</v>
      </c>
      <c r="K14" s="190"/>
      <c r="L14" s="191"/>
      <c r="M14" s="35">
        <f>ROUND(J14-N14,2)/N14*100</f>
        <v>70.18095987411488</v>
      </c>
      <c r="N14" s="189">
        <v>127.1</v>
      </c>
      <c r="O14" s="190"/>
      <c r="P14" s="191"/>
      <c r="Q14" s="36"/>
      <c r="R14" s="37" t="s">
        <v>65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13</v>
      </c>
      <c r="C15" s="39"/>
      <c r="D15" s="192">
        <v>3.9</v>
      </c>
      <c r="E15" s="193"/>
      <c r="F15" s="194"/>
      <c r="G15" s="192">
        <v>0</v>
      </c>
      <c r="H15" s="193"/>
      <c r="I15" s="194"/>
      <c r="J15" s="192">
        <v>13.7</v>
      </c>
      <c r="K15" s="193"/>
      <c r="L15" s="194"/>
      <c r="M15" s="42" t="s">
        <v>11</v>
      </c>
      <c r="N15" s="192">
        <v>21.1</v>
      </c>
      <c r="O15" s="193"/>
      <c r="P15" s="194"/>
      <c r="Q15" s="43"/>
      <c r="R15" s="44" t="s">
        <v>14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15</v>
      </c>
      <c r="B17" s="47"/>
      <c r="C17" s="31"/>
      <c r="D17" s="185">
        <f>+D18+D23+D24+D25</f>
        <v>18.1</v>
      </c>
      <c r="E17" s="186"/>
      <c r="F17" s="187"/>
      <c r="G17" s="185">
        <f>+G18+G23+G24+G25</f>
        <v>18.299999999999997</v>
      </c>
      <c r="H17" s="186"/>
      <c r="I17" s="187"/>
      <c r="J17" s="185">
        <f>+J18+J23+J24+J25</f>
        <v>162</v>
      </c>
      <c r="K17" s="186"/>
      <c r="L17" s="187"/>
      <c r="M17" s="18">
        <f aca="true" t="shared" si="0" ref="M17:M25">ROUND(J17-N17,2)/N17*100</f>
        <v>-15.93149974052932</v>
      </c>
      <c r="N17" s="185">
        <f>+N18+N23+N24+N25</f>
        <v>192.7</v>
      </c>
      <c r="O17" s="186"/>
      <c r="P17" s="187"/>
      <c r="Q17" s="19"/>
      <c r="R17" s="19"/>
      <c r="S17" s="20" t="s">
        <v>16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17</v>
      </c>
      <c r="C18" s="49"/>
      <c r="D18" s="195">
        <f>SUM(D19:F22)</f>
        <v>17.5</v>
      </c>
      <c r="E18" s="196"/>
      <c r="F18" s="197"/>
      <c r="G18" s="195">
        <f>SUM(G19:I22)</f>
        <v>17.4</v>
      </c>
      <c r="H18" s="196"/>
      <c r="I18" s="197"/>
      <c r="J18" s="195">
        <f>SUM(J19:L22)</f>
        <v>155.2</v>
      </c>
      <c r="K18" s="196"/>
      <c r="L18" s="197"/>
      <c r="M18" s="50">
        <f t="shared" si="0"/>
        <v>-15.743756786102065</v>
      </c>
      <c r="N18" s="195">
        <f>SUM(N19:P22)</f>
        <v>184.2</v>
      </c>
      <c r="O18" s="196"/>
      <c r="P18" s="197"/>
      <c r="Q18" s="51"/>
      <c r="R18" s="52" t="s">
        <v>18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19</v>
      </c>
      <c r="D19" s="189">
        <v>3.6</v>
      </c>
      <c r="E19" s="190"/>
      <c r="F19" s="191"/>
      <c r="G19" s="189">
        <v>2.9</v>
      </c>
      <c r="H19" s="190"/>
      <c r="I19" s="191"/>
      <c r="J19" s="189">
        <v>33.5</v>
      </c>
      <c r="K19" s="190"/>
      <c r="L19" s="191"/>
      <c r="M19" s="54">
        <f t="shared" si="0"/>
        <v>-21.728971962616825</v>
      </c>
      <c r="N19" s="189">
        <v>42.8</v>
      </c>
      <c r="O19" s="190"/>
      <c r="P19" s="191"/>
      <c r="Q19" s="37" t="s">
        <v>20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21</v>
      </c>
      <c r="D20" s="198">
        <v>0</v>
      </c>
      <c r="E20" s="199"/>
      <c r="F20" s="200"/>
      <c r="G20" s="198">
        <v>0</v>
      </c>
      <c r="H20" s="199"/>
      <c r="I20" s="200"/>
      <c r="J20" s="198">
        <v>0</v>
      </c>
      <c r="K20" s="199"/>
      <c r="L20" s="200"/>
      <c r="M20" s="35">
        <v>0</v>
      </c>
      <c r="N20" s="198">
        <v>0</v>
      </c>
      <c r="O20" s="199"/>
      <c r="P20" s="200"/>
      <c r="Q20" s="58" t="s">
        <v>22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23</v>
      </c>
      <c r="D21" s="201">
        <v>13.4</v>
      </c>
      <c r="E21" s="202"/>
      <c r="F21" s="203"/>
      <c r="G21" s="201">
        <v>13.2</v>
      </c>
      <c r="H21" s="202"/>
      <c r="I21" s="203"/>
      <c r="J21" s="201">
        <v>111.5</v>
      </c>
      <c r="K21" s="202"/>
      <c r="L21" s="203"/>
      <c r="M21" s="35">
        <f t="shared" si="0"/>
        <v>-17.038690476190474</v>
      </c>
      <c r="N21" s="201">
        <v>134.4</v>
      </c>
      <c r="O21" s="202"/>
      <c r="P21" s="203"/>
      <c r="Q21" s="60" t="s">
        <v>57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24</v>
      </c>
      <c r="D22" s="204">
        <v>0.5</v>
      </c>
      <c r="E22" s="205"/>
      <c r="F22" s="206"/>
      <c r="G22" s="204">
        <v>1.3</v>
      </c>
      <c r="H22" s="205"/>
      <c r="I22" s="206"/>
      <c r="J22" s="204">
        <v>10.2</v>
      </c>
      <c r="K22" s="205"/>
      <c r="L22" s="206"/>
      <c r="M22" s="63">
        <f t="shared" si="0"/>
        <v>45.714285714285715</v>
      </c>
      <c r="N22" s="204">
        <v>7</v>
      </c>
      <c r="O22" s="205"/>
      <c r="P22" s="206"/>
      <c r="Q22" s="64" t="s">
        <v>25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26</v>
      </c>
      <c r="C23" s="67"/>
      <c r="D23" s="189">
        <v>0.2</v>
      </c>
      <c r="E23" s="190"/>
      <c r="F23" s="191"/>
      <c r="G23" s="189">
        <v>0.2</v>
      </c>
      <c r="H23" s="190"/>
      <c r="I23" s="191"/>
      <c r="J23" s="189">
        <v>2.3</v>
      </c>
      <c r="K23" s="190"/>
      <c r="L23" s="191"/>
      <c r="M23" s="59">
        <f t="shared" si="0"/>
        <v>-36.11111111111111</v>
      </c>
      <c r="N23" s="189">
        <v>3.6</v>
      </c>
      <c r="O23" s="190"/>
      <c r="P23" s="191"/>
      <c r="Q23" s="29"/>
      <c r="R23" s="65" t="s">
        <v>27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49</v>
      </c>
      <c r="C24" s="67"/>
      <c r="D24" s="198">
        <v>0.1</v>
      </c>
      <c r="E24" s="199"/>
      <c r="F24" s="200"/>
      <c r="G24" s="198">
        <v>0.4</v>
      </c>
      <c r="H24" s="199"/>
      <c r="I24" s="200"/>
      <c r="J24" s="198">
        <v>2.1</v>
      </c>
      <c r="K24" s="199"/>
      <c r="L24" s="200"/>
      <c r="M24" s="35">
        <f t="shared" si="0"/>
        <v>-8.695652173913045</v>
      </c>
      <c r="N24" s="198">
        <v>2.3</v>
      </c>
      <c r="O24" s="199"/>
      <c r="P24" s="200"/>
      <c r="Q24" s="68"/>
      <c r="R24" s="65" t="s">
        <v>28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29</v>
      </c>
      <c r="C25" s="70"/>
      <c r="D25" s="192">
        <v>0.3</v>
      </c>
      <c r="E25" s="193"/>
      <c r="F25" s="194"/>
      <c r="G25" s="192">
        <v>0.3</v>
      </c>
      <c r="H25" s="193"/>
      <c r="I25" s="194"/>
      <c r="J25" s="192">
        <v>2.4</v>
      </c>
      <c r="K25" s="193"/>
      <c r="L25" s="194"/>
      <c r="M25" s="71">
        <f t="shared" si="0"/>
        <v>-7.6923076923076925</v>
      </c>
      <c r="N25" s="192">
        <v>2.6</v>
      </c>
      <c r="O25" s="193"/>
      <c r="P25" s="194"/>
      <c r="Q25" s="72"/>
      <c r="R25" s="73" t="s">
        <v>30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50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52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31</v>
      </c>
      <c r="C28" s="77"/>
      <c r="D28" s="185">
        <f>SUM(D29:F30)</f>
        <v>0</v>
      </c>
      <c r="E28" s="186"/>
      <c r="F28" s="187"/>
      <c r="G28" s="185">
        <f>SUM(G29:I30)</f>
        <v>0</v>
      </c>
      <c r="H28" s="186"/>
      <c r="I28" s="187"/>
      <c r="J28" s="185">
        <f>SUM(J29:L30)</f>
        <v>2.2</v>
      </c>
      <c r="K28" s="186"/>
      <c r="L28" s="187"/>
      <c r="M28" s="78" t="s">
        <v>11</v>
      </c>
      <c r="N28" s="185">
        <f>SUM(N29:P30)</f>
        <v>4.7</v>
      </c>
      <c r="O28" s="186"/>
      <c r="P28" s="187"/>
      <c r="Q28" s="79"/>
      <c r="R28" s="52" t="s">
        <v>32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80"/>
      <c r="C29" s="81" t="s">
        <v>33</v>
      </c>
      <c r="D29" s="207">
        <v>0</v>
      </c>
      <c r="E29" s="208"/>
      <c r="F29" s="209"/>
      <c r="G29" s="207">
        <v>0</v>
      </c>
      <c r="H29" s="210"/>
      <c r="I29" s="211"/>
      <c r="J29" s="212">
        <v>2.2</v>
      </c>
      <c r="K29" s="213"/>
      <c r="L29" s="214"/>
      <c r="M29" s="83" t="s">
        <v>11</v>
      </c>
      <c r="N29" s="189">
        <v>4.5</v>
      </c>
      <c r="O29" s="190"/>
      <c r="P29" s="191"/>
      <c r="Q29" s="84" t="s">
        <v>34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5"/>
      <c r="C30" s="86" t="s">
        <v>35</v>
      </c>
      <c r="D30" s="192">
        <v>0</v>
      </c>
      <c r="E30" s="193"/>
      <c r="F30" s="194"/>
      <c r="G30" s="192">
        <v>0</v>
      </c>
      <c r="H30" s="215"/>
      <c r="I30" s="216"/>
      <c r="J30" s="217">
        <v>0</v>
      </c>
      <c r="K30" s="218"/>
      <c r="L30" s="219"/>
      <c r="M30" s="42" t="s">
        <v>11</v>
      </c>
      <c r="N30" s="192">
        <v>0.2</v>
      </c>
      <c r="O30" s="193"/>
      <c r="P30" s="194"/>
      <c r="Q30" s="64" t="s">
        <v>36</v>
      </c>
      <c r="R30" s="87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88" t="s">
        <v>37</v>
      </c>
      <c r="B32" s="17"/>
      <c r="C32" s="17"/>
      <c r="D32" s="185">
        <f>SUM(D33:F34)</f>
        <v>0.1</v>
      </c>
      <c r="E32" s="186"/>
      <c r="F32" s="187"/>
      <c r="G32" s="185">
        <f>SUM(G33:I34)</f>
        <v>0.7999999999999999</v>
      </c>
      <c r="H32" s="186"/>
      <c r="I32" s="187"/>
      <c r="J32" s="185">
        <f>SUM(J33:L34)</f>
        <v>1.4</v>
      </c>
      <c r="K32" s="186"/>
      <c r="L32" s="187"/>
      <c r="M32" s="78" t="s">
        <v>11</v>
      </c>
      <c r="N32" s="185">
        <f>SUM(N33:P34)</f>
        <v>-1.4000000000000001</v>
      </c>
      <c r="O32" s="186"/>
      <c r="P32" s="187"/>
      <c r="Q32" s="19"/>
      <c r="R32" s="19"/>
      <c r="S32" s="20" t="s">
        <v>38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39</v>
      </c>
      <c r="C33" s="34"/>
      <c r="D33" s="189">
        <v>-0.1</v>
      </c>
      <c r="E33" s="190"/>
      <c r="F33" s="191"/>
      <c r="G33" s="207">
        <v>0.7</v>
      </c>
      <c r="H33" s="210"/>
      <c r="I33" s="211"/>
      <c r="J33" s="207">
        <v>-0.1</v>
      </c>
      <c r="K33" s="210"/>
      <c r="L33" s="211"/>
      <c r="M33" s="83" t="s">
        <v>11</v>
      </c>
      <c r="N33" s="207">
        <v>-0.1</v>
      </c>
      <c r="O33" s="210"/>
      <c r="P33" s="211"/>
      <c r="Q33" s="36"/>
      <c r="R33" s="37" t="s">
        <v>59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40</v>
      </c>
      <c r="C34" s="62"/>
      <c r="D34" s="204">
        <v>0.2</v>
      </c>
      <c r="E34" s="205"/>
      <c r="F34" s="206"/>
      <c r="G34" s="192">
        <v>0.1</v>
      </c>
      <c r="H34" s="215"/>
      <c r="I34" s="216"/>
      <c r="J34" s="192">
        <v>1.5</v>
      </c>
      <c r="K34" s="215"/>
      <c r="L34" s="216"/>
      <c r="M34" s="89" t="s">
        <v>11</v>
      </c>
      <c r="N34" s="192">
        <v>-1.3</v>
      </c>
      <c r="O34" s="215"/>
      <c r="P34" s="216"/>
      <c r="Q34" s="43"/>
      <c r="R34" s="44" t="s">
        <v>41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23.25" customHeight="1" thickBot="1">
      <c r="A35" s="90"/>
      <c r="B35" s="91"/>
      <c r="C35" s="91"/>
      <c r="D35" s="175" t="s">
        <v>62</v>
      </c>
      <c r="E35" s="173"/>
      <c r="F35" s="173"/>
      <c r="G35" s="175" t="s">
        <v>70</v>
      </c>
      <c r="H35" s="173"/>
      <c r="I35" s="173"/>
      <c r="J35" s="175" t="s">
        <v>70</v>
      </c>
      <c r="K35" s="173"/>
      <c r="L35" s="173"/>
      <c r="M35" s="92"/>
      <c r="N35" s="175" t="s">
        <v>74</v>
      </c>
      <c r="O35" s="173"/>
      <c r="P35" s="173"/>
      <c r="Q35" s="93"/>
      <c r="R35" s="29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1" customHeight="1" thickBot="1">
      <c r="A36" s="94" t="s">
        <v>42</v>
      </c>
      <c r="B36" s="95"/>
      <c r="C36" s="95"/>
      <c r="D36" s="185">
        <f>SUM(D9+D13-D17-D28-D32)</f>
        <v>130.1</v>
      </c>
      <c r="E36" s="188"/>
      <c r="F36" s="224"/>
      <c r="G36" s="185">
        <f>SUM(G9+G13-G17-G28-G32)</f>
        <v>113.1</v>
      </c>
      <c r="H36" s="186"/>
      <c r="I36" s="187"/>
      <c r="J36" s="185">
        <f>SUM(J9+J13-J17-J28-J32)</f>
        <v>113.09999999999998</v>
      </c>
      <c r="K36" s="186"/>
      <c r="L36" s="187"/>
      <c r="M36" s="35">
        <f>ROUND(J36-N36,2)/N36*100</f>
        <v>97.72727272727273</v>
      </c>
      <c r="N36" s="185">
        <f>SUM(N9+N13-N17-N28-N32)</f>
        <v>57.199999999999996</v>
      </c>
      <c r="O36" s="186"/>
      <c r="P36" s="187"/>
      <c r="Q36" s="220" t="s">
        <v>43</v>
      </c>
      <c r="R36" s="221"/>
      <c r="S36" s="222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8.25" customHeight="1" thickBot="1">
      <c r="A37" s="96"/>
      <c r="B37" s="82"/>
      <c r="C37" s="82"/>
      <c r="D37" s="26"/>
      <c r="E37" s="26"/>
      <c r="F37" s="26"/>
      <c r="G37" s="26"/>
      <c r="H37" s="26"/>
      <c r="I37" s="26"/>
      <c r="J37" s="26"/>
      <c r="K37" s="26"/>
      <c r="L37" s="26"/>
      <c r="M37" s="97"/>
      <c r="N37" s="26"/>
      <c r="O37" s="26"/>
      <c r="P37" s="26"/>
      <c r="Q37" s="223"/>
      <c r="R37" s="223"/>
      <c r="S37" s="3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21" customHeight="1" thickBot="1">
      <c r="A38" s="88" t="s">
        <v>51</v>
      </c>
      <c r="B38" s="17"/>
      <c r="C38" s="17"/>
      <c r="D38" s="185">
        <f>SUM(D39:F40)</f>
        <v>130.1</v>
      </c>
      <c r="E38" s="188"/>
      <c r="F38" s="224"/>
      <c r="G38" s="185">
        <f>SUM(G39:I40)</f>
        <v>113.10000000000001</v>
      </c>
      <c r="H38" s="186"/>
      <c r="I38" s="187"/>
      <c r="J38" s="185">
        <f>SUM(J39:L40)</f>
        <v>113.10000000000001</v>
      </c>
      <c r="K38" s="186"/>
      <c r="L38" s="187"/>
      <c r="M38" s="98">
        <f>ROUND(J38-N38,2)/N38*100</f>
        <v>97.72727272727272</v>
      </c>
      <c r="N38" s="185">
        <f>SUM(N39:P40)</f>
        <v>57.2</v>
      </c>
      <c r="O38" s="186"/>
      <c r="P38" s="187"/>
      <c r="Q38" s="19"/>
      <c r="R38" s="19"/>
      <c r="S38" s="20" t="s">
        <v>53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>
      <c r="A39" s="99"/>
      <c r="B39" s="33" t="s">
        <v>44</v>
      </c>
      <c r="C39" s="34"/>
      <c r="D39" s="189">
        <v>116.9</v>
      </c>
      <c r="E39" s="190"/>
      <c r="F39" s="191"/>
      <c r="G39" s="189">
        <v>99.2</v>
      </c>
      <c r="H39" s="190"/>
      <c r="I39" s="191"/>
      <c r="J39" s="189">
        <v>99.2</v>
      </c>
      <c r="K39" s="190"/>
      <c r="L39" s="191"/>
      <c r="M39" s="35">
        <f>ROUND(J39-N39,2)/N39*100</f>
        <v>125.45454545454547</v>
      </c>
      <c r="N39" s="189">
        <v>44</v>
      </c>
      <c r="O39" s="190"/>
      <c r="P39" s="191"/>
      <c r="Q39" s="36"/>
      <c r="R39" s="37" t="s">
        <v>56</v>
      </c>
      <c r="S39" s="3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 thickBot="1">
      <c r="A40" s="100"/>
      <c r="B40" s="101" t="s">
        <v>45</v>
      </c>
      <c r="C40" s="40"/>
      <c r="D40" s="192">
        <v>13.2</v>
      </c>
      <c r="E40" s="193"/>
      <c r="F40" s="194"/>
      <c r="G40" s="192">
        <v>13.9</v>
      </c>
      <c r="H40" s="193"/>
      <c r="I40" s="194"/>
      <c r="J40" s="192">
        <v>13.9</v>
      </c>
      <c r="K40" s="193"/>
      <c r="L40" s="194"/>
      <c r="M40" s="102">
        <f>ROUND(J40-N40,2)/N40*100</f>
        <v>5.303030303030303</v>
      </c>
      <c r="N40" s="192">
        <v>13.2</v>
      </c>
      <c r="O40" s="193"/>
      <c r="P40" s="194"/>
      <c r="Q40" s="103"/>
      <c r="R40" s="104" t="s">
        <v>46</v>
      </c>
      <c r="S40" s="41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9" customHeight="1">
      <c r="A41" s="99"/>
      <c r="B41" s="105"/>
      <c r="C41" s="14"/>
      <c r="D41" s="26"/>
      <c r="E41" s="14"/>
      <c r="F41" s="14"/>
      <c r="G41" s="26"/>
      <c r="H41" s="14"/>
      <c r="I41" s="14"/>
      <c r="J41" s="26"/>
      <c r="K41" s="14"/>
      <c r="L41" s="14"/>
      <c r="M41" s="59"/>
      <c r="N41" s="26"/>
      <c r="O41" s="14"/>
      <c r="P41" s="14"/>
      <c r="Q41" s="109"/>
      <c r="R41" s="109"/>
      <c r="S41" s="3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19.5">
      <c r="A42" s="229" t="s">
        <v>77</v>
      </c>
      <c r="B42" s="230"/>
      <c r="C42" s="230"/>
      <c r="D42" s="230"/>
      <c r="E42" s="230"/>
      <c r="F42" s="230"/>
      <c r="G42" s="230"/>
      <c r="H42" s="230"/>
      <c r="I42" s="230"/>
      <c r="K42" s="110" t="s">
        <v>63</v>
      </c>
      <c r="L42" s="107"/>
      <c r="M42" s="107"/>
      <c r="N42" s="107"/>
      <c r="O42" s="107"/>
      <c r="P42" s="107"/>
      <c r="R42" s="107"/>
      <c r="S42" s="108" t="s">
        <v>80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229" t="s">
        <v>78</v>
      </c>
      <c r="B43" s="230"/>
      <c r="C43" s="230"/>
      <c r="D43" s="230"/>
      <c r="E43" s="230"/>
      <c r="F43" s="230"/>
      <c r="G43" s="230"/>
      <c r="H43" s="230"/>
      <c r="I43" s="230"/>
      <c r="J43" s="111"/>
      <c r="K43" s="107"/>
      <c r="L43" s="107"/>
      <c r="M43" s="107"/>
      <c r="N43" s="107"/>
      <c r="O43" s="107"/>
      <c r="P43" s="107"/>
      <c r="Q43" s="107"/>
      <c r="R43" s="107"/>
      <c r="S43" s="108" t="s">
        <v>81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123" t="s">
        <v>79</v>
      </c>
      <c r="B44" s="124"/>
      <c r="C44" s="124"/>
      <c r="D44" s="112"/>
      <c r="E44" s="125"/>
      <c r="F44" s="125"/>
      <c r="G44" s="125"/>
      <c r="H44" s="125"/>
      <c r="I44" s="125"/>
      <c r="J44" s="113"/>
      <c r="K44" s="231"/>
      <c r="L44" s="231"/>
      <c r="M44" s="231"/>
      <c r="N44" s="231"/>
      <c r="O44" s="231"/>
      <c r="P44" s="114"/>
      <c r="Q44" s="114"/>
      <c r="R44" s="114"/>
      <c r="S44" s="115" t="s">
        <v>82</v>
      </c>
      <c r="T44" s="116"/>
      <c r="U44" s="116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232"/>
      <c r="B45" s="233"/>
      <c r="C45" s="233"/>
      <c r="D45" s="112"/>
      <c r="E45" s="112"/>
      <c r="F45" s="234"/>
      <c r="G45" s="235"/>
      <c r="H45" s="235"/>
      <c r="I45" s="235"/>
      <c r="J45" s="117"/>
      <c r="K45" s="231"/>
      <c r="L45" s="231"/>
      <c r="M45" s="231"/>
      <c r="N45" s="231"/>
      <c r="O45" s="118"/>
      <c r="P45" s="107"/>
      <c r="Q45" s="107"/>
      <c r="R45" s="107"/>
      <c r="S45" s="108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20.25" thickBot="1">
      <c r="A46" s="225"/>
      <c r="B46" s="226"/>
      <c r="C46" s="226"/>
      <c r="D46" s="119"/>
      <c r="E46" s="119"/>
      <c r="F46" s="227"/>
      <c r="G46" s="227"/>
      <c r="H46" s="227"/>
      <c r="I46" s="227"/>
      <c r="J46" s="120"/>
      <c r="K46" s="228"/>
      <c r="L46" s="228"/>
      <c r="M46" s="228"/>
      <c r="N46" s="228"/>
      <c r="O46" s="106"/>
      <c r="P46" s="121"/>
      <c r="Q46" s="121"/>
      <c r="R46" s="121"/>
      <c r="S46" s="122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pans="1:18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O1059" s="6"/>
      <c r="P1059" s="6"/>
      <c r="Q1059" s="6"/>
      <c r="R1059" s="6"/>
    </row>
  </sheetData>
  <mergeCells count="142">
    <mergeCell ref="A46:C46"/>
    <mergeCell ref="F46:I46"/>
    <mergeCell ref="K46:N46"/>
    <mergeCell ref="A42:I42"/>
    <mergeCell ref="A43:I43"/>
    <mergeCell ref="K44:O44"/>
    <mergeCell ref="A45:C45"/>
    <mergeCell ref="F45:I45"/>
    <mergeCell ref="K45:N45"/>
    <mergeCell ref="D40:F40"/>
    <mergeCell ref="G40:I40"/>
    <mergeCell ref="J40:L40"/>
    <mergeCell ref="N40:P40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N35:P35"/>
    <mergeCell ref="J35:L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2004-12-22T11:42:52Z</cp:lastPrinted>
  <dcterms:created xsi:type="dcterms:W3CDTF">2004-05-24T14:17:32Z</dcterms:created>
  <dcterms:modified xsi:type="dcterms:W3CDTF">2004-12-22T11:44:32Z</dcterms:modified>
  <cp:category/>
  <cp:version/>
  <cp:contentType/>
  <cp:contentStatus/>
</cp:coreProperties>
</file>