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aart 2002" sheetId="1" r:id="rId1"/>
  </sheets>
  <definedNames/>
  <calcPr fullCalcOnLoad="1"/>
</workbook>
</file>

<file path=xl/sharedStrings.xml><?xml version="1.0" encoding="utf-8"?>
<sst xmlns="http://schemas.openxmlformats.org/spreadsheetml/2006/main" count="148" uniqueCount="112">
  <si>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</si>
  <si>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</si>
  <si>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</si>
  <si>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</si>
  <si>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</si>
  <si>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</si>
  <si>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</si>
  <si>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</si>
  <si>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</si>
  <si>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</si>
  <si>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</si>
  <si>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</si>
  <si>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</si>
  <si>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</si>
  <si>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</si>
  <si>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</si>
  <si>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</si>
  <si>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</si>
  <si>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</si>
  <si>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</si>
  <si>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</si>
  <si>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</si>
  <si>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</si>
  <si>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</si>
  <si>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</si>
  <si>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</si>
  <si>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</si>
  <si>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</si>
  <si>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</si>
  <si>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</si>
  <si>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</si>
  <si>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</si>
  <si>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</si>
  <si>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</si>
  <si>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</si>
  <si>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</si>
  <si>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</si>
  <si>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</si>
  <si>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</si>
  <si>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</si>
  <si>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</si>
  <si>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</si>
  <si>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</si>
  <si>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</si>
  <si>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 xml:space="preserve">(9) </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</si>
  <si>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</si>
  <si>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</si>
  <si>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</si>
  <si>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</si>
  <si>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</si>
  <si>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</si>
  <si>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</si>
  <si>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</si>
  <si>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Apr 2001</t>
  </si>
  <si>
    <t>27 782</t>
  </si>
  <si>
    <t>46 314</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</si>
  <si>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</si>
  <si>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</si>
  <si>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</si>
  <si>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</si>
  <si>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</si>
  <si>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</si>
  <si>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 xml:space="preserve">   MAIZE/MIELIES - 2001/2002 Year (May - Apr)/2001/2002 Jaar (Mei - Apr) (2)</t>
  </si>
  <si>
    <t>van mielies in kommersiële strukture, en moet geensins as 'n bevestiging of aanduiding van eiendomsreg geag word nie.</t>
  </si>
  <si>
    <t>White/Wit</t>
  </si>
  <si>
    <t>Yellow/Geel</t>
  </si>
  <si>
    <t>Maize equivalent./Mielie ekwivalent.</t>
  </si>
  <si>
    <t>Whole maize</t>
  </si>
  <si>
    <t>Heel mielies</t>
  </si>
  <si>
    <t>Imports destined for exports (already exported) and not included in above information. No distinction between white/yellow maize./Invoere bestem vir uitvoere (alreeds uitgevoer) en nie ingesluit in inligting hierbo nie. Geen onderskeid tussen wit/geel mielies nie.</t>
  </si>
  <si>
    <t>+/- (3)</t>
  </si>
  <si>
    <t>Amended information received from collaborators./Gewysigde inligting ontvang van medewerkers.</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</si>
  <si>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</si>
  <si>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</si>
  <si>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</si>
  <si>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</si>
  <si>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</si>
  <si>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</si>
  <si>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</si>
  <si>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</si>
  <si>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</si>
  <si>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(10)</t>
  </si>
  <si>
    <t>(f) Unutilised stock (a+b-c-d-e) (8)</t>
  </si>
  <si>
    <t>Lewerings direk vanaf plase (5)(8)</t>
  </si>
  <si>
    <t>Deliveries directly from farms (5)(8)</t>
  </si>
  <si>
    <t>1 May/ Mei 2001</t>
  </si>
  <si>
    <t>1 May/Mei 2000</t>
  </si>
  <si>
    <t>(11)</t>
  </si>
  <si>
    <t xml:space="preserve">SAGIS is in the process to clarify differences./SAGIS is besig om die verskille te ondersoek. </t>
  </si>
  <si>
    <t>Net dispatches(+)/receipts(-) (8)(11)</t>
  </si>
  <si>
    <t>Netto versendings(+)/ontvangstes(-)(8)(11)</t>
  </si>
  <si>
    <t>Products (6)</t>
  </si>
  <si>
    <t>(d) RSA Exports (7)</t>
  </si>
  <si>
    <t>Produkte (6)</t>
  </si>
  <si>
    <t>(d) RSA Uitvoere(7)</t>
  </si>
  <si>
    <t>Feb 2002</t>
  </si>
  <si>
    <t>1 Feb 2002</t>
  </si>
  <si>
    <t xml:space="preserve"> 28 Feb 2002</t>
  </si>
  <si>
    <t xml:space="preserve">SMI-042002  </t>
  </si>
  <si>
    <t>30/04/2002</t>
  </si>
  <si>
    <t>May/Mei 2000 - Mar/Mrt 2001</t>
  </si>
  <si>
    <t>Prog May/Mei 2000 - Mar/Mrt 2001</t>
  </si>
  <si>
    <t xml:space="preserve"> 31 Mar/Mrt 2001</t>
  </si>
  <si>
    <t xml:space="preserve"> 31 Mar/Mrt 2002</t>
  </si>
  <si>
    <t>1 Mar/Mrt 2002</t>
  </si>
  <si>
    <t>Mar/Mrt 2002</t>
  </si>
  <si>
    <t>May/Mei 2001 - Mar/Mrt 2002</t>
  </si>
  <si>
    <t>Prog May/Mei 2001 - Mar/Mrt 2002</t>
  </si>
  <si>
    <t>2 977 223</t>
  </si>
  <si>
    <t>4 394 768</t>
  </si>
  <si>
    <t>May/Mei - Mar/Mrt 2002  2964 ton.</t>
  </si>
  <si>
    <r>
      <t>(f) Onaangewende voorraad</t>
    </r>
    <r>
      <rPr>
        <sz val="15"/>
        <rFont val="Arial"/>
        <family val="2"/>
      </rPr>
      <t xml:space="preserve"> </t>
    </r>
    <r>
      <rPr>
        <b/>
        <sz val="15"/>
        <rFont val="Arial"/>
        <family val="2"/>
      </rPr>
      <t>(a+b-c-d-e) (8)</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</si>
</sst>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 fontId="4" fillId="0" borderId="18" xfId="0" applyNumberFormat="1" applyFont="1" applyFill="1" applyBorder="1" applyAlignment="1">
      <alignment/>
    </xf>
    <xf numFmtId="1" fontId="4" fillId="0" borderId="19" xfId="0" applyNumberFormat="1" applyFont="1" applyFill="1" applyBorder="1" applyAlignment="1">
      <alignment/>
    </xf>
    <xf numFmtId="1" fontId="4" fillId="0" borderId="20" xfId="0" applyNumberFormat="1" applyFont="1" applyFill="1" applyBorder="1" applyAlignment="1">
      <alignment/>
    </xf>
    <xf numFmtId="164" fontId="4" fillId="0" borderId="16" xfId="0" applyNumberFormat="1" applyFont="1" applyFill="1" applyBorder="1" applyAlignment="1">
      <alignment horizontal="right"/>
    </xf>
    <xf numFmtId="1"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 fontId="4" fillId="0" borderId="2" xfId="0" applyNumberFormat="1" applyFont="1" applyFill="1" applyBorder="1" applyAlignment="1">
      <alignment/>
    </xf>
    <xf numFmtId="1" fontId="4" fillId="0" borderId="23" xfId="0" applyNumberFormat="1" applyFont="1" applyFill="1" applyBorder="1" applyAlignment="1">
      <alignment/>
    </xf>
    <xf numFmtId="1" fontId="4" fillId="0" borderId="5" xfId="0" applyNumberFormat="1" applyFont="1" applyFill="1" applyBorder="1" applyAlignment="1">
      <alignment/>
    </xf>
    <xf numFmtId="1" fontId="4" fillId="0" borderId="3" xfId="0" applyNumberFormat="1" applyFont="1" applyFill="1" applyBorder="1" applyAlignment="1">
      <alignment/>
    </xf>
    <xf numFmtId="1" fontId="4" fillId="0" borderId="3" xfId="0" applyNumberFormat="1" applyFont="1" applyFill="1" applyBorder="1" applyAlignment="1" quotePrefix="1">
      <alignment horizontal="center"/>
    </xf>
    <xf numFmtId="1"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 fontId="4" fillId="0" borderId="9" xfId="0" applyNumberFormat="1" applyFont="1" applyFill="1" applyBorder="1" applyAlignment="1">
      <alignment/>
    </xf>
    <xf numFmtId="1"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4" fillId="0" borderId="12" xfId="0" applyNumberFormat="1" applyFont="1" applyFill="1" applyBorder="1" applyAlignment="1">
      <alignment/>
    </xf>
    <xf numFmtId="1" fontId="4" fillId="0" borderId="13" xfId="0" applyNumberFormat="1" applyFont="1" applyFill="1" applyBorder="1" applyAlignment="1">
      <alignment/>
    </xf>
    <xf numFmtId="1" fontId="4" fillId="0" borderId="29" xfId="0" applyNumberFormat="1" applyFont="1" applyFill="1" applyBorder="1" applyAlignment="1">
      <alignment/>
    </xf>
    <xf numFmtId="1" fontId="4" fillId="0" borderId="30" xfId="0" applyNumberFormat="1" applyFont="1" applyFill="1" applyBorder="1" applyAlignment="1">
      <alignment/>
    </xf>
    <xf numFmtId="1"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 fontId="4" fillId="0" borderId="33" xfId="0" applyNumberFormat="1" applyFont="1" applyFill="1" applyBorder="1" applyAlignment="1">
      <alignment/>
    </xf>
    <xf numFmtId="1" fontId="4" fillId="0" borderId="27" xfId="0" applyNumberFormat="1" applyFont="1" applyFill="1" applyBorder="1" applyAlignment="1">
      <alignment/>
    </xf>
    <xf numFmtId="1"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6" xfId="0" applyFont="1" applyFill="1" applyBorder="1" applyAlignment="1">
      <alignment/>
    </xf>
    <xf numFmtId="1" fontId="4" fillId="0" borderId="37" xfId="0" applyNumberFormat="1" applyFont="1" applyFill="1" applyBorder="1" applyAlignment="1">
      <alignment/>
    </xf>
    <xf numFmtId="1" fontId="4" fillId="0" borderId="35" xfId="0" applyNumberFormat="1" applyFont="1" applyFill="1" applyBorder="1" applyAlignment="1">
      <alignment/>
    </xf>
    <xf numFmtId="1" fontId="4" fillId="0" borderId="38" xfId="0" applyNumberFormat="1" applyFont="1" applyFill="1" applyBorder="1" applyAlignment="1">
      <alignment/>
    </xf>
    <xf numFmtId="164" fontId="4" fillId="0" borderId="0" xfId="0" applyNumberFormat="1" applyFont="1" applyFill="1" applyBorder="1" applyAlignment="1">
      <alignment horizontal="right"/>
    </xf>
    <xf numFmtId="0" fontId="5" fillId="0" borderId="35" xfId="0" applyFont="1" applyFill="1" applyBorder="1" applyAlignment="1">
      <alignment horizontal="right"/>
    </xf>
    <xf numFmtId="0" fontId="5" fillId="0" borderId="28" xfId="0" applyFont="1" applyFill="1" applyBorder="1" applyAlignment="1">
      <alignment/>
    </xf>
    <xf numFmtId="1" fontId="4" fillId="0" borderId="39" xfId="0" applyNumberFormat="1" applyFont="1" applyFill="1" applyBorder="1" applyAlignment="1">
      <alignment/>
    </xf>
    <xf numFmtId="1" fontId="4" fillId="0" borderId="31" xfId="0" applyNumberFormat="1" applyFont="1" applyFill="1" applyBorder="1" applyAlignment="1">
      <alignment/>
    </xf>
    <xf numFmtId="1" fontId="4" fillId="0" borderId="40" xfId="0" applyNumberFormat="1" applyFont="1" applyFill="1" applyBorder="1" applyAlignment="1">
      <alignmen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41" xfId="0" applyNumberFormat="1"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1" xfId="0" applyFont="1" applyFill="1" applyBorder="1" applyAlignment="1">
      <alignment horizontal="right"/>
    </xf>
    <xf numFmtId="1" fontId="4" fillId="0" borderId="42"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 fontId="4" fillId="0" borderId="43" xfId="0" applyNumberFormat="1" applyFont="1" applyFill="1" applyBorder="1" applyAlignment="1">
      <alignment/>
    </xf>
    <xf numFmtId="1" fontId="4" fillId="0" borderId="5" xfId="0" applyNumberFormat="1" applyFont="1" applyFill="1" applyBorder="1" applyAlignment="1" quotePrefix="1">
      <alignment horizontal="center"/>
    </xf>
    <xf numFmtId="1" fontId="4" fillId="0" borderId="44" xfId="0" applyNumberFormat="1" applyFont="1" applyFill="1" applyBorder="1" applyAlignment="1">
      <alignment/>
    </xf>
    <xf numFmtId="0" fontId="5" fillId="0" borderId="45"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 fontId="4" fillId="0" borderId="45" xfId="0" applyNumberFormat="1" applyFont="1" applyFill="1" applyBorder="1" applyAlignment="1">
      <alignment/>
    </xf>
    <xf numFmtId="1" fontId="4" fillId="0" borderId="46" xfId="0" applyNumberFormat="1" applyFont="1" applyFill="1" applyBorder="1" applyAlignment="1">
      <alignment/>
    </xf>
    <xf numFmtId="1" fontId="4" fillId="0" borderId="47" xfId="0" applyNumberFormat="1" applyFont="1" applyFill="1" applyBorder="1" applyAlignment="1">
      <alignment/>
    </xf>
    <xf numFmtId="1" fontId="4" fillId="0" borderId="41"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40" xfId="0" applyFont="1" applyFill="1" applyBorder="1" applyAlignment="1">
      <alignment horizontal="left"/>
    </xf>
    <xf numFmtId="1" fontId="4" fillId="0" borderId="48" xfId="0" applyNumberFormat="1" applyFont="1" applyFill="1" applyBorder="1" applyAlignment="1">
      <alignment/>
    </xf>
    <xf numFmtId="1" fontId="4" fillId="0" borderId="49" xfId="0" applyNumberFormat="1" applyFont="1" applyFill="1" applyBorder="1" applyAlignment="1">
      <alignment/>
    </xf>
    <xf numFmtId="1" fontId="4" fillId="0" borderId="50" xfId="0" applyNumberFormat="1" applyFont="1" applyFill="1" applyBorder="1" applyAlignment="1">
      <alignment/>
    </xf>
    <xf numFmtId="1" fontId="4" fillId="0" borderId="51" xfId="0" applyNumberFormat="1" applyFont="1" applyFill="1" applyBorder="1" applyAlignment="1" quotePrefix="1">
      <alignment horizontal="center"/>
    </xf>
    <xf numFmtId="0" fontId="5" fillId="0" borderId="39" xfId="0" applyFont="1" applyFill="1" applyBorder="1" applyAlignment="1">
      <alignment horizontal="right"/>
    </xf>
    <xf numFmtId="0" fontId="5" fillId="0" borderId="35" xfId="0" applyFont="1" applyFill="1" applyBorder="1" applyAlignment="1" quotePrefix="1">
      <alignment horizontal="right"/>
    </xf>
    <xf numFmtId="0" fontId="5" fillId="0" borderId="0" xfId="0" applyFont="1" applyFill="1" applyBorder="1" applyAlignment="1">
      <alignment/>
    </xf>
    <xf numFmtId="1" fontId="4" fillId="0" borderId="6" xfId="0" applyNumberFormat="1" applyFont="1" applyFill="1" applyBorder="1" applyAlignment="1">
      <alignment/>
    </xf>
    <xf numFmtId="1" fontId="4" fillId="0" borderId="32" xfId="0" applyNumberFormat="1" applyFont="1" applyFill="1" applyBorder="1" applyAlignment="1">
      <alignment/>
    </xf>
    <xf numFmtId="1" fontId="4"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 fontId="4" fillId="0" borderId="52" xfId="0" applyNumberFormat="1" applyFont="1" applyFill="1" applyBorder="1" applyAlignment="1">
      <alignment/>
    </xf>
    <xf numFmtId="1" fontId="4" fillId="0" borderId="53" xfId="0" applyNumberFormat="1" applyFont="1" applyFill="1" applyBorder="1" applyAlignment="1">
      <alignment/>
    </xf>
    <xf numFmtId="1" fontId="4" fillId="0" borderId="54" xfId="0" applyNumberFormat="1" applyFont="1" applyFill="1" applyBorder="1" applyAlignment="1">
      <alignment/>
    </xf>
    <xf numFmtId="1"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6" xfId="0" applyFont="1" applyFill="1" applyBorder="1" applyAlignment="1">
      <alignment horizontal="left"/>
    </xf>
    <xf numFmtId="1" fontId="4" fillId="0" borderId="55" xfId="0" applyNumberFormat="1" applyFont="1" applyFill="1" applyBorder="1" applyAlignment="1">
      <alignment/>
    </xf>
    <xf numFmtId="1" fontId="4" fillId="0" borderId="17" xfId="0" applyNumberFormat="1" applyFont="1" applyFill="1" applyBorder="1" applyAlignment="1" quotePrefix="1">
      <alignment horizontal="center"/>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164" fontId="4" fillId="0" borderId="16" xfId="0" applyNumberFormat="1" applyFont="1" applyFill="1" applyBorder="1" applyAlignment="1">
      <alignment horizontal="center"/>
    </xf>
    <xf numFmtId="0" fontId="4" fillId="0" borderId="6" xfId="0" applyFont="1" applyFill="1" applyBorder="1" applyAlignment="1">
      <alignment/>
    </xf>
    <xf numFmtId="164" fontId="4" fillId="0" borderId="22" xfId="0" applyNumberFormat="1" applyFont="1" applyFill="1" applyBorder="1" applyAlignment="1">
      <alignment horizontal="righ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6" fillId="0" borderId="0" xfId="0"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quotePrefix="1">
      <alignment horizontal="center"/>
    </xf>
    <xf numFmtId="1" fontId="4" fillId="0" borderId="1"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5"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695325</xdr:colOff>
      <xdr:row>50</xdr:row>
      <xdr:rowOff>38100</xdr:rowOff>
    </xdr:from>
    <xdr:to>
      <xdr:col>17</xdr:col>
      <xdr:colOff>504825</xdr:colOff>
      <xdr:row>53</xdr:row>
      <xdr:rowOff>247650</xdr:rowOff>
    </xdr:to>
    <xdr:pic>
      <xdr:nvPicPr>
        <xdr:cNvPr id="1" name="Picture 1"/>
        <xdr:cNvPicPr preferRelativeResize="1">
          <a:picLocks noChangeAspect="1"/>
        </xdr:cNvPicPr>
      </xdr:nvPicPr>
      <xdr:blipFill>
        <a:blip r:embed="rId1"/>
        <a:stretch>
          <a:fillRect/>
        </a:stretch>
      </xdr:blipFill>
      <xdr:spPr>
        <a:xfrm>
          <a:off x="18392775" y="12611100"/>
          <a:ext cx="29527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38"/>
  <sheetViews>
    <sheetView tabSelected="1" zoomScale="75" zoomScaleNormal="75" workbookViewId="0" topLeftCell="B1">
      <selection activeCell="D9" sqref="D9:F9"/>
    </sheetView>
  </sheetViews>
  <sheetFormatPr defaultColWidth="9.140625" defaultRowHeight="12.75"/>
  <cols>
    <col min="1" max="1" width="8.00390625" style="177" customWidth="1"/>
    <col min="2" max="2" width="9.7109375" style="177" customWidth="1"/>
    <col min="3" max="3" width="47.140625" style="177" customWidth="1"/>
    <col min="4" max="16" width="15.421875" style="177" customWidth="1"/>
    <col min="17" max="17" width="47.140625" style="177" customWidth="1"/>
    <col min="18" max="18" width="9.7109375" style="177" customWidth="1"/>
    <col min="19" max="19" width="8.421875" style="176" customWidth="1"/>
    <col min="20" max="20" width="7.8515625" style="176" hidden="1" customWidth="1"/>
    <col min="21" max="168" width="7.8515625" style="176" customWidth="1"/>
    <col min="169" max="16384" width="7.8515625" style="177" customWidth="1"/>
  </cols>
  <sheetData>
    <row r="1" spans="1:168" s="6" customFormat="1" ht="21" customHeight="1">
      <c r="A1" s="1" t="s">
        <v>98</v>
      </c>
      <c r="B1" s="1"/>
      <c r="C1" s="1"/>
      <c r="D1" s="1"/>
      <c r="E1" s="2"/>
      <c r="F1" s="2"/>
      <c r="G1" s="2"/>
      <c r="H1" s="2"/>
      <c r="I1" s="2"/>
      <c r="J1" s="2" t="s">
        <v>37</v>
      </c>
      <c r="K1" s="2"/>
      <c r="L1" s="2"/>
      <c r="M1" s="2"/>
      <c r="N1" s="2"/>
      <c r="O1" s="2"/>
      <c r="P1" s="2"/>
      <c r="Q1" s="3"/>
      <c r="R1" s="3"/>
      <c r="S1" s="4" t="s">
        <v>99</v>
      </c>
      <c r="T1" s="1"/>
      <c r="U1" s="1"/>
      <c r="V1" s="1"/>
      <c r="W1" s="1"/>
      <c r="X1" s="1"/>
      <c r="Y1" s="1"/>
      <c r="Z1" s="1"/>
      <c r="AA1" s="1"/>
      <c r="AB1" s="1"/>
      <c r="AC1" s="1"/>
      <c r="AD1" s="1"/>
      <c r="AE1" s="1"/>
      <c r="AF1" s="1"/>
      <c r="AG1" s="1"/>
      <c r="AH1" s="1"/>
      <c r="AI1" s="1"/>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row>
    <row r="2" spans="1:168" s="6" customFormat="1" ht="21" customHeight="1">
      <c r="A2" s="2"/>
      <c r="B2" s="2"/>
      <c r="C2" s="2"/>
      <c r="D2" s="1"/>
      <c r="E2" s="2"/>
      <c r="F2" s="2"/>
      <c r="G2" s="2"/>
      <c r="H2" s="2"/>
      <c r="I2" s="2"/>
      <c r="J2" s="2" t="s">
        <v>62</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row>
    <row r="3" spans="2:168"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row>
    <row r="4" spans="1:168" s="16" customFormat="1" ht="21" customHeight="1">
      <c r="A4" s="10"/>
      <c r="B4" s="11"/>
      <c r="C4" s="11"/>
      <c r="D4" s="190" t="s">
        <v>95</v>
      </c>
      <c r="E4" s="191"/>
      <c r="F4" s="192"/>
      <c r="G4" s="190" t="s">
        <v>105</v>
      </c>
      <c r="H4" s="191"/>
      <c r="I4" s="192"/>
      <c r="J4" s="193" t="s">
        <v>1</v>
      </c>
      <c r="K4" s="194"/>
      <c r="L4" s="194"/>
      <c r="M4" s="12"/>
      <c r="N4" s="193" t="s">
        <v>1</v>
      </c>
      <c r="O4" s="194"/>
      <c r="P4" s="195"/>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row>
    <row r="5" spans="1:168" s="16" customFormat="1" ht="21" customHeight="1" thickBot="1">
      <c r="A5" s="17"/>
      <c r="B5" s="18"/>
      <c r="C5" s="18"/>
      <c r="D5" s="187"/>
      <c r="E5" s="188"/>
      <c r="F5" s="189"/>
      <c r="G5" s="187" t="s">
        <v>38</v>
      </c>
      <c r="H5" s="188"/>
      <c r="I5" s="189"/>
      <c r="J5" s="187" t="s">
        <v>106</v>
      </c>
      <c r="K5" s="188"/>
      <c r="L5" s="188"/>
      <c r="M5" s="19" t="s">
        <v>2</v>
      </c>
      <c r="N5" s="187" t="s">
        <v>100</v>
      </c>
      <c r="O5" s="188"/>
      <c r="P5" s="189"/>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row>
    <row r="6" spans="1:168" s="16" customFormat="1" ht="21" customHeight="1">
      <c r="A6" s="17"/>
      <c r="B6" s="18"/>
      <c r="C6" s="18"/>
      <c r="D6" s="22" t="s">
        <v>3</v>
      </c>
      <c r="E6" s="23" t="s">
        <v>4</v>
      </c>
      <c r="F6" s="24" t="s">
        <v>5</v>
      </c>
      <c r="G6" s="22" t="s">
        <v>3</v>
      </c>
      <c r="H6" s="23" t="s">
        <v>4</v>
      </c>
      <c r="I6" s="24" t="s">
        <v>5</v>
      </c>
      <c r="J6" s="22" t="s">
        <v>3</v>
      </c>
      <c r="K6" s="23" t="s">
        <v>4</v>
      </c>
      <c r="L6" s="24" t="s">
        <v>5</v>
      </c>
      <c r="M6" s="25" t="s">
        <v>70</v>
      </c>
      <c r="N6" s="22" t="s">
        <v>3</v>
      </c>
      <c r="O6" s="23" t="s">
        <v>4</v>
      </c>
      <c r="P6" s="24" t="s">
        <v>5</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row>
    <row r="7" spans="1:168" s="16" customFormat="1" ht="21" customHeight="1" thickBot="1">
      <c r="A7" s="26"/>
      <c r="B7" s="27"/>
      <c r="C7" s="27"/>
      <c r="D7" s="28" t="s">
        <v>6</v>
      </c>
      <c r="E7" s="29" t="s">
        <v>7</v>
      </c>
      <c r="F7" s="30" t="s">
        <v>8</v>
      </c>
      <c r="G7" s="28" t="s">
        <v>6</v>
      </c>
      <c r="H7" s="29" t="s">
        <v>7</v>
      </c>
      <c r="I7" s="30" t="s">
        <v>8</v>
      </c>
      <c r="J7" s="28" t="s">
        <v>6</v>
      </c>
      <c r="K7" s="29" t="s">
        <v>7</v>
      </c>
      <c r="L7" s="30" t="s">
        <v>8</v>
      </c>
      <c r="M7" s="31"/>
      <c r="N7" s="28" t="s">
        <v>6</v>
      </c>
      <c r="O7" s="29" t="s">
        <v>7</v>
      </c>
      <c r="P7" s="30" t="s">
        <v>8</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row>
    <row r="8" spans="1:168"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row>
    <row r="9" spans="1:168" s="16" customFormat="1" ht="21" customHeight="1" thickBot="1">
      <c r="A9" s="38"/>
      <c r="B9" s="39"/>
      <c r="C9" s="39"/>
      <c r="D9" s="182" t="s">
        <v>96</v>
      </c>
      <c r="E9" s="182"/>
      <c r="F9" s="183"/>
      <c r="G9" s="182" t="s">
        <v>104</v>
      </c>
      <c r="H9" s="182"/>
      <c r="I9" s="183"/>
      <c r="J9" s="184" t="s">
        <v>85</v>
      </c>
      <c r="K9" s="185"/>
      <c r="L9" s="185"/>
      <c r="M9" s="40"/>
      <c r="N9" s="184" t="s">
        <v>86</v>
      </c>
      <c r="O9" s="185"/>
      <c r="P9" s="186"/>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row>
    <row r="10" spans="1:168" s="16" customFormat="1" ht="21" customHeight="1" thickBot="1">
      <c r="A10" s="42" t="s">
        <v>48</v>
      </c>
      <c r="B10" s="43"/>
      <c r="C10" s="43"/>
      <c r="D10" s="44">
        <v>1579</v>
      </c>
      <c r="E10" s="45">
        <v>801</v>
      </c>
      <c r="F10" s="46">
        <f>SUM(D10:E10)</f>
        <v>2380</v>
      </c>
      <c r="G10" s="45">
        <f>D37</f>
        <v>1118</v>
      </c>
      <c r="H10" s="45">
        <f>E37</f>
        <v>613</v>
      </c>
      <c r="I10" s="46">
        <f>SUM(G10:H10)</f>
        <v>1731</v>
      </c>
      <c r="J10" s="44">
        <v>1273</v>
      </c>
      <c r="K10" s="45">
        <v>842</v>
      </c>
      <c r="L10" s="46">
        <f>SUM(J10:K10)</f>
        <v>2115</v>
      </c>
      <c r="M10" s="47">
        <f>ROUND(L10-P10,2)/P10*100</f>
        <v>115.15768056968463</v>
      </c>
      <c r="N10" s="44">
        <v>609</v>
      </c>
      <c r="O10" s="45">
        <v>374</v>
      </c>
      <c r="P10" s="48">
        <f>SUM(N10:O10)</f>
        <v>983</v>
      </c>
      <c r="Q10" s="49"/>
      <c r="S10" s="50" t="s">
        <v>45</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row>
    <row r="11" spans="1:168" s="16" customFormat="1" ht="21" customHeight="1" thickBot="1">
      <c r="A11" s="42"/>
      <c r="B11" s="15"/>
      <c r="C11" s="15"/>
      <c r="D11" s="178"/>
      <c r="E11" s="178"/>
      <c r="F11" s="178"/>
      <c r="G11" s="178"/>
      <c r="H11" s="178"/>
      <c r="I11" s="178"/>
      <c r="J11" s="178" t="s">
        <v>107</v>
      </c>
      <c r="K11" s="178"/>
      <c r="L11" s="178"/>
      <c r="M11" s="51"/>
      <c r="N11" s="181" t="s">
        <v>101</v>
      </c>
      <c r="O11" s="181"/>
      <c r="P11" s="181"/>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row>
    <row r="12" spans="1:168" s="16" customFormat="1" ht="21" customHeight="1" thickBot="1">
      <c r="A12" s="42" t="s">
        <v>9</v>
      </c>
      <c r="B12" s="54"/>
      <c r="C12" s="54"/>
      <c r="D12" s="55">
        <f>SUM(D13:D14)</f>
        <v>25</v>
      </c>
      <c r="E12" s="56">
        <f>SUM(E13:E14)</f>
        <v>108</v>
      </c>
      <c r="F12" s="57">
        <f>SUM(D12:E12)</f>
        <v>133</v>
      </c>
      <c r="G12" s="55">
        <f>SUM(G13:G14)</f>
        <v>73</v>
      </c>
      <c r="H12" s="56">
        <f>SUM(H13:H14)</f>
        <v>229</v>
      </c>
      <c r="I12" s="57">
        <f>SUM(G12:H12)</f>
        <v>302</v>
      </c>
      <c r="J12" s="44">
        <f>J13+J14</f>
        <v>4395</v>
      </c>
      <c r="K12" s="58">
        <f>K13+K14</f>
        <v>3244</v>
      </c>
      <c r="L12" s="46">
        <f>SUM(J12:K12)</f>
        <v>7639</v>
      </c>
      <c r="M12" s="59" t="s">
        <v>31</v>
      </c>
      <c r="N12" s="44">
        <f>N13+N14</f>
        <v>6412</v>
      </c>
      <c r="O12" s="58">
        <f>O13+O14</f>
        <v>3923</v>
      </c>
      <c r="P12" s="60">
        <f>SUM(N12:O12)</f>
        <v>10335</v>
      </c>
      <c r="Q12" s="49"/>
      <c r="R12" s="49"/>
      <c r="S12" s="50" t="s">
        <v>10</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row>
    <row r="13" spans="1:168" s="16" customFormat="1" ht="21" customHeight="1">
      <c r="A13" s="42"/>
      <c r="B13" s="61" t="s">
        <v>84</v>
      </c>
      <c r="C13" s="62"/>
      <c r="D13" s="63">
        <v>25</v>
      </c>
      <c r="E13" s="64">
        <v>30</v>
      </c>
      <c r="F13" s="60">
        <f>SUM(D13:E13)</f>
        <v>55</v>
      </c>
      <c r="G13" s="63">
        <v>73</v>
      </c>
      <c r="H13" s="64">
        <v>123</v>
      </c>
      <c r="I13" s="60">
        <f>SUM(G13:H13)</f>
        <v>196</v>
      </c>
      <c r="J13" s="63">
        <v>4395</v>
      </c>
      <c r="K13" s="64">
        <v>2977</v>
      </c>
      <c r="L13" s="60">
        <f>SUM(J13:K13)</f>
        <v>7372</v>
      </c>
      <c r="M13" s="65">
        <f>ROUND(L13-P13,2)/P13*100</f>
        <v>-28.669569424286408</v>
      </c>
      <c r="N13" s="63">
        <v>6412</v>
      </c>
      <c r="O13" s="64">
        <v>3923</v>
      </c>
      <c r="P13" s="60">
        <f>SUM(N13:O13)</f>
        <v>10335</v>
      </c>
      <c r="Q13" s="66"/>
      <c r="R13" s="67" t="s">
        <v>83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row>
    <row r="14" spans="1:168" s="16" customFormat="1" ht="21" customHeight="1" thickBot="1">
      <c r="A14" s="42"/>
      <c r="B14" s="68" t="s">
        <v>39</v>
      </c>
      <c r="C14" s="69"/>
      <c r="D14" s="70">
        <v>0</v>
      </c>
      <c r="E14" s="71">
        <v>78</v>
      </c>
      <c r="F14" s="72">
        <f>SUM(D14:E14)</f>
        <v>78</v>
      </c>
      <c r="G14" s="70">
        <v>0</v>
      </c>
      <c r="H14" s="71">
        <v>106</v>
      </c>
      <c r="I14" s="72">
        <f>SUM(G14:H14)</f>
        <v>106</v>
      </c>
      <c r="J14" s="70">
        <v>0</v>
      </c>
      <c r="K14" s="73">
        <v>267</v>
      </c>
      <c r="L14" s="72">
        <f>SUM(J14:K14)</f>
        <v>267</v>
      </c>
      <c r="M14" s="74" t="s">
        <v>31</v>
      </c>
      <c r="N14" s="70">
        <v>0</v>
      </c>
      <c r="O14" s="73">
        <v>0</v>
      </c>
      <c r="P14" s="72">
        <f>SUM(N14:O14)</f>
        <v>0</v>
      </c>
      <c r="Q14" s="75"/>
      <c r="R14" s="76" t="s">
        <v>40</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row>
    <row r="15" spans="1:168" s="16" customFormat="1" ht="9" customHeight="1" thickBot="1">
      <c r="A15" s="42"/>
      <c r="B15" s="15"/>
      <c r="C15" s="15"/>
      <c r="D15" s="77"/>
      <c r="E15" s="77"/>
      <c r="F15" s="77"/>
      <c r="G15" s="77"/>
      <c r="H15" s="77"/>
      <c r="I15" s="77"/>
      <c r="J15" s="77"/>
      <c r="K15" s="77"/>
      <c r="L15" s="77"/>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row>
    <row r="16" spans="1:168" s="16" customFormat="1" ht="21" customHeight="1" thickBot="1">
      <c r="A16" s="42" t="s">
        <v>12</v>
      </c>
      <c r="B16" s="78"/>
      <c r="C16" s="54"/>
      <c r="D16" s="44">
        <f>SUM(D18:D22)</f>
        <v>347</v>
      </c>
      <c r="E16" s="56">
        <f>SUM(E18:E22)</f>
        <v>265</v>
      </c>
      <c r="F16" s="48">
        <f>SUM(D16:E16)</f>
        <v>612</v>
      </c>
      <c r="G16" s="44">
        <f>SUM(G18:G22)</f>
        <v>343</v>
      </c>
      <c r="H16" s="56">
        <f>SUM(H18:H22)</f>
        <v>260</v>
      </c>
      <c r="I16" s="48">
        <f>SUM(G16:H16)</f>
        <v>603</v>
      </c>
      <c r="J16" s="44">
        <f>SUM(J18:J22)</f>
        <v>4058</v>
      </c>
      <c r="K16" s="56">
        <f>SUM(K18:K22)</f>
        <v>2945</v>
      </c>
      <c r="L16" s="48">
        <f>SUM(J16:K16)</f>
        <v>7003</v>
      </c>
      <c r="M16" s="79">
        <f>ROUND((L16-P16)/(P16)*(100),2)</f>
        <v>-0.4</v>
      </c>
      <c r="N16" s="44">
        <f>SUM(N18:N22)</f>
        <v>4407</v>
      </c>
      <c r="O16" s="56">
        <f>SUM(O18:O22)</f>
        <v>2624</v>
      </c>
      <c r="P16" s="48">
        <f>SUM(N16:O16)</f>
        <v>7031</v>
      </c>
      <c r="Q16" s="49"/>
      <c r="R16" s="49"/>
      <c r="S16" s="50" t="s">
        <v>13</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row>
    <row r="17" spans="1:168" s="16" customFormat="1" ht="21" customHeight="1">
      <c r="A17" s="42"/>
      <c r="B17" s="80" t="s">
        <v>41</v>
      </c>
      <c r="C17" s="81"/>
      <c r="D17" s="63">
        <f>SUM(D18:D20)</f>
        <v>328</v>
      </c>
      <c r="E17" s="64">
        <f>SUM(E18:E20)</f>
        <v>242</v>
      </c>
      <c r="F17" s="57">
        <f>SUM(D17:E17)</f>
        <v>570</v>
      </c>
      <c r="G17" s="63">
        <f>SUM(G18:G20)</f>
        <v>327</v>
      </c>
      <c r="H17" s="64">
        <f>SUM(H18:H20)</f>
        <v>239</v>
      </c>
      <c r="I17" s="57">
        <f>SUM(G17:H17)</f>
        <v>566</v>
      </c>
      <c r="J17" s="63">
        <f>SUM(J18:J20)</f>
        <v>3848</v>
      </c>
      <c r="K17" s="64">
        <f>SUM(K18:K20)</f>
        <v>2673</v>
      </c>
      <c r="L17" s="57">
        <f>SUM(J17:K17)</f>
        <v>6521</v>
      </c>
      <c r="M17" s="65">
        <f aca="true" t="shared" si="0" ref="M17:M22">ROUND(L17-P17,2)/P17*100</f>
        <v>3.1803797468354436</v>
      </c>
      <c r="N17" s="63">
        <f>SUM(N18:N20)</f>
        <v>3991</v>
      </c>
      <c r="O17" s="64">
        <f>SUM(O18:O20)</f>
        <v>2329</v>
      </c>
      <c r="P17" s="57">
        <f>SUM(N17:O17)</f>
        <v>6320</v>
      </c>
      <c r="Q17" s="82"/>
      <c r="R17" s="83" t="s">
        <v>42</v>
      </c>
      <c r="S17" s="50"/>
      <c r="T17" s="84"/>
      <c r="U17" s="84"/>
      <c r="V17" s="84"/>
      <c r="W17" s="84"/>
      <c r="X17" s="84"/>
      <c r="Y17" s="84"/>
      <c r="Z17" s="84"/>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row>
    <row r="18" spans="1:168" s="16" customFormat="1" ht="21" customHeight="1">
      <c r="A18" s="42"/>
      <c r="B18" s="85"/>
      <c r="C18" s="61" t="s">
        <v>14</v>
      </c>
      <c r="D18" s="86">
        <v>291</v>
      </c>
      <c r="E18" s="87">
        <v>22</v>
      </c>
      <c r="F18" s="88">
        <f>SUM(D18:E18)</f>
        <v>313</v>
      </c>
      <c r="G18" s="86">
        <v>296</v>
      </c>
      <c r="H18" s="87">
        <v>24</v>
      </c>
      <c r="I18" s="88">
        <f>SUM(G18:H18)</f>
        <v>320</v>
      </c>
      <c r="J18" s="86">
        <v>3291</v>
      </c>
      <c r="K18" s="87">
        <v>221</v>
      </c>
      <c r="L18" s="88">
        <f>SUM(J18:K18)</f>
        <v>3512</v>
      </c>
      <c r="M18" s="89">
        <f t="shared" si="0"/>
        <v>6.102719033232629</v>
      </c>
      <c r="N18" s="86">
        <v>3116</v>
      </c>
      <c r="O18" s="87">
        <v>194</v>
      </c>
      <c r="P18" s="88">
        <f>SUM(N18:O18)</f>
        <v>3310</v>
      </c>
      <c r="Q18" s="67" t="s">
        <v>52</v>
      </c>
      <c r="R18" s="90"/>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row>
    <row r="19" spans="1:168" s="16" customFormat="1" ht="21" customHeight="1">
      <c r="A19" s="42"/>
      <c r="B19" s="91"/>
      <c r="C19" s="92" t="s">
        <v>15</v>
      </c>
      <c r="D19" s="93">
        <v>29</v>
      </c>
      <c r="E19" s="94">
        <v>220</v>
      </c>
      <c r="F19" s="95">
        <f>SUM(D19:E19)</f>
        <v>249</v>
      </c>
      <c r="G19" s="93">
        <v>23</v>
      </c>
      <c r="H19" s="94">
        <v>215</v>
      </c>
      <c r="I19" s="95">
        <f>SUM(G19:H19)</f>
        <v>238</v>
      </c>
      <c r="J19" s="93">
        <v>442</v>
      </c>
      <c r="K19" s="94">
        <v>2450</v>
      </c>
      <c r="L19" s="95">
        <f>SUM(J19:K19)</f>
        <v>2892</v>
      </c>
      <c r="M19" s="96">
        <f t="shared" si="0"/>
        <v>2.3716814159292032</v>
      </c>
      <c r="N19" s="93">
        <v>703</v>
      </c>
      <c r="O19" s="94">
        <v>2122</v>
      </c>
      <c r="P19" s="95">
        <f>SUM(N19:O19)</f>
        <v>2825</v>
      </c>
      <c r="Q19" s="97" t="s">
        <v>16</v>
      </c>
      <c r="R19" s="90"/>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row>
    <row r="20" spans="1:168" s="16" customFormat="1" ht="21" customHeight="1">
      <c r="A20" s="42"/>
      <c r="B20" s="91"/>
      <c r="C20" s="98" t="s">
        <v>17</v>
      </c>
      <c r="D20" s="99">
        <v>8</v>
      </c>
      <c r="E20" s="100">
        <v>0</v>
      </c>
      <c r="F20" s="101">
        <f>E20+D20</f>
        <v>8</v>
      </c>
      <c r="G20" s="99">
        <v>8</v>
      </c>
      <c r="H20" s="100">
        <v>0</v>
      </c>
      <c r="I20" s="101">
        <f>H20+G20</f>
        <v>8</v>
      </c>
      <c r="J20" s="99">
        <v>115</v>
      </c>
      <c r="K20" s="100">
        <v>2</v>
      </c>
      <c r="L20" s="101">
        <f>K20+J20</f>
        <v>117</v>
      </c>
      <c r="M20" s="96">
        <f t="shared" si="0"/>
        <v>-36.75675675675676</v>
      </c>
      <c r="N20" s="99">
        <v>172</v>
      </c>
      <c r="O20" s="100">
        <v>13</v>
      </c>
      <c r="P20" s="101">
        <f>O20+N20</f>
        <v>185</v>
      </c>
      <c r="Q20" s="76" t="s">
        <v>18</v>
      </c>
      <c r="R20" s="102"/>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row>
    <row r="21" spans="1:168" s="16" customFormat="1" ht="21" customHeight="1">
      <c r="A21" s="42"/>
      <c r="B21" s="103" t="s">
        <v>19</v>
      </c>
      <c r="C21" s="104"/>
      <c r="D21" s="93">
        <v>13</v>
      </c>
      <c r="E21" s="94">
        <v>10</v>
      </c>
      <c r="F21" s="95">
        <f>SUM(D21:E21)</f>
        <v>23</v>
      </c>
      <c r="G21" s="93">
        <v>12</v>
      </c>
      <c r="H21" s="94">
        <v>14</v>
      </c>
      <c r="I21" s="95">
        <f>SUM(G21:H21)</f>
        <v>26</v>
      </c>
      <c r="J21" s="93">
        <v>157</v>
      </c>
      <c r="K21" s="94">
        <v>148</v>
      </c>
      <c r="L21" s="95">
        <f>SUM(J21:K21)</f>
        <v>305</v>
      </c>
      <c r="M21" s="105">
        <f t="shared" si="0"/>
        <v>-34.9680170575693</v>
      </c>
      <c r="N21" s="93">
        <v>330</v>
      </c>
      <c r="O21" s="94">
        <v>139</v>
      </c>
      <c r="P21" s="95">
        <f>SUM(N21:O21)</f>
        <v>469</v>
      </c>
      <c r="Q21" s="52"/>
      <c r="R21" s="102" t="s">
        <v>46</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row>
    <row r="22" spans="1:168" s="16" customFormat="1" ht="21" customHeight="1" thickBot="1">
      <c r="A22" s="42"/>
      <c r="B22" s="106" t="s">
        <v>20</v>
      </c>
      <c r="C22" s="107"/>
      <c r="D22" s="70">
        <v>6</v>
      </c>
      <c r="E22" s="71">
        <v>13</v>
      </c>
      <c r="F22" s="108">
        <f>SUM(D22:E22)</f>
        <v>19</v>
      </c>
      <c r="G22" s="70">
        <v>4</v>
      </c>
      <c r="H22" s="71">
        <v>7</v>
      </c>
      <c r="I22" s="108">
        <f>SUM(G22:H22)</f>
        <v>11</v>
      </c>
      <c r="J22" s="70">
        <v>53</v>
      </c>
      <c r="K22" s="71">
        <v>124</v>
      </c>
      <c r="L22" s="108">
        <f>SUM(J22:K22)</f>
        <v>177</v>
      </c>
      <c r="M22" s="109">
        <f t="shared" si="0"/>
        <v>-26.859504132231404</v>
      </c>
      <c r="N22" s="70">
        <v>86</v>
      </c>
      <c r="O22" s="71">
        <v>156</v>
      </c>
      <c r="P22" s="108">
        <f>SUM(N22:O22)</f>
        <v>242</v>
      </c>
      <c r="Q22" s="110"/>
      <c r="R22" s="111" t="s">
        <v>21</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row>
    <row r="23" spans="1:168" s="16" customFormat="1" ht="21" customHeight="1" thickBot="1">
      <c r="A23" s="42"/>
      <c r="B23" s="43"/>
      <c r="C23" s="43"/>
      <c r="D23" s="77"/>
      <c r="E23" s="77"/>
      <c r="F23" s="77"/>
      <c r="G23" s="77"/>
      <c r="H23" s="77"/>
      <c r="I23" s="77"/>
      <c r="J23" s="77"/>
      <c r="K23" s="77"/>
      <c r="L23" s="77"/>
      <c r="M23" s="77"/>
      <c r="N23" s="77"/>
      <c r="O23" s="77"/>
      <c r="P23" s="77"/>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row>
    <row r="24" spans="1:19" s="15" customFormat="1" ht="21" customHeight="1" thickBot="1">
      <c r="A24" s="42" t="s">
        <v>92</v>
      </c>
      <c r="B24" s="43"/>
      <c r="C24" s="43"/>
      <c r="D24" s="55">
        <f>SUM(D25+D28)</f>
        <v>141</v>
      </c>
      <c r="E24" s="112">
        <f>SUM(E25+E28)</f>
        <v>27</v>
      </c>
      <c r="F24" s="57">
        <f>SUM(D24:E24)</f>
        <v>168</v>
      </c>
      <c r="G24" s="55">
        <f>SUM(G25+G28)</f>
        <v>90</v>
      </c>
      <c r="H24" s="112">
        <f>SUM(H25+H28)</f>
        <v>6</v>
      </c>
      <c r="I24" s="57">
        <f>SUM(G24:H24)</f>
        <v>96</v>
      </c>
      <c r="J24" s="55">
        <f>SUM(J25+J28)</f>
        <v>741</v>
      </c>
      <c r="K24" s="112">
        <f>SUM(K25+K28)</f>
        <v>497</v>
      </c>
      <c r="L24" s="57">
        <f>SUM(J24:K24)</f>
        <v>1238</v>
      </c>
      <c r="M24" s="59" t="s">
        <v>31</v>
      </c>
      <c r="N24" s="55">
        <f>SUM(N25+N28)</f>
        <v>817</v>
      </c>
      <c r="O24" s="112">
        <f>SUM(O25+O28)</f>
        <v>583</v>
      </c>
      <c r="P24" s="57">
        <f>SUM(N24:O24)</f>
        <v>1400</v>
      </c>
      <c r="Q24" s="49"/>
      <c r="R24" s="49"/>
      <c r="S24" s="113" t="s">
        <v>94</v>
      </c>
    </row>
    <row r="25" spans="1:168" s="16" customFormat="1" ht="21" customHeight="1">
      <c r="A25" s="42"/>
      <c r="B25" s="80" t="s">
        <v>91</v>
      </c>
      <c r="C25" s="114"/>
      <c r="D25" s="55">
        <f>SUM(D26:D27)</f>
        <v>8</v>
      </c>
      <c r="E25" s="112">
        <f>SUM(E26:E27)</f>
        <v>0</v>
      </c>
      <c r="F25" s="60">
        <f aca="true" t="shared" si="1" ref="F25:F30">SUM(D25:E25)</f>
        <v>8</v>
      </c>
      <c r="G25" s="55">
        <f>SUM(G26:G27)</f>
        <v>2</v>
      </c>
      <c r="H25" s="112">
        <f>SUM(H26:H27)</f>
        <v>0</v>
      </c>
      <c r="I25" s="60">
        <f aca="true" t="shared" si="2" ref="I25:I30">SUM(G25:H25)</f>
        <v>2</v>
      </c>
      <c r="J25" s="55">
        <f>SUM(J26:J27)</f>
        <v>41</v>
      </c>
      <c r="K25" s="115">
        <f>SUM(K26:K27)</f>
        <v>2</v>
      </c>
      <c r="L25" s="60">
        <f aca="true" t="shared" si="3" ref="L25:L30">SUM(J25:K25)</f>
        <v>43</v>
      </c>
      <c r="M25" s="116" t="s">
        <v>31</v>
      </c>
      <c r="N25" s="117">
        <f>SUM(N26:N27)</f>
        <v>50</v>
      </c>
      <c r="O25" s="64">
        <f>SUM(O26:O27)</f>
        <v>11</v>
      </c>
      <c r="P25" s="60">
        <f aca="true" t="shared" si="4" ref="P25:P30">SUM(N25:O25)</f>
        <v>61</v>
      </c>
      <c r="Q25" s="118"/>
      <c r="R25" s="83" t="s">
        <v>93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row>
    <row r="26" spans="1:168" s="16" customFormat="1" ht="21" customHeight="1">
      <c r="A26" s="42"/>
      <c r="B26" s="119"/>
      <c r="C26" s="120" t="s">
        <v>58</v>
      </c>
      <c r="D26" s="121">
        <v>8</v>
      </c>
      <c r="E26" s="122">
        <v>0</v>
      </c>
      <c r="F26" s="123">
        <f t="shared" si="1"/>
        <v>8</v>
      </c>
      <c r="G26" s="121">
        <v>2</v>
      </c>
      <c r="H26" s="122">
        <v>0</v>
      </c>
      <c r="I26" s="123">
        <f t="shared" si="2"/>
        <v>2</v>
      </c>
      <c r="J26" s="121">
        <v>31</v>
      </c>
      <c r="K26" s="122">
        <v>1</v>
      </c>
      <c r="L26" s="123">
        <f t="shared" si="3"/>
        <v>32</v>
      </c>
      <c r="M26" s="124" t="s">
        <v>31</v>
      </c>
      <c r="N26" s="121">
        <v>16</v>
      </c>
      <c r="O26" s="122">
        <v>11</v>
      </c>
      <c r="P26" s="123">
        <f t="shared" si="4"/>
        <v>27</v>
      </c>
      <c r="Q26" s="125" t="s">
        <v>60</v>
      </c>
      <c r="R26" s="97"/>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row>
    <row r="27" spans="1:168" s="16" customFormat="1" ht="21" customHeight="1">
      <c r="A27" s="42"/>
      <c r="B27" s="119"/>
      <c r="C27" s="126" t="s">
        <v>59</v>
      </c>
      <c r="D27" s="127">
        <v>0</v>
      </c>
      <c r="E27" s="128">
        <v>0</v>
      </c>
      <c r="F27" s="129">
        <f t="shared" si="1"/>
        <v>0</v>
      </c>
      <c r="G27" s="127">
        <v>0</v>
      </c>
      <c r="H27" s="128">
        <v>0</v>
      </c>
      <c r="I27" s="129">
        <f t="shared" si="2"/>
        <v>0</v>
      </c>
      <c r="J27" s="127">
        <v>10</v>
      </c>
      <c r="K27" s="128">
        <v>1</v>
      </c>
      <c r="L27" s="129">
        <f t="shared" si="3"/>
        <v>11</v>
      </c>
      <c r="M27" s="130" t="s">
        <v>31</v>
      </c>
      <c r="N27" s="127">
        <v>34</v>
      </c>
      <c r="O27" s="128">
        <v>0</v>
      </c>
      <c r="P27" s="129">
        <f t="shared" si="4"/>
        <v>34</v>
      </c>
      <c r="Q27" s="131" t="s">
        <v>61</v>
      </c>
      <c r="R27" s="132"/>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row>
    <row r="28" spans="1:168" s="16" customFormat="1" ht="21" customHeight="1">
      <c r="A28" s="42"/>
      <c r="B28" s="103" t="s">
        <v>67</v>
      </c>
      <c r="C28" s="133"/>
      <c r="D28" s="134">
        <f>SUM(D29:D30)</f>
        <v>133</v>
      </c>
      <c r="E28" s="135">
        <f>SUM(E29:E30)</f>
        <v>27</v>
      </c>
      <c r="F28" s="136">
        <f t="shared" si="1"/>
        <v>160</v>
      </c>
      <c r="G28" s="134">
        <f>SUM(G29:G30)</f>
        <v>88</v>
      </c>
      <c r="H28" s="135">
        <f>SUM(H29:H30)</f>
        <v>6</v>
      </c>
      <c r="I28" s="136">
        <f t="shared" si="2"/>
        <v>94</v>
      </c>
      <c r="J28" s="134">
        <f>SUM(J29:J30)</f>
        <v>700</v>
      </c>
      <c r="K28" s="135">
        <f>SUM(K29:K30)</f>
        <v>495</v>
      </c>
      <c r="L28" s="136">
        <f t="shared" si="3"/>
        <v>1195</v>
      </c>
      <c r="M28" s="124" t="s">
        <v>31</v>
      </c>
      <c r="N28" s="134">
        <f>SUM(N29:N30)</f>
        <v>767</v>
      </c>
      <c r="O28" s="135">
        <f>SUM(O29:O30)</f>
        <v>572</v>
      </c>
      <c r="P28" s="136">
        <f t="shared" si="4"/>
        <v>1339</v>
      </c>
      <c r="Q28" s="137"/>
      <c r="R28" s="102" t="s">
        <v>68</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row>
    <row r="29" spans="1:168" s="16" customFormat="1" ht="21" customHeight="1">
      <c r="A29" s="42"/>
      <c r="B29" s="119"/>
      <c r="C29" s="120" t="s">
        <v>72</v>
      </c>
      <c r="D29" s="121">
        <v>131</v>
      </c>
      <c r="E29" s="122">
        <v>3</v>
      </c>
      <c r="F29" s="123">
        <f t="shared" si="1"/>
        <v>134</v>
      </c>
      <c r="G29" s="121">
        <v>88</v>
      </c>
      <c r="H29" s="122">
        <v>6</v>
      </c>
      <c r="I29" s="123">
        <f t="shared" si="2"/>
        <v>94</v>
      </c>
      <c r="J29" s="121">
        <v>611</v>
      </c>
      <c r="K29" s="122">
        <v>55</v>
      </c>
      <c r="L29" s="123">
        <f t="shared" si="3"/>
        <v>666</v>
      </c>
      <c r="M29" s="124" t="s">
        <v>31</v>
      </c>
      <c r="N29" s="121">
        <v>284</v>
      </c>
      <c r="O29" s="122">
        <v>30</v>
      </c>
      <c r="P29" s="123">
        <f t="shared" si="4"/>
        <v>314</v>
      </c>
      <c r="Q29" s="125" t="s">
        <v>74</v>
      </c>
      <c r="R29" s="132"/>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row>
    <row r="30" spans="1:168" s="16" customFormat="1" ht="21" customHeight="1">
      <c r="A30" s="42"/>
      <c r="B30" s="119"/>
      <c r="C30" s="126" t="s">
        <v>73</v>
      </c>
      <c r="D30" s="127">
        <v>2</v>
      </c>
      <c r="E30" s="128">
        <v>24</v>
      </c>
      <c r="F30" s="129">
        <f t="shared" si="1"/>
        <v>26</v>
      </c>
      <c r="G30" s="127">
        <v>0</v>
      </c>
      <c r="H30" s="128">
        <v>0</v>
      </c>
      <c r="I30" s="129">
        <f t="shared" si="2"/>
        <v>0</v>
      </c>
      <c r="J30" s="127">
        <v>89</v>
      </c>
      <c r="K30" s="128">
        <v>440</v>
      </c>
      <c r="L30" s="129">
        <f t="shared" si="3"/>
        <v>529</v>
      </c>
      <c r="M30" s="130" t="s">
        <v>31</v>
      </c>
      <c r="N30" s="127">
        <v>483</v>
      </c>
      <c r="O30" s="128">
        <v>542</v>
      </c>
      <c r="P30" s="129">
        <f t="shared" si="4"/>
        <v>1025</v>
      </c>
      <c r="Q30" s="131" t="s">
        <v>75</v>
      </c>
      <c r="R30" s="132"/>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row>
    <row r="31" spans="1:168" s="16" customFormat="1" ht="9" customHeight="1" thickBot="1">
      <c r="A31" s="42"/>
      <c r="B31" s="138"/>
      <c r="C31" s="139"/>
      <c r="D31" s="140"/>
      <c r="E31" s="141"/>
      <c r="F31" s="142"/>
      <c r="G31" s="140"/>
      <c r="H31" s="141"/>
      <c r="I31" s="142"/>
      <c r="J31" s="140"/>
      <c r="K31" s="141"/>
      <c r="L31" s="142"/>
      <c r="M31" s="143"/>
      <c r="N31" s="140"/>
      <c r="O31" s="141"/>
      <c r="P31" s="142"/>
      <c r="Q31" s="144"/>
      <c r="R31" s="145"/>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row>
    <row r="32" spans="1:168" s="16" customFormat="1" ht="21" customHeight="1" thickBot="1">
      <c r="A32" s="42"/>
      <c r="B32" s="104"/>
      <c r="C32" s="104"/>
      <c r="D32" s="77"/>
      <c r="E32" s="77"/>
      <c r="F32" s="77"/>
      <c r="G32" s="77"/>
      <c r="H32" s="77"/>
      <c r="I32" s="77"/>
      <c r="J32" s="77"/>
      <c r="K32" s="77"/>
      <c r="L32" s="77"/>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row>
    <row r="33" spans="1:168" s="16" customFormat="1" ht="21" customHeight="1" thickBot="1">
      <c r="A33" s="146" t="s">
        <v>22</v>
      </c>
      <c r="B33" s="43"/>
      <c r="C33" s="43"/>
      <c r="D33" s="147">
        <f aca="true" t="shared" si="5" ref="D33:P33">SUM(D34:D35)</f>
        <v>-2</v>
      </c>
      <c r="E33" s="56">
        <f t="shared" si="5"/>
        <v>4</v>
      </c>
      <c r="F33" s="48">
        <f t="shared" si="5"/>
        <v>2</v>
      </c>
      <c r="G33" s="147">
        <f>SUM(G34:G35)</f>
        <v>5</v>
      </c>
      <c r="H33" s="56">
        <f t="shared" si="5"/>
        <v>-2</v>
      </c>
      <c r="I33" s="48">
        <f t="shared" si="5"/>
        <v>3</v>
      </c>
      <c r="J33" s="56">
        <f t="shared" si="5"/>
        <v>116</v>
      </c>
      <c r="K33" s="56">
        <f t="shared" si="5"/>
        <v>66</v>
      </c>
      <c r="L33" s="46">
        <f t="shared" si="5"/>
        <v>182</v>
      </c>
      <c r="M33" s="148" t="s">
        <v>31</v>
      </c>
      <c r="N33" s="45">
        <f t="shared" si="5"/>
        <v>70</v>
      </c>
      <c r="O33" s="56">
        <f t="shared" si="5"/>
        <v>33</v>
      </c>
      <c r="P33" s="46">
        <f t="shared" si="5"/>
        <v>103</v>
      </c>
      <c r="Q33" s="49"/>
      <c r="R33" s="49"/>
      <c r="S33" s="50" t="s">
        <v>23</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row>
    <row r="34" spans="1:168" s="16" customFormat="1" ht="21" customHeight="1">
      <c r="A34" s="42"/>
      <c r="B34" s="61" t="s">
        <v>89</v>
      </c>
      <c r="C34" s="62"/>
      <c r="D34" s="93">
        <v>-12</v>
      </c>
      <c r="E34" s="94">
        <v>-3</v>
      </c>
      <c r="F34" s="95">
        <f>SUM(D34:E34)</f>
        <v>-15</v>
      </c>
      <c r="G34" s="93">
        <v>-2</v>
      </c>
      <c r="H34" s="94">
        <v>-7</v>
      </c>
      <c r="I34" s="95">
        <f>SUM(G34:H34)</f>
        <v>-9</v>
      </c>
      <c r="J34" s="93">
        <v>47</v>
      </c>
      <c r="K34" s="94">
        <v>31</v>
      </c>
      <c r="L34" s="60">
        <f>SUM(J34:K34)</f>
        <v>78</v>
      </c>
      <c r="M34" s="59" t="s">
        <v>31</v>
      </c>
      <c r="N34" s="93">
        <v>-22</v>
      </c>
      <c r="O34" s="94">
        <v>-15</v>
      </c>
      <c r="P34" s="60">
        <f>SUM(N34:O34)</f>
        <v>-37</v>
      </c>
      <c r="Q34" s="66"/>
      <c r="R34" s="67" t="s">
        <v>90</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row>
    <row r="35" spans="1:168" s="16" customFormat="1" ht="21" customHeight="1" thickBot="1">
      <c r="A35" s="42"/>
      <c r="B35" s="98" t="s">
        <v>77</v>
      </c>
      <c r="C35" s="149"/>
      <c r="D35" s="93">
        <v>10</v>
      </c>
      <c r="E35" s="94">
        <v>7</v>
      </c>
      <c r="F35" s="108">
        <f>SUM(D35:E35)</f>
        <v>17</v>
      </c>
      <c r="G35" s="93">
        <v>7</v>
      </c>
      <c r="H35" s="94">
        <v>5</v>
      </c>
      <c r="I35" s="108">
        <f>SUM(G35:H35)</f>
        <v>12</v>
      </c>
      <c r="J35" s="70">
        <v>69</v>
      </c>
      <c r="K35" s="73">
        <v>35</v>
      </c>
      <c r="L35" s="72">
        <f>SUM(J35:K35)</f>
        <v>104</v>
      </c>
      <c r="M35" s="74" t="s">
        <v>31</v>
      </c>
      <c r="N35" s="70">
        <v>92</v>
      </c>
      <c r="O35" s="73">
        <v>48</v>
      </c>
      <c r="P35" s="72">
        <f>SUM(N35:O35)</f>
        <v>140</v>
      </c>
      <c r="Q35" s="75"/>
      <c r="R35" s="76" t="s">
        <v>79</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row>
    <row r="36" spans="1:168" s="16" customFormat="1" ht="21" customHeight="1" thickBot="1">
      <c r="A36" s="42"/>
      <c r="B36" s="15"/>
      <c r="C36" s="15"/>
      <c r="D36" s="180" t="s">
        <v>97</v>
      </c>
      <c r="E36" s="178"/>
      <c r="F36" s="178"/>
      <c r="G36" s="180" t="s">
        <v>103</v>
      </c>
      <c r="H36" s="178"/>
      <c r="I36" s="178"/>
      <c r="J36" s="178" t="s">
        <v>103</v>
      </c>
      <c r="K36" s="178"/>
      <c r="L36" s="178"/>
      <c r="M36" s="178"/>
      <c r="N36" s="178" t="s">
        <v>102</v>
      </c>
      <c r="O36" s="178"/>
      <c r="P36" s="178"/>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row>
    <row r="37" spans="1:168" s="16" customFormat="1" ht="21" customHeight="1" thickBot="1">
      <c r="A37" s="150" t="s">
        <v>82</v>
      </c>
      <c r="B37" s="151"/>
      <c r="C37" s="151"/>
      <c r="D37" s="44">
        <f>D10+D12-D16-D24-D33</f>
        <v>1118</v>
      </c>
      <c r="E37" s="56">
        <f>E10+E12-E16-E24-E33</f>
        <v>613</v>
      </c>
      <c r="F37" s="48">
        <f>SUM(D37:E37)</f>
        <v>1731</v>
      </c>
      <c r="G37" s="44">
        <f>G10+G12-G16-G24-G33</f>
        <v>753</v>
      </c>
      <c r="H37" s="56">
        <f>H10+H12-H16-H24-H33</f>
        <v>578</v>
      </c>
      <c r="I37" s="48">
        <f>SUM(G37:H37)</f>
        <v>1331</v>
      </c>
      <c r="J37" s="44">
        <f>J10+J12-J16-J24-J33</f>
        <v>753</v>
      </c>
      <c r="K37" s="56">
        <f>K10+K12-K16-K24-K33</f>
        <v>578</v>
      </c>
      <c r="L37" s="48">
        <f>SUM(J37:K37)</f>
        <v>1331</v>
      </c>
      <c r="M37" s="152">
        <f>ROUND(L37-P37,2)/P37*100</f>
        <v>-52.19109195402298</v>
      </c>
      <c r="N37" s="44">
        <f>N10+N12-N16-N24-N33</f>
        <v>1727</v>
      </c>
      <c r="O37" s="56">
        <f>O10+O12-O16-O24-O33</f>
        <v>1057</v>
      </c>
      <c r="P37" s="48">
        <f>SUM(N37:O37)</f>
        <v>2784</v>
      </c>
      <c r="Q37" s="153"/>
      <c r="R37" s="153"/>
      <c r="S37" s="154" t="s">
        <v>111</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row>
    <row r="38" spans="1:168" s="16" customFormat="1" ht="21" customHeight="1" thickBot="1">
      <c r="A38" s="155"/>
      <c r="B38" s="39"/>
      <c r="C38" s="39"/>
      <c r="D38" s="77"/>
      <c r="E38" s="77"/>
      <c r="F38" s="77"/>
      <c r="G38" s="178"/>
      <c r="H38" s="178"/>
      <c r="I38" s="178"/>
      <c r="J38" s="178"/>
      <c r="K38" s="178"/>
      <c r="L38" s="178"/>
      <c r="M38" s="156"/>
      <c r="N38" s="178"/>
      <c r="O38" s="178"/>
      <c r="P38" s="178"/>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row>
    <row r="39" spans="1:168" s="16" customFormat="1" ht="21" customHeight="1" thickBot="1">
      <c r="A39" s="146" t="s">
        <v>78</v>
      </c>
      <c r="B39" s="43"/>
      <c r="C39" s="43"/>
      <c r="D39" s="147">
        <f aca="true" t="shared" si="6" ref="D39:L39">SUM(D40:D41)</f>
        <v>1118</v>
      </c>
      <c r="E39" s="56">
        <f t="shared" si="6"/>
        <v>613</v>
      </c>
      <c r="F39" s="45">
        <f t="shared" si="6"/>
        <v>1731</v>
      </c>
      <c r="G39" s="147">
        <f t="shared" si="6"/>
        <v>753</v>
      </c>
      <c r="H39" s="56">
        <f t="shared" si="6"/>
        <v>578</v>
      </c>
      <c r="I39" s="45">
        <f t="shared" si="6"/>
        <v>1331</v>
      </c>
      <c r="J39" s="147">
        <f t="shared" si="6"/>
        <v>753</v>
      </c>
      <c r="K39" s="56">
        <f t="shared" si="6"/>
        <v>578</v>
      </c>
      <c r="L39" s="46">
        <f t="shared" si="6"/>
        <v>1331</v>
      </c>
      <c r="M39" s="79">
        <f>ROUND(L39-P39,2)/P39*100</f>
        <v>-52.19109195402298</v>
      </c>
      <c r="N39" s="147">
        <f>SUM(N40:N41)</f>
        <v>1727</v>
      </c>
      <c r="O39" s="56">
        <f>SUM(O40:O41)</f>
        <v>1057</v>
      </c>
      <c r="P39" s="46">
        <f>SUM(N39:O39)</f>
        <v>2784</v>
      </c>
      <c r="Q39" s="49"/>
      <c r="R39" s="49"/>
      <c r="S39" s="50" t="s">
        <v>80</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row>
    <row r="40" spans="1:168" s="16" customFormat="1" ht="21" customHeight="1">
      <c r="A40" s="157"/>
      <c r="B40" s="61" t="s">
        <v>24</v>
      </c>
      <c r="C40" s="62"/>
      <c r="D40" s="63">
        <v>987</v>
      </c>
      <c r="E40" s="94">
        <v>517</v>
      </c>
      <c r="F40" s="95">
        <f>SUM(D40:E40)</f>
        <v>1504</v>
      </c>
      <c r="G40" s="94">
        <v>637</v>
      </c>
      <c r="H40" s="94">
        <v>456</v>
      </c>
      <c r="I40" s="95">
        <f>SUM(G40:H40)</f>
        <v>1093</v>
      </c>
      <c r="J40" s="94">
        <v>637</v>
      </c>
      <c r="K40" s="94">
        <v>456</v>
      </c>
      <c r="L40" s="60">
        <f>SUM(J40:K40)</f>
        <v>1093</v>
      </c>
      <c r="M40" s="65">
        <f>ROUND(L40-P40,2)/P40*100</f>
        <v>-56.36726546906188</v>
      </c>
      <c r="N40" s="94">
        <v>1514</v>
      </c>
      <c r="O40" s="94">
        <v>991</v>
      </c>
      <c r="P40" s="60">
        <f>SUM(N40:O40)</f>
        <v>2505</v>
      </c>
      <c r="Q40" s="66"/>
      <c r="R40" s="67" t="s">
        <v>25</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row>
    <row r="41" spans="1:168" s="16" customFormat="1" ht="21" customHeight="1" thickBot="1">
      <c r="A41" s="157"/>
      <c r="B41" s="98" t="s">
        <v>26</v>
      </c>
      <c r="C41" s="149"/>
      <c r="D41" s="70">
        <v>131</v>
      </c>
      <c r="E41" s="71">
        <v>96</v>
      </c>
      <c r="F41" s="72">
        <f>SUM(D41:E41)</f>
        <v>227</v>
      </c>
      <c r="G41" s="71">
        <v>116</v>
      </c>
      <c r="H41" s="71">
        <v>122</v>
      </c>
      <c r="I41" s="72">
        <f>SUM(G41:H41)</f>
        <v>238</v>
      </c>
      <c r="J41" s="71">
        <v>116</v>
      </c>
      <c r="K41" s="71">
        <v>122</v>
      </c>
      <c r="L41" s="72">
        <f>SUM(J41:K41)</f>
        <v>238</v>
      </c>
      <c r="M41" s="158">
        <f>ROUND(L41-P41,2)/P41*100</f>
        <v>-14.695340501792115</v>
      </c>
      <c r="N41" s="70">
        <v>213</v>
      </c>
      <c r="O41" s="71">
        <v>66</v>
      </c>
      <c r="P41" s="72">
        <f>SUM(N41:O41)</f>
        <v>279</v>
      </c>
      <c r="Q41" s="75"/>
      <c r="R41" s="76" t="s">
        <v>27</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row>
    <row r="42" spans="1:168" s="16" customFormat="1" ht="9" customHeight="1" thickBot="1">
      <c r="A42" s="150"/>
      <c r="B42" s="151"/>
      <c r="C42" s="151"/>
      <c r="D42" s="159"/>
      <c r="E42" s="159"/>
      <c r="F42" s="159"/>
      <c r="G42" s="159"/>
      <c r="H42" s="159"/>
      <c r="I42" s="159"/>
      <c r="J42" s="159"/>
      <c r="K42" s="159"/>
      <c r="L42" s="159"/>
      <c r="M42" s="159"/>
      <c r="N42" s="159"/>
      <c r="O42" s="159"/>
      <c r="P42" s="159"/>
      <c r="Q42" s="153"/>
      <c r="R42" s="153"/>
      <c r="S42" s="160"/>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row>
    <row r="43" spans="1:168" s="165" customFormat="1" ht="9" customHeight="1">
      <c r="A43" s="161"/>
      <c r="B43" s="161"/>
      <c r="C43" s="161"/>
      <c r="D43" s="162"/>
      <c r="E43" s="162"/>
      <c r="F43" s="162"/>
      <c r="G43" s="162"/>
      <c r="H43" s="162"/>
      <c r="I43" s="162"/>
      <c r="J43" s="162"/>
      <c r="K43" s="162"/>
      <c r="L43" s="162"/>
      <c r="M43" s="162"/>
      <c r="N43" s="162"/>
      <c r="O43" s="162"/>
      <c r="P43" s="162"/>
      <c r="Q43" s="163"/>
      <c r="R43" s="163"/>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row>
    <row r="44" spans="1:18" s="165" customFormat="1" ht="21" customHeight="1">
      <c r="A44" s="166" t="s">
        <v>28</v>
      </c>
      <c r="B44" s="167" t="s">
        <v>56</v>
      </c>
      <c r="C44" s="167"/>
      <c r="D44" s="167"/>
      <c r="E44" s="167"/>
      <c r="F44" s="167"/>
      <c r="G44" s="167"/>
      <c r="H44" s="167"/>
      <c r="I44" s="167"/>
      <c r="J44" s="167"/>
      <c r="K44" s="167"/>
      <c r="L44" s="167"/>
      <c r="M44" s="167"/>
      <c r="N44" s="167"/>
      <c r="O44" s="167"/>
      <c r="P44" s="167"/>
      <c r="Q44" s="168"/>
      <c r="R44" s="168"/>
    </row>
    <row r="45" spans="1:18" s="165" customFormat="1" ht="21" customHeight="1">
      <c r="A45" s="166"/>
      <c r="B45" s="167" t="s">
        <v>63</v>
      </c>
      <c r="C45" s="167"/>
      <c r="D45" s="167"/>
      <c r="E45" s="167"/>
      <c r="F45" s="167"/>
      <c r="G45" s="167"/>
      <c r="H45" s="167"/>
      <c r="I45" s="167"/>
      <c r="J45" s="167"/>
      <c r="K45" s="167"/>
      <c r="L45" s="167"/>
      <c r="M45" s="167"/>
      <c r="N45" s="167"/>
      <c r="O45" s="167"/>
      <c r="P45" s="167"/>
      <c r="Q45" s="168"/>
      <c r="R45" s="168"/>
    </row>
    <row r="46" spans="1:18" s="165" customFormat="1" ht="21" customHeight="1">
      <c r="A46" s="169" t="s">
        <v>29</v>
      </c>
      <c r="B46" s="165" t="s">
        <v>50</v>
      </c>
      <c r="D46" s="167"/>
      <c r="E46" s="167"/>
      <c r="F46" s="167"/>
      <c r="G46" s="167"/>
      <c r="H46" s="167"/>
      <c r="I46" s="167"/>
      <c r="J46" s="167"/>
      <c r="K46" s="167"/>
      <c r="L46" s="167"/>
      <c r="M46" s="167"/>
      <c r="N46" s="167"/>
      <c r="O46" s="167"/>
      <c r="P46" s="167"/>
      <c r="Q46" s="167"/>
      <c r="R46" s="167"/>
    </row>
    <row r="47" spans="2:18" s="165" customFormat="1" ht="21" customHeight="1">
      <c r="B47" s="165" t="s">
        <v>51</v>
      </c>
      <c r="D47" s="167"/>
      <c r="E47" s="167"/>
      <c r="F47" s="167"/>
      <c r="G47" s="167"/>
      <c r="H47" s="167"/>
      <c r="I47" s="167"/>
      <c r="J47" s="167"/>
      <c r="K47" s="167"/>
      <c r="L47" s="167"/>
      <c r="M47" s="167"/>
      <c r="N47" s="167"/>
      <c r="O47" s="167"/>
      <c r="P47" s="167"/>
      <c r="Q47" s="170"/>
      <c r="R47" s="170"/>
    </row>
    <row r="48" spans="1:16" s="165" customFormat="1" ht="21" customHeight="1">
      <c r="A48" s="166" t="s">
        <v>30</v>
      </c>
      <c r="B48" s="167" t="s">
        <v>32</v>
      </c>
      <c r="C48" s="167"/>
      <c r="D48" s="167"/>
      <c r="E48" s="167"/>
      <c r="F48" s="167"/>
      <c r="G48" s="167"/>
      <c r="H48" s="167"/>
      <c r="I48" s="167"/>
      <c r="J48" s="167"/>
      <c r="K48" s="167"/>
      <c r="L48" s="167"/>
      <c r="M48" s="167"/>
      <c r="N48" s="167"/>
      <c r="O48" s="167"/>
      <c r="P48" s="167"/>
    </row>
    <row r="49" spans="1:16" s="165" customFormat="1" ht="21" customHeight="1">
      <c r="A49" s="166" t="s">
        <v>31</v>
      </c>
      <c r="B49" s="171" t="s">
        <v>57</v>
      </c>
      <c r="C49" s="167"/>
      <c r="D49" s="167"/>
      <c r="E49" s="167"/>
      <c r="F49" s="167"/>
      <c r="G49" s="167"/>
      <c r="H49" s="167"/>
      <c r="K49" s="172"/>
      <c r="L49" s="172"/>
      <c r="M49" s="172"/>
      <c r="N49" s="172"/>
      <c r="O49" s="167"/>
      <c r="P49" s="167"/>
    </row>
    <row r="50" spans="1:168" s="165" customFormat="1" ht="21" customHeight="1">
      <c r="A50" s="173" t="s">
        <v>34</v>
      </c>
      <c r="B50" s="165" t="s">
        <v>49</v>
      </c>
      <c r="C50" s="167"/>
      <c r="D50" s="167"/>
      <c r="E50" s="167"/>
      <c r="F50" s="167"/>
      <c r="G50" s="167"/>
      <c r="H50" s="172"/>
      <c r="I50" s="166"/>
      <c r="J50" s="167"/>
      <c r="K50" s="172"/>
      <c r="L50" s="167"/>
      <c r="M50" s="172"/>
      <c r="N50" s="167"/>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row>
    <row r="51" spans="1:168" s="165" customFormat="1" ht="21" customHeight="1">
      <c r="A51" s="167"/>
      <c r="B51" s="165" t="s">
        <v>43</v>
      </c>
      <c r="C51" s="167"/>
      <c r="D51" s="167"/>
      <c r="E51" s="167"/>
      <c r="F51" s="167"/>
      <c r="G51" s="167"/>
      <c r="H51" s="172"/>
      <c r="L51" s="172" t="s">
        <v>64</v>
      </c>
      <c r="M51" s="172"/>
      <c r="N51" s="172" t="s">
        <v>65</v>
      </c>
      <c r="O51" s="172"/>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c r="EB51" s="164"/>
      <c r="EC51" s="164"/>
      <c r="ED51" s="164"/>
      <c r="EE51" s="164"/>
      <c r="EF51" s="164"/>
      <c r="EG51" s="164"/>
      <c r="EH51" s="164"/>
      <c r="EI51" s="164"/>
      <c r="EJ51" s="164"/>
      <c r="EK51" s="164"/>
      <c r="EL51" s="164"/>
      <c r="EM51" s="164"/>
      <c r="EN51" s="164"/>
      <c r="EO51" s="164"/>
      <c r="EP51" s="164"/>
      <c r="EQ51" s="164"/>
      <c r="ER51" s="164"/>
      <c r="ES51" s="164"/>
      <c r="ET51" s="164"/>
      <c r="EU51" s="164"/>
      <c r="EV51" s="164"/>
      <c r="EW51" s="164"/>
      <c r="EX51" s="164"/>
      <c r="EY51" s="164"/>
      <c r="EZ51" s="164"/>
      <c r="FA51" s="164"/>
      <c r="FB51" s="164"/>
      <c r="FC51" s="164"/>
      <c r="FD51" s="164"/>
      <c r="FE51" s="164"/>
      <c r="FF51" s="164"/>
      <c r="FG51" s="164"/>
      <c r="FH51" s="164"/>
      <c r="FI51" s="164"/>
      <c r="FJ51" s="164"/>
      <c r="FK51" s="164"/>
      <c r="FL51" s="164"/>
    </row>
    <row r="52" spans="1:168" s="165" customFormat="1" ht="21" customHeight="1">
      <c r="A52" s="166"/>
      <c r="B52" s="167"/>
      <c r="C52" s="167"/>
      <c r="D52" s="167"/>
      <c r="E52" s="167"/>
      <c r="F52" s="167"/>
      <c r="G52" s="167"/>
      <c r="H52" s="172"/>
      <c r="I52" s="166" t="s">
        <v>53</v>
      </c>
      <c r="J52" s="167"/>
      <c r="L52" s="172" t="s">
        <v>54</v>
      </c>
      <c r="M52" s="167" t="s">
        <v>47</v>
      </c>
      <c r="N52" s="172" t="s">
        <v>55</v>
      </c>
      <c r="O52" s="167" t="s">
        <v>47</v>
      </c>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row>
    <row r="53" spans="1:18" s="165" customFormat="1" ht="21" customHeight="1">
      <c r="A53" s="173"/>
      <c r="B53" s="171"/>
      <c r="C53" s="167"/>
      <c r="D53" s="167"/>
      <c r="E53" s="167"/>
      <c r="F53" s="167"/>
      <c r="G53" s="167"/>
      <c r="H53" s="167"/>
      <c r="I53" s="167" t="s">
        <v>106</v>
      </c>
      <c r="J53" s="167"/>
      <c r="L53" s="172" t="s">
        <v>109</v>
      </c>
      <c r="M53" s="167" t="s">
        <v>47</v>
      </c>
      <c r="N53" s="172" t="s">
        <v>108</v>
      </c>
      <c r="O53" s="167" t="s">
        <v>47</v>
      </c>
      <c r="P53" s="167"/>
      <c r="Q53" s="168"/>
      <c r="R53" s="168"/>
    </row>
    <row r="54" spans="1:18" s="165" customFormat="1" ht="21" customHeight="1">
      <c r="A54" s="166" t="s">
        <v>33</v>
      </c>
      <c r="B54" s="167" t="s">
        <v>66</v>
      </c>
      <c r="C54" s="167"/>
      <c r="D54" s="167"/>
      <c r="E54" s="167"/>
      <c r="F54" s="167"/>
      <c r="G54" s="167"/>
      <c r="H54" s="167"/>
      <c r="I54" s="167"/>
      <c r="J54" s="167"/>
      <c r="K54" s="167"/>
      <c r="L54" s="167"/>
      <c r="M54" s="167"/>
      <c r="N54" s="167"/>
      <c r="O54" s="167"/>
      <c r="P54" s="167"/>
      <c r="Q54" s="168"/>
      <c r="R54" s="168"/>
    </row>
    <row r="55" spans="1:18" s="165" customFormat="1" ht="21" customHeight="1">
      <c r="A55" s="173" t="s">
        <v>11</v>
      </c>
      <c r="B55" s="167" t="s">
        <v>76</v>
      </c>
      <c r="C55" s="167"/>
      <c r="D55" s="167"/>
      <c r="E55" s="167"/>
      <c r="F55" s="167"/>
      <c r="G55" s="167"/>
      <c r="H55" s="167"/>
      <c r="I55" s="167"/>
      <c r="J55" s="167"/>
      <c r="K55" s="167"/>
      <c r="L55" s="167"/>
      <c r="M55" s="167"/>
      <c r="N55" s="167"/>
      <c r="O55" s="167"/>
      <c r="P55" s="167"/>
      <c r="Q55" s="168"/>
      <c r="R55" s="168"/>
    </row>
    <row r="56" spans="1:18" s="165" customFormat="1" ht="21" customHeight="1">
      <c r="A56" s="174" t="s">
        <v>36</v>
      </c>
      <c r="B56" s="171" t="s">
        <v>71</v>
      </c>
      <c r="C56" s="167"/>
      <c r="D56" s="167"/>
      <c r="E56" s="167"/>
      <c r="F56" s="167"/>
      <c r="G56" s="167"/>
      <c r="H56" s="167"/>
      <c r="I56" s="167"/>
      <c r="J56" s="167"/>
      <c r="K56" s="167"/>
      <c r="L56" s="167"/>
      <c r="M56" s="167"/>
      <c r="N56" s="167"/>
      <c r="O56" s="167"/>
      <c r="P56" s="167"/>
      <c r="Q56" s="168"/>
      <c r="R56" s="168"/>
    </row>
    <row r="57" spans="1:18" s="165" customFormat="1" ht="21" customHeight="1">
      <c r="A57" s="173" t="s">
        <v>44</v>
      </c>
      <c r="B57" s="167" t="s">
        <v>35</v>
      </c>
      <c r="C57" s="167"/>
      <c r="D57" s="167"/>
      <c r="E57" s="167"/>
      <c r="F57" s="167"/>
      <c r="G57" s="167"/>
      <c r="H57" s="167"/>
      <c r="I57" s="167"/>
      <c r="J57" s="167"/>
      <c r="K57" s="167"/>
      <c r="L57" s="167"/>
      <c r="M57" s="167"/>
      <c r="N57" s="167"/>
      <c r="O57" s="167"/>
      <c r="P57" s="167"/>
      <c r="Q57" s="168"/>
      <c r="R57" s="168"/>
    </row>
    <row r="58" spans="1:18" s="165" customFormat="1" ht="21" customHeight="1">
      <c r="A58" s="173" t="s">
        <v>81</v>
      </c>
      <c r="B58" s="171" t="s">
        <v>69</v>
      </c>
      <c r="C58" s="167"/>
      <c r="D58" s="167"/>
      <c r="E58" s="167"/>
      <c r="F58" s="167"/>
      <c r="G58" s="167"/>
      <c r="H58" s="167"/>
      <c r="L58" s="172"/>
      <c r="O58" s="167"/>
      <c r="P58" s="167"/>
      <c r="Q58" s="168"/>
      <c r="R58" s="168"/>
    </row>
    <row r="59" spans="1:18" s="165" customFormat="1" ht="21" customHeight="1">
      <c r="A59" s="173"/>
      <c r="B59" s="171" t="s">
        <v>110</v>
      </c>
      <c r="C59" s="167"/>
      <c r="D59" s="167"/>
      <c r="E59" s="167"/>
      <c r="F59" s="167"/>
      <c r="G59" s="167"/>
      <c r="H59" s="167"/>
      <c r="L59" s="172"/>
      <c r="O59" s="167"/>
      <c r="P59" s="167"/>
      <c r="Q59" s="168"/>
      <c r="R59" s="168"/>
    </row>
    <row r="60" spans="1:168" s="165" customFormat="1" ht="21" customHeight="1">
      <c r="A60" s="166" t="s">
        <v>87</v>
      </c>
      <c r="B60" s="167" t="s">
        <v>88</v>
      </c>
      <c r="C60" s="175"/>
      <c r="D60" s="167"/>
      <c r="E60" s="167"/>
      <c r="F60" s="167"/>
      <c r="G60" s="167"/>
      <c r="H60" s="167"/>
      <c r="I60" s="167"/>
      <c r="J60" s="167"/>
      <c r="K60" s="167"/>
      <c r="L60" s="172"/>
      <c r="M60" s="167"/>
      <c r="N60" s="167"/>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c r="DL60" s="164"/>
      <c r="DM60" s="164"/>
      <c r="DN60" s="164"/>
      <c r="DO60" s="164"/>
      <c r="DP60" s="164"/>
      <c r="DQ60" s="164"/>
      <c r="DR60" s="164"/>
      <c r="DS60" s="164"/>
      <c r="DT60" s="164"/>
      <c r="DU60" s="164"/>
      <c r="DV60" s="164"/>
      <c r="DW60" s="164"/>
      <c r="DX60" s="164"/>
      <c r="DY60" s="164"/>
      <c r="DZ60" s="164"/>
      <c r="EA60" s="164"/>
      <c r="EB60" s="164"/>
      <c r="EC60" s="164"/>
      <c r="ED60" s="164"/>
      <c r="EE60" s="164"/>
      <c r="EF60" s="164"/>
      <c r="EG60" s="164"/>
      <c r="EH60" s="164"/>
      <c r="EI60" s="164"/>
      <c r="EJ60" s="164"/>
      <c r="EK60" s="164"/>
      <c r="EL60" s="164"/>
      <c r="EM60" s="164"/>
      <c r="EN60" s="164"/>
      <c r="EO60" s="164"/>
      <c r="EP60" s="164"/>
      <c r="EQ60" s="164"/>
      <c r="ER60" s="164"/>
      <c r="ES60" s="164"/>
      <c r="ET60" s="164"/>
      <c r="EU60" s="164"/>
      <c r="EV60" s="164"/>
      <c r="EW60" s="164"/>
      <c r="EX60" s="164"/>
      <c r="EY60" s="164"/>
      <c r="EZ60" s="164"/>
      <c r="FA60" s="164"/>
      <c r="FB60" s="164"/>
      <c r="FC60" s="164"/>
      <c r="FD60" s="164"/>
      <c r="FE60" s="164"/>
      <c r="FF60" s="164"/>
      <c r="FG60" s="164"/>
      <c r="FH60" s="164"/>
      <c r="FI60" s="164"/>
      <c r="FJ60" s="164"/>
      <c r="FK60" s="164"/>
      <c r="FL60" s="164"/>
    </row>
    <row r="61" spans="1:18" s="165" customFormat="1" ht="21" customHeight="1">
      <c r="A61" s="173"/>
      <c r="B61" s="167"/>
      <c r="D61" s="167"/>
      <c r="E61" s="167"/>
      <c r="F61" s="167"/>
      <c r="G61" s="167"/>
      <c r="O61" s="167"/>
      <c r="P61" s="167"/>
      <c r="Q61" s="167"/>
      <c r="R61" s="167"/>
    </row>
    <row r="62" spans="1:2" s="165" customFormat="1" ht="21" customHeight="1">
      <c r="A62" s="174"/>
      <c r="B62" s="171"/>
    </row>
    <row r="63" spans="1:18" ht="21" customHeight="1">
      <c r="A63" s="176"/>
      <c r="B63" s="167"/>
      <c r="C63" s="176"/>
      <c r="D63" s="176"/>
      <c r="E63" s="176"/>
      <c r="F63" s="176"/>
      <c r="G63" s="176"/>
      <c r="H63" s="176"/>
      <c r="I63" s="176"/>
      <c r="J63" s="176"/>
      <c r="K63" s="176"/>
      <c r="L63" s="176"/>
      <c r="M63" s="176"/>
      <c r="N63" s="176"/>
      <c r="O63" s="176"/>
      <c r="P63" s="176"/>
      <c r="Q63" s="176"/>
      <c r="R63" s="176"/>
    </row>
    <row r="64" spans="1:18" ht="21" customHeight="1">
      <c r="A64" s="176"/>
      <c r="B64" s="176"/>
      <c r="C64" s="176"/>
      <c r="D64" s="176"/>
      <c r="E64" s="176"/>
      <c r="F64" s="176"/>
      <c r="G64" s="176"/>
      <c r="H64" s="176"/>
      <c r="I64" s="176"/>
      <c r="J64" s="176"/>
      <c r="K64" s="176"/>
      <c r="L64" s="176"/>
      <c r="M64" s="176"/>
      <c r="N64" s="176"/>
      <c r="O64" s="176"/>
      <c r="P64" s="176"/>
      <c r="Q64" s="176"/>
      <c r="R64" s="176"/>
    </row>
    <row r="65" spans="1:18" ht="21" customHeight="1">
      <c r="A65" s="176"/>
      <c r="B65" s="176"/>
      <c r="C65" s="176"/>
      <c r="D65" s="176"/>
      <c r="E65" s="176"/>
      <c r="F65" s="176"/>
      <c r="G65" s="176"/>
      <c r="H65" s="176"/>
      <c r="I65" s="176"/>
      <c r="J65" s="176"/>
      <c r="K65" s="176"/>
      <c r="L65" s="176"/>
      <c r="M65" s="176"/>
      <c r="N65" s="176"/>
      <c r="O65" s="176"/>
      <c r="P65" s="176"/>
      <c r="Q65" s="176"/>
      <c r="R65" s="176"/>
    </row>
    <row r="66" spans="1:18" ht="21" customHeight="1">
      <c r="A66" s="176"/>
      <c r="B66" s="176"/>
      <c r="C66" s="176"/>
      <c r="D66" s="176"/>
      <c r="E66" s="176"/>
      <c r="F66" s="176"/>
      <c r="G66" s="176"/>
      <c r="H66" s="176"/>
      <c r="I66" s="176"/>
      <c r="J66" s="176"/>
      <c r="K66" s="176"/>
      <c r="L66" s="176"/>
      <c r="M66" s="176"/>
      <c r="N66" s="176"/>
      <c r="O66" s="176"/>
      <c r="P66" s="176"/>
      <c r="Q66" s="176"/>
      <c r="R66" s="176"/>
    </row>
    <row r="67" spans="1:18" ht="21" customHeight="1">
      <c r="A67" s="176"/>
      <c r="B67" s="176"/>
      <c r="C67" s="176"/>
      <c r="D67" s="176"/>
      <c r="E67" s="176"/>
      <c r="F67" s="176"/>
      <c r="G67" s="176"/>
      <c r="H67" s="176"/>
      <c r="I67" s="176"/>
      <c r="J67" s="176"/>
      <c r="K67" s="176"/>
      <c r="L67" s="176"/>
      <c r="M67" s="176"/>
      <c r="N67" s="176"/>
      <c r="O67" s="176"/>
      <c r="P67" s="176"/>
      <c r="Q67" s="176"/>
      <c r="R67" s="176"/>
    </row>
    <row r="68" spans="1:18" ht="21" customHeight="1">
      <c r="A68" s="176"/>
      <c r="B68" s="176"/>
      <c r="C68" s="176"/>
      <c r="D68" s="176"/>
      <c r="E68" s="176"/>
      <c r="F68" s="176"/>
      <c r="G68" s="176"/>
      <c r="H68" s="176"/>
      <c r="I68" s="176"/>
      <c r="J68" s="176"/>
      <c r="K68" s="176"/>
      <c r="L68" s="176"/>
      <c r="M68" s="176"/>
      <c r="N68" s="176"/>
      <c r="O68" s="176"/>
      <c r="P68" s="176"/>
      <c r="Q68" s="176"/>
      <c r="R68" s="176"/>
    </row>
    <row r="69" spans="1:18" ht="21" customHeight="1">
      <c r="A69" s="176"/>
      <c r="B69" s="176"/>
      <c r="C69" s="176"/>
      <c r="D69" s="176"/>
      <c r="E69" s="176"/>
      <c r="F69" s="176"/>
      <c r="G69" s="176"/>
      <c r="H69" s="176"/>
      <c r="I69" s="176"/>
      <c r="J69" s="176"/>
      <c r="K69" s="176"/>
      <c r="L69" s="176"/>
      <c r="M69" s="176"/>
      <c r="N69" s="176"/>
      <c r="O69" s="176"/>
      <c r="P69" s="176"/>
      <c r="Q69" s="176"/>
      <c r="R69" s="176"/>
    </row>
    <row r="70" spans="1:18" ht="21" customHeight="1">
      <c r="A70" s="176"/>
      <c r="B70" s="176"/>
      <c r="C70" s="176"/>
      <c r="D70" s="176"/>
      <c r="E70" s="176"/>
      <c r="F70" s="176"/>
      <c r="G70" s="176"/>
      <c r="H70" s="176"/>
      <c r="I70" s="176"/>
      <c r="J70" s="176"/>
      <c r="K70" s="176"/>
      <c r="L70" s="176"/>
      <c r="M70" s="176"/>
      <c r="N70" s="176"/>
      <c r="O70" s="176"/>
      <c r="P70" s="176"/>
      <c r="Q70" s="176"/>
      <c r="R70" s="176"/>
    </row>
    <row r="71" spans="1:18" ht="21" customHeight="1">
      <c r="A71" s="176"/>
      <c r="B71" s="176"/>
      <c r="C71" s="176"/>
      <c r="D71" s="176"/>
      <c r="E71" s="176"/>
      <c r="F71" s="176"/>
      <c r="G71" s="176"/>
      <c r="H71" s="176"/>
      <c r="I71" s="176"/>
      <c r="J71" s="176"/>
      <c r="K71" s="176"/>
      <c r="L71" s="176"/>
      <c r="M71" s="176"/>
      <c r="N71" s="176"/>
      <c r="O71" s="176"/>
      <c r="P71" s="176"/>
      <c r="Q71" s="176"/>
      <c r="R71" s="176"/>
    </row>
    <row r="72" spans="1:18" ht="12.75">
      <c r="A72" s="176"/>
      <c r="B72" s="176"/>
      <c r="C72" s="176"/>
      <c r="D72" s="176"/>
      <c r="E72" s="176"/>
      <c r="F72" s="176"/>
      <c r="G72" s="176"/>
      <c r="H72" s="176"/>
      <c r="I72" s="176"/>
      <c r="J72" s="176"/>
      <c r="K72" s="176"/>
      <c r="L72" s="176"/>
      <c r="M72" s="176"/>
      <c r="N72" s="176"/>
      <c r="O72" s="176"/>
      <c r="P72" s="176"/>
      <c r="Q72" s="176"/>
      <c r="R72" s="176"/>
    </row>
    <row r="73" spans="1:18" ht="12.75">
      <c r="A73" s="176"/>
      <c r="B73" s="176"/>
      <c r="C73" s="176"/>
      <c r="D73" s="176"/>
      <c r="E73" s="176"/>
      <c r="F73" s="176"/>
      <c r="G73" s="176"/>
      <c r="H73" s="176"/>
      <c r="I73" s="176"/>
      <c r="J73" s="176"/>
      <c r="K73" s="176"/>
      <c r="L73" s="176"/>
      <c r="M73" s="176"/>
      <c r="N73" s="176"/>
      <c r="O73" s="176"/>
      <c r="P73" s="176"/>
      <c r="Q73" s="176"/>
      <c r="R73" s="176"/>
    </row>
    <row r="74" spans="1:18" ht="12.75">
      <c r="A74" s="176"/>
      <c r="B74" s="176"/>
      <c r="C74" s="176"/>
      <c r="D74" s="176"/>
      <c r="E74" s="176"/>
      <c r="F74" s="176"/>
      <c r="G74" s="176"/>
      <c r="H74" s="176"/>
      <c r="I74" s="176"/>
      <c r="J74" s="176"/>
      <c r="K74" s="176"/>
      <c r="L74" s="176"/>
      <c r="M74" s="176"/>
      <c r="N74" s="176"/>
      <c r="O74" s="176"/>
      <c r="P74" s="176"/>
      <c r="Q74" s="176"/>
      <c r="R74" s="176"/>
    </row>
    <row r="75" spans="1:18" ht="12.75">
      <c r="A75" s="176"/>
      <c r="B75" s="176"/>
      <c r="C75" s="176"/>
      <c r="D75" s="176"/>
      <c r="E75" s="176"/>
      <c r="F75" s="176"/>
      <c r="G75" s="176"/>
      <c r="H75" s="176"/>
      <c r="I75" s="176"/>
      <c r="J75" s="176"/>
      <c r="K75" s="176"/>
      <c r="L75" s="176"/>
      <c r="M75" s="176"/>
      <c r="N75" s="176"/>
      <c r="O75" s="176"/>
      <c r="P75" s="176"/>
      <c r="Q75" s="176"/>
      <c r="R75" s="176"/>
    </row>
    <row r="76" spans="1:18" ht="12.75">
      <c r="A76" s="176"/>
      <c r="B76" s="176"/>
      <c r="C76" s="176"/>
      <c r="D76" s="176"/>
      <c r="E76" s="176"/>
      <c r="F76" s="176"/>
      <c r="G76" s="176"/>
      <c r="H76" s="176"/>
      <c r="I76" s="176"/>
      <c r="J76" s="176"/>
      <c r="K76" s="176"/>
      <c r="L76" s="176"/>
      <c r="M76" s="176"/>
      <c r="N76" s="176"/>
      <c r="O76" s="176"/>
      <c r="P76" s="176"/>
      <c r="Q76" s="176"/>
      <c r="R76" s="176"/>
    </row>
    <row r="77" spans="1:18" ht="12.75">
      <c r="A77" s="176"/>
      <c r="B77" s="176"/>
      <c r="C77" s="176"/>
      <c r="D77" s="176"/>
      <c r="E77" s="176"/>
      <c r="F77" s="176"/>
      <c r="G77" s="176"/>
      <c r="H77" s="176"/>
      <c r="I77" s="176"/>
      <c r="J77" s="176"/>
      <c r="K77" s="176"/>
      <c r="L77" s="176"/>
      <c r="M77" s="176"/>
      <c r="N77" s="176"/>
      <c r="O77" s="176"/>
      <c r="P77" s="176"/>
      <c r="Q77" s="176"/>
      <c r="R77" s="176"/>
    </row>
    <row r="78" spans="1:18" ht="12.75">
      <c r="A78" s="176"/>
      <c r="B78" s="176"/>
      <c r="C78" s="176"/>
      <c r="D78" s="176"/>
      <c r="E78" s="176"/>
      <c r="F78" s="176"/>
      <c r="G78" s="176"/>
      <c r="H78" s="176"/>
      <c r="I78" s="176"/>
      <c r="J78" s="176"/>
      <c r="K78" s="176"/>
      <c r="L78" s="176"/>
      <c r="M78" s="176"/>
      <c r="N78" s="176"/>
      <c r="O78" s="176"/>
      <c r="P78" s="176"/>
      <c r="Q78" s="176"/>
      <c r="R78" s="176"/>
    </row>
    <row r="79" spans="1:18" ht="12.75">
      <c r="A79" s="176"/>
      <c r="B79" s="176"/>
      <c r="C79" s="176"/>
      <c r="D79" s="176"/>
      <c r="E79" s="176"/>
      <c r="F79" s="176"/>
      <c r="G79" s="176"/>
      <c r="H79" s="176"/>
      <c r="I79" s="176"/>
      <c r="J79" s="176"/>
      <c r="K79" s="176"/>
      <c r="L79" s="176"/>
      <c r="M79" s="176"/>
      <c r="N79" s="176"/>
      <c r="O79" s="176"/>
      <c r="P79" s="176"/>
      <c r="Q79" s="176"/>
      <c r="R79" s="176"/>
    </row>
    <row r="80" spans="1:18" ht="12.75">
      <c r="A80" s="176"/>
      <c r="B80" s="176"/>
      <c r="C80" s="176"/>
      <c r="D80" s="176"/>
      <c r="E80" s="176"/>
      <c r="F80" s="176"/>
      <c r="G80" s="176"/>
      <c r="H80" s="176"/>
      <c r="I80" s="176"/>
      <c r="J80" s="176"/>
      <c r="K80" s="176"/>
      <c r="L80" s="176"/>
      <c r="M80" s="176"/>
      <c r="N80" s="176"/>
      <c r="O80" s="176"/>
      <c r="P80" s="176"/>
      <c r="Q80" s="176"/>
      <c r="R80" s="176"/>
    </row>
    <row r="81" spans="1:18" ht="12.75">
      <c r="A81" s="176"/>
      <c r="B81" s="176"/>
      <c r="C81" s="176"/>
      <c r="D81" s="176"/>
      <c r="E81" s="176"/>
      <c r="F81" s="176"/>
      <c r="G81" s="176"/>
      <c r="H81" s="176"/>
      <c r="I81" s="176"/>
      <c r="J81" s="176"/>
      <c r="K81" s="176"/>
      <c r="L81" s="176"/>
      <c r="M81" s="176"/>
      <c r="N81" s="176"/>
      <c r="O81" s="176"/>
      <c r="P81" s="176"/>
      <c r="Q81" s="176"/>
      <c r="R81" s="176"/>
    </row>
    <row r="82" spans="1:18" ht="12.75">
      <c r="A82" s="176"/>
      <c r="B82" s="176"/>
      <c r="C82" s="176"/>
      <c r="D82" s="176"/>
      <c r="E82" s="176"/>
      <c r="F82" s="176"/>
      <c r="G82" s="176"/>
      <c r="H82" s="176"/>
      <c r="I82" s="176"/>
      <c r="J82" s="176"/>
      <c r="K82" s="176"/>
      <c r="L82" s="176"/>
      <c r="M82" s="176"/>
      <c r="N82" s="176"/>
      <c r="O82" s="176"/>
      <c r="P82" s="176"/>
      <c r="Q82" s="176"/>
      <c r="R82" s="176"/>
    </row>
    <row r="83" spans="1:18" ht="12.75">
      <c r="A83" s="176"/>
      <c r="B83" s="176"/>
      <c r="C83" s="176"/>
      <c r="D83" s="176"/>
      <c r="E83" s="176"/>
      <c r="F83" s="176"/>
      <c r="G83" s="176"/>
      <c r="H83" s="176"/>
      <c r="I83" s="176"/>
      <c r="J83" s="176"/>
      <c r="K83" s="176"/>
      <c r="L83" s="176"/>
      <c r="M83" s="176"/>
      <c r="N83" s="176"/>
      <c r="O83" s="176"/>
      <c r="P83" s="176"/>
      <c r="Q83" s="176"/>
      <c r="R83" s="176"/>
    </row>
    <row r="84" spans="1:18" ht="12.75">
      <c r="A84" s="176"/>
      <c r="B84" s="176"/>
      <c r="C84" s="176"/>
      <c r="D84" s="176"/>
      <c r="E84" s="176"/>
      <c r="F84" s="176"/>
      <c r="G84" s="176"/>
      <c r="H84" s="176"/>
      <c r="I84" s="176"/>
      <c r="J84" s="176"/>
      <c r="K84" s="176"/>
      <c r="L84" s="176"/>
      <c r="M84" s="176"/>
      <c r="N84" s="176"/>
      <c r="O84" s="176"/>
      <c r="P84" s="176"/>
      <c r="Q84" s="176"/>
      <c r="R84" s="176"/>
    </row>
    <row r="85" spans="1:18" ht="12.75">
      <c r="A85" s="176"/>
      <c r="B85" s="176"/>
      <c r="C85" s="176"/>
      <c r="D85" s="176"/>
      <c r="E85" s="176"/>
      <c r="F85" s="176"/>
      <c r="G85" s="176"/>
      <c r="H85" s="176"/>
      <c r="I85" s="176"/>
      <c r="J85" s="176"/>
      <c r="K85" s="176"/>
      <c r="L85" s="176"/>
      <c r="M85" s="176"/>
      <c r="N85" s="176"/>
      <c r="O85" s="176"/>
      <c r="P85" s="176"/>
      <c r="Q85" s="176"/>
      <c r="R85" s="176"/>
    </row>
    <row r="86" spans="1:18" ht="12.75">
      <c r="A86" s="176"/>
      <c r="B86" s="176"/>
      <c r="C86" s="176"/>
      <c r="D86" s="176"/>
      <c r="E86" s="176"/>
      <c r="F86" s="176"/>
      <c r="G86" s="176"/>
      <c r="H86" s="176"/>
      <c r="I86" s="176"/>
      <c r="J86" s="176"/>
      <c r="K86" s="176"/>
      <c r="L86" s="176"/>
      <c r="M86" s="176"/>
      <c r="N86" s="176"/>
      <c r="O86" s="176"/>
      <c r="P86" s="176"/>
      <c r="Q86" s="176"/>
      <c r="R86" s="176"/>
    </row>
    <row r="87" spans="1:18" ht="12.75">
      <c r="A87" s="176"/>
      <c r="B87" s="176"/>
      <c r="C87" s="176"/>
      <c r="D87" s="176"/>
      <c r="E87" s="176"/>
      <c r="F87" s="176"/>
      <c r="G87" s="176"/>
      <c r="H87" s="176"/>
      <c r="I87" s="176"/>
      <c r="J87" s="176"/>
      <c r="K87" s="176"/>
      <c r="L87" s="176"/>
      <c r="M87" s="176"/>
      <c r="N87" s="176"/>
      <c r="O87" s="176"/>
      <c r="P87" s="176"/>
      <c r="Q87" s="176"/>
      <c r="R87" s="176"/>
    </row>
    <row r="88" spans="1:18" ht="12.75">
      <c r="A88" s="176"/>
      <c r="B88" s="176"/>
      <c r="C88" s="176"/>
      <c r="D88" s="176"/>
      <c r="E88" s="176"/>
      <c r="F88" s="176"/>
      <c r="G88" s="176"/>
      <c r="H88" s="176"/>
      <c r="I88" s="176"/>
      <c r="J88" s="176"/>
      <c r="K88" s="176"/>
      <c r="L88" s="176"/>
      <c r="M88" s="176"/>
      <c r="N88" s="176"/>
      <c r="O88" s="176"/>
      <c r="P88" s="176"/>
      <c r="Q88" s="176"/>
      <c r="R88" s="176"/>
    </row>
    <row r="89" spans="1:18" ht="12.75">
      <c r="A89" s="176"/>
      <c r="B89" s="176"/>
      <c r="C89" s="176"/>
      <c r="D89" s="176"/>
      <c r="E89" s="176"/>
      <c r="F89" s="176"/>
      <c r="G89" s="176"/>
      <c r="H89" s="176"/>
      <c r="I89" s="176"/>
      <c r="J89" s="176"/>
      <c r="K89" s="176"/>
      <c r="L89" s="176"/>
      <c r="M89" s="176"/>
      <c r="N89" s="176"/>
      <c r="O89" s="176"/>
      <c r="P89" s="176"/>
      <c r="Q89" s="176"/>
      <c r="R89" s="176"/>
    </row>
    <row r="90" spans="1:18" ht="12.75">
      <c r="A90" s="176"/>
      <c r="B90" s="176"/>
      <c r="C90" s="176"/>
      <c r="D90" s="176"/>
      <c r="E90" s="176"/>
      <c r="F90" s="176"/>
      <c r="G90" s="176"/>
      <c r="H90" s="176"/>
      <c r="I90" s="176"/>
      <c r="J90" s="176"/>
      <c r="K90" s="176"/>
      <c r="L90" s="176"/>
      <c r="M90" s="176"/>
      <c r="N90" s="176"/>
      <c r="O90" s="176"/>
      <c r="P90" s="176"/>
      <c r="Q90" s="176"/>
      <c r="R90" s="176"/>
    </row>
    <row r="91" spans="1:18" ht="12.75">
      <c r="A91" s="176"/>
      <c r="B91" s="176"/>
      <c r="C91" s="176"/>
      <c r="D91" s="176"/>
      <c r="E91" s="176"/>
      <c r="F91" s="176"/>
      <c r="G91" s="176"/>
      <c r="H91" s="176"/>
      <c r="I91" s="176"/>
      <c r="J91" s="176"/>
      <c r="K91" s="176"/>
      <c r="L91" s="176"/>
      <c r="M91" s="176"/>
      <c r="N91" s="176"/>
      <c r="O91" s="176"/>
      <c r="P91" s="176"/>
      <c r="Q91" s="176"/>
      <c r="R91" s="176"/>
    </row>
    <row r="92" spans="1:18" ht="12.75">
      <c r="A92" s="176"/>
      <c r="B92" s="176"/>
      <c r="C92" s="176"/>
      <c r="D92" s="176"/>
      <c r="E92" s="176"/>
      <c r="F92" s="176"/>
      <c r="G92" s="176"/>
      <c r="H92" s="176"/>
      <c r="I92" s="176"/>
      <c r="J92" s="176"/>
      <c r="K92" s="176"/>
      <c r="L92" s="176"/>
      <c r="M92" s="176"/>
      <c r="N92" s="176"/>
      <c r="O92" s="176"/>
      <c r="P92" s="176"/>
      <c r="Q92" s="176"/>
      <c r="R92" s="176"/>
    </row>
    <row r="93" spans="1:18" ht="12.75">
      <c r="A93" s="176"/>
      <c r="B93" s="176"/>
      <c r="C93" s="176"/>
      <c r="D93" s="176"/>
      <c r="E93" s="176"/>
      <c r="F93" s="176"/>
      <c r="G93" s="176"/>
      <c r="H93" s="176"/>
      <c r="I93" s="176"/>
      <c r="J93" s="176"/>
      <c r="K93" s="176"/>
      <c r="L93" s="176"/>
      <c r="M93" s="176"/>
      <c r="N93" s="176"/>
      <c r="O93" s="176"/>
      <c r="P93" s="176"/>
      <c r="Q93" s="176"/>
      <c r="R93" s="176"/>
    </row>
    <row r="94" spans="1:18" ht="12.75">
      <c r="A94" s="176"/>
      <c r="B94" s="176"/>
      <c r="C94" s="176"/>
      <c r="D94" s="176"/>
      <c r="E94" s="176"/>
      <c r="F94" s="176"/>
      <c r="G94" s="176"/>
      <c r="H94" s="176"/>
      <c r="I94" s="176"/>
      <c r="J94" s="176"/>
      <c r="K94" s="176"/>
      <c r="L94" s="176"/>
      <c r="M94" s="176"/>
      <c r="N94" s="176"/>
      <c r="O94" s="176"/>
      <c r="P94" s="176"/>
      <c r="Q94" s="176"/>
      <c r="R94" s="176"/>
    </row>
    <row r="95" spans="1:18" ht="12.75">
      <c r="A95" s="176"/>
      <c r="B95" s="176"/>
      <c r="C95" s="176"/>
      <c r="D95" s="176"/>
      <c r="E95" s="176"/>
      <c r="F95" s="176"/>
      <c r="G95" s="176"/>
      <c r="H95" s="176"/>
      <c r="I95" s="176"/>
      <c r="J95" s="176"/>
      <c r="K95" s="176"/>
      <c r="L95" s="176"/>
      <c r="M95" s="176"/>
      <c r="N95" s="176"/>
      <c r="O95" s="176"/>
      <c r="P95" s="176"/>
      <c r="Q95" s="176"/>
      <c r="R95" s="176"/>
    </row>
    <row r="96" spans="1:18" ht="12.75">
      <c r="A96" s="176"/>
      <c r="B96" s="176"/>
      <c r="C96" s="176"/>
      <c r="D96" s="176"/>
      <c r="E96" s="176"/>
      <c r="F96" s="176"/>
      <c r="G96" s="176"/>
      <c r="H96" s="176"/>
      <c r="I96" s="176"/>
      <c r="J96" s="176"/>
      <c r="K96" s="176"/>
      <c r="L96" s="176"/>
      <c r="M96" s="176"/>
      <c r="N96" s="176"/>
      <c r="O96" s="176"/>
      <c r="P96" s="176"/>
      <c r="Q96" s="176"/>
      <c r="R96" s="176"/>
    </row>
    <row r="97" spans="1:18" ht="12.75">
      <c r="A97" s="176"/>
      <c r="B97" s="176"/>
      <c r="C97" s="176"/>
      <c r="D97" s="176"/>
      <c r="E97" s="176"/>
      <c r="F97" s="176"/>
      <c r="G97" s="176"/>
      <c r="H97" s="176"/>
      <c r="I97" s="176"/>
      <c r="J97" s="176"/>
      <c r="K97" s="176"/>
      <c r="L97" s="176"/>
      <c r="M97" s="176"/>
      <c r="N97" s="176"/>
      <c r="O97" s="176"/>
      <c r="P97" s="176"/>
      <c r="Q97" s="176"/>
      <c r="R97" s="176"/>
    </row>
    <row r="98" spans="1:18" ht="12.75">
      <c r="A98" s="176"/>
      <c r="B98" s="176"/>
      <c r="C98" s="176"/>
      <c r="D98" s="176"/>
      <c r="E98" s="176"/>
      <c r="F98" s="176"/>
      <c r="G98" s="176"/>
      <c r="H98" s="176"/>
      <c r="I98" s="176"/>
      <c r="J98" s="176"/>
      <c r="K98" s="176"/>
      <c r="L98" s="176"/>
      <c r="M98" s="176"/>
      <c r="N98" s="176"/>
      <c r="O98" s="176"/>
      <c r="P98" s="176"/>
      <c r="Q98" s="176"/>
      <c r="R98" s="176"/>
    </row>
    <row r="99" spans="1:18" ht="12.75">
      <c r="A99" s="176"/>
      <c r="B99" s="176"/>
      <c r="C99" s="176"/>
      <c r="D99" s="176"/>
      <c r="E99" s="176"/>
      <c r="F99" s="176"/>
      <c r="G99" s="176"/>
      <c r="H99" s="176"/>
      <c r="I99" s="176"/>
      <c r="J99" s="176"/>
      <c r="K99" s="176"/>
      <c r="L99" s="176"/>
      <c r="M99" s="176"/>
      <c r="N99" s="176"/>
      <c r="O99" s="176"/>
      <c r="P99" s="176"/>
      <c r="Q99" s="176"/>
      <c r="R99" s="176"/>
    </row>
    <row r="100" spans="1:18" ht="12.75">
      <c r="A100" s="176"/>
      <c r="B100" s="176"/>
      <c r="C100" s="176"/>
      <c r="D100" s="176"/>
      <c r="E100" s="176"/>
      <c r="F100" s="176"/>
      <c r="G100" s="176"/>
      <c r="H100" s="176"/>
      <c r="I100" s="176"/>
      <c r="J100" s="176"/>
      <c r="K100" s="176"/>
      <c r="L100" s="176"/>
      <c r="M100" s="176"/>
      <c r="N100" s="176"/>
      <c r="O100" s="176"/>
      <c r="P100" s="176"/>
      <c r="Q100" s="176"/>
      <c r="R100" s="176"/>
    </row>
    <row r="101" spans="1:18" ht="12.75">
      <c r="A101" s="176"/>
      <c r="B101" s="176"/>
      <c r="C101" s="176"/>
      <c r="D101" s="176"/>
      <c r="E101" s="176"/>
      <c r="F101" s="176"/>
      <c r="G101" s="176"/>
      <c r="H101" s="176"/>
      <c r="I101" s="176"/>
      <c r="J101" s="176"/>
      <c r="K101" s="176"/>
      <c r="L101" s="176"/>
      <c r="M101" s="176"/>
      <c r="N101" s="176"/>
      <c r="O101" s="176"/>
      <c r="P101" s="176"/>
      <c r="Q101" s="176"/>
      <c r="R101" s="176"/>
    </row>
    <row r="102" spans="169:253" s="176" customFormat="1" ht="12.75">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row>
    <row r="103" spans="169:253" s="176" customFormat="1" ht="12.75">
      <c r="FM103" s="177"/>
      <c r="FN103" s="177"/>
      <c r="FO103" s="177"/>
      <c r="FP103" s="177"/>
      <c r="FQ103" s="177"/>
      <c r="FR103" s="177"/>
      <c r="FS103" s="177"/>
      <c r="FT103" s="177"/>
      <c r="FU103" s="177"/>
      <c r="FV103" s="177"/>
      <c r="FW103" s="177"/>
      <c r="FX103" s="177"/>
      <c r="FY103" s="177"/>
      <c r="FZ103" s="177"/>
      <c r="GA103" s="177"/>
      <c r="GB103" s="177"/>
      <c r="GC103" s="177"/>
      <c r="GD103" s="177"/>
      <c r="GE103" s="177"/>
      <c r="GF103" s="177"/>
      <c r="GG103" s="177"/>
      <c r="GH103" s="177"/>
      <c r="GI103" s="177"/>
      <c r="GJ103" s="177"/>
      <c r="GK103" s="177"/>
      <c r="GL103" s="177"/>
      <c r="GM103" s="177"/>
      <c r="GN103" s="177"/>
      <c r="GO103" s="177"/>
      <c r="GP103" s="177"/>
      <c r="GQ103" s="177"/>
      <c r="GR103" s="177"/>
      <c r="GS103" s="177"/>
      <c r="GT103" s="177"/>
      <c r="GU103" s="177"/>
      <c r="GV103" s="177"/>
      <c r="GW103" s="177"/>
      <c r="GX103" s="177"/>
      <c r="GY103" s="177"/>
      <c r="GZ103" s="177"/>
      <c r="HA103" s="177"/>
      <c r="HB103" s="177"/>
      <c r="HC103" s="177"/>
      <c r="HD103" s="177"/>
      <c r="HE103" s="177"/>
      <c r="HF103" s="177"/>
      <c r="HG103" s="177"/>
      <c r="HH103" s="177"/>
      <c r="HI103" s="177"/>
      <c r="HJ103" s="177"/>
      <c r="HK103" s="177"/>
      <c r="HL103" s="177"/>
      <c r="HM103" s="177"/>
      <c r="HN103" s="177"/>
      <c r="HO103" s="177"/>
      <c r="HP103" s="177"/>
      <c r="HQ103" s="177"/>
      <c r="HR103" s="177"/>
      <c r="HS103" s="177"/>
      <c r="HT103" s="177"/>
      <c r="HU103" s="177"/>
      <c r="HV103" s="177"/>
      <c r="HW103" s="177"/>
      <c r="HX103" s="177"/>
      <c r="HY103" s="177"/>
      <c r="HZ103" s="177"/>
      <c r="IA103" s="177"/>
      <c r="IB103" s="177"/>
      <c r="IC103" s="177"/>
      <c r="ID103" s="177"/>
      <c r="IE103" s="177"/>
      <c r="IF103" s="177"/>
      <c r="IG103" s="177"/>
      <c r="IH103" s="177"/>
      <c r="II103" s="177"/>
      <c r="IJ103" s="177"/>
      <c r="IK103" s="177"/>
      <c r="IL103" s="177"/>
      <c r="IM103" s="177"/>
      <c r="IN103" s="177"/>
      <c r="IO103" s="177"/>
      <c r="IP103" s="177"/>
      <c r="IQ103" s="177"/>
      <c r="IR103" s="177"/>
      <c r="IS103" s="177"/>
    </row>
    <row r="104" spans="169:253" s="176" customFormat="1" ht="12.75">
      <c r="FM104" s="177"/>
      <c r="FN104" s="177"/>
      <c r="FO104" s="177"/>
      <c r="FP104" s="177"/>
      <c r="FQ104" s="177"/>
      <c r="FR104" s="177"/>
      <c r="FS104" s="177"/>
      <c r="FT104" s="177"/>
      <c r="FU104" s="177"/>
      <c r="FV104" s="177"/>
      <c r="FW104" s="177"/>
      <c r="FX104" s="177"/>
      <c r="FY104" s="177"/>
      <c r="FZ104" s="177"/>
      <c r="GA104" s="177"/>
      <c r="GB104" s="177"/>
      <c r="GC104" s="177"/>
      <c r="GD104" s="177"/>
      <c r="GE104" s="177"/>
      <c r="GF104" s="177"/>
      <c r="GG104" s="177"/>
      <c r="GH104" s="177"/>
      <c r="GI104" s="177"/>
      <c r="GJ104" s="177"/>
      <c r="GK104" s="177"/>
      <c r="GL104" s="177"/>
      <c r="GM104" s="177"/>
      <c r="GN104" s="177"/>
      <c r="GO104" s="177"/>
      <c r="GP104" s="177"/>
      <c r="GQ104" s="177"/>
      <c r="GR104" s="177"/>
      <c r="GS104" s="177"/>
      <c r="GT104" s="177"/>
      <c r="GU104" s="177"/>
      <c r="GV104" s="177"/>
      <c r="GW104" s="177"/>
      <c r="GX104" s="177"/>
      <c r="GY104" s="177"/>
      <c r="GZ104" s="177"/>
      <c r="HA104" s="177"/>
      <c r="HB104" s="177"/>
      <c r="HC104" s="177"/>
      <c r="HD104" s="177"/>
      <c r="HE104" s="177"/>
      <c r="HF104" s="177"/>
      <c r="HG104" s="177"/>
      <c r="HH104" s="177"/>
      <c r="HI104" s="177"/>
      <c r="HJ104" s="177"/>
      <c r="HK104" s="177"/>
      <c r="HL104" s="177"/>
      <c r="HM104" s="177"/>
      <c r="HN104" s="177"/>
      <c r="HO104" s="177"/>
      <c r="HP104" s="177"/>
      <c r="HQ104" s="177"/>
      <c r="HR104" s="177"/>
      <c r="HS104" s="177"/>
      <c r="HT104" s="177"/>
      <c r="HU104" s="177"/>
      <c r="HV104" s="177"/>
      <c r="HW104" s="177"/>
      <c r="HX104" s="177"/>
      <c r="HY104" s="177"/>
      <c r="HZ104" s="177"/>
      <c r="IA104" s="177"/>
      <c r="IB104" s="177"/>
      <c r="IC104" s="177"/>
      <c r="ID104" s="177"/>
      <c r="IE104" s="177"/>
      <c r="IF104" s="177"/>
      <c r="IG104" s="177"/>
      <c r="IH104" s="177"/>
      <c r="II104" s="177"/>
      <c r="IJ104" s="177"/>
      <c r="IK104" s="177"/>
      <c r="IL104" s="177"/>
      <c r="IM104" s="177"/>
      <c r="IN104" s="177"/>
      <c r="IO104" s="177"/>
      <c r="IP104" s="177"/>
      <c r="IQ104" s="177"/>
      <c r="IR104" s="177"/>
      <c r="IS104" s="177"/>
    </row>
    <row r="105" spans="169:253" s="176" customFormat="1" ht="12.75">
      <c r="FM105" s="177"/>
      <c r="FN105" s="177"/>
      <c r="FO105" s="177"/>
      <c r="FP105" s="177"/>
      <c r="FQ105" s="177"/>
      <c r="FR105" s="177"/>
      <c r="FS105" s="177"/>
      <c r="FT105" s="177"/>
      <c r="FU105" s="177"/>
      <c r="FV105" s="177"/>
      <c r="FW105" s="177"/>
      <c r="FX105" s="177"/>
      <c r="FY105" s="177"/>
      <c r="FZ105" s="177"/>
      <c r="GA105" s="177"/>
      <c r="GB105" s="177"/>
      <c r="GC105" s="177"/>
      <c r="GD105" s="177"/>
      <c r="GE105" s="177"/>
      <c r="GF105" s="177"/>
      <c r="GG105" s="177"/>
      <c r="GH105" s="177"/>
      <c r="GI105" s="177"/>
      <c r="GJ105" s="177"/>
      <c r="GK105" s="177"/>
      <c r="GL105" s="177"/>
      <c r="GM105" s="177"/>
      <c r="GN105" s="177"/>
      <c r="GO105" s="177"/>
      <c r="GP105" s="177"/>
      <c r="GQ105" s="177"/>
      <c r="GR105" s="177"/>
      <c r="GS105" s="177"/>
      <c r="GT105" s="177"/>
      <c r="GU105" s="177"/>
      <c r="GV105" s="177"/>
      <c r="GW105" s="177"/>
      <c r="GX105" s="177"/>
      <c r="GY105" s="177"/>
      <c r="GZ105" s="177"/>
      <c r="HA105" s="177"/>
      <c r="HB105" s="177"/>
      <c r="HC105" s="177"/>
      <c r="HD105" s="177"/>
      <c r="HE105" s="177"/>
      <c r="HF105" s="177"/>
      <c r="HG105" s="177"/>
      <c r="HH105" s="177"/>
      <c r="HI105" s="177"/>
      <c r="HJ105" s="177"/>
      <c r="HK105" s="177"/>
      <c r="HL105" s="177"/>
      <c r="HM105" s="177"/>
      <c r="HN105" s="177"/>
      <c r="HO105" s="177"/>
      <c r="HP105" s="177"/>
      <c r="HQ105" s="177"/>
      <c r="HR105" s="177"/>
      <c r="HS105" s="177"/>
      <c r="HT105" s="177"/>
      <c r="HU105" s="177"/>
      <c r="HV105" s="177"/>
      <c r="HW105" s="177"/>
      <c r="HX105" s="177"/>
      <c r="HY105" s="177"/>
      <c r="HZ105" s="177"/>
      <c r="IA105" s="177"/>
      <c r="IB105" s="177"/>
      <c r="IC105" s="177"/>
      <c r="ID105" s="177"/>
      <c r="IE105" s="177"/>
      <c r="IF105" s="177"/>
      <c r="IG105" s="177"/>
      <c r="IH105" s="177"/>
      <c r="II105" s="177"/>
      <c r="IJ105" s="177"/>
      <c r="IK105" s="177"/>
      <c r="IL105" s="177"/>
      <c r="IM105" s="177"/>
      <c r="IN105" s="177"/>
      <c r="IO105" s="177"/>
      <c r="IP105" s="177"/>
      <c r="IQ105" s="177"/>
      <c r="IR105" s="177"/>
      <c r="IS105" s="177"/>
    </row>
    <row r="106" spans="169:253" s="176" customFormat="1" ht="12.75">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177"/>
      <c r="GT106" s="177"/>
      <c r="GU106" s="177"/>
      <c r="GV106" s="177"/>
      <c r="GW106" s="177"/>
      <c r="GX106" s="177"/>
      <c r="GY106" s="177"/>
      <c r="GZ106" s="177"/>
      <c r="HA106" s="177"/>
      <c r="HB106" s="177"/>
      <c r="HC106" s="177"/>
      <c r="HD106" s="177"/>
      <c r="HE106" s="177"/>
      <c r="HF106" s="177"/>
      <c r="HG106" s="177"/>
      <c r="HH106" s="177"/>
      <c r="HI106" s="177"/>
      <c r="HJ106" s="177"/>
      <c r="HK106" s="177"/>
      <c r="HL106" s="177"/>
      <c r="HM106" s="177"/>
      <c r="HN106" s="177"/>
      <c r="HO106" s="177"/>
      <c r="HP106" s="177"/>
      <c r="HQ106" s="177"/>
      <c r="HR106" s="177"/>
      <c r="HS106" s="177"/>
      <c r="HT106" s="177"/>
      <c r="HU106" s="177"/>
      <c r="HV106" s="177"/>
      <c r="HW106" s="177"/>
      <c r="HX106" s="177"/>
      <c r="HY106" s="177"/>
      <c r="HZ106" s="177"/>
      <c r="IA106" s="177"/>
      <c r="IB106" s="177"/>
      <c r="IC106" s="177"/>
      <c r="ID106" s="177"/>
      <c r="IE106" s="177"/>
      <c r="IF106" s="177"/>
      <c r="IG106" s="177"/>
      <c r="IH106" s="177"/>
      <c r="II106" s="177"/>
      <c r="IJ106" s="177"/>
      <c r="IK106" s="177"/>
      <c r="IL106" s="177"/>
      <c r="IM106" s="177"/>
      <c r="IN106" s="177"/>
      <c r="IO106" s="177"/>
      <c r="IP106" s="177"/>
      <c r="IQ106" s="177"/>
      <c r="IR106" s="177"/>
      <c r="IS106" s="177"/>
    </row>
    <row r="107" spans="169:253" s="176" customFormat="1" ht="12.75">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177"/>
      <c r="GT107" s="177"/>
      <c r="GU107" s="177"/>
      <c r="GV107" s="177"/>
      <c r="GW107" s="177"/>
      <c r="GX107" s="177"/>
      <c r="GY107" s="177"/>
      <c r="GZ107" s="177"/>
      <c r="HA107" s="177"/>
      <c r="HB107" s="177"/>
      <c r="HC107" s="177"/>
      <c r="HD107" s="177"/>
      <c r="HE107" s="177"/>
      <c r="HF107" s="177"/>
      <c r="HG107" s="177"/>
      <c r="HH107" s="177"/>
      <c r="HI107" s="177"/>
      <c r="HJ107" s="177"/>
      <c r="HK107" s="177"/>
      <c r="HL107" s="177"/>
      <c r="HM107" s="177"/>
      <c r="HN107" s="177"/>
      <c r="HO107" s="177"/>
      <c r="HP107" s="177"/>
      <c r="HQ107" s="177"/>
      <c r="HR107" s="177"/>
      <c r="HS107" s="177"/>
      <c r="HT107" s="177"/>
      <c r="HU107" s="177"/>
      <c r="HV107" s="177"/>
      <c r="HW107" s="177"/>
      <c r="HX107" s="177"/>
      <c r="HY107" s="177"/>
      <c r="HZ107" s="177"/>
      <c r="IA107" s="177"/>
      <c r="IB107" s="177"/>
      <c r="IC107" s="177"/>
      <c r="ID107" s="177"/>
      <c r="IE107" s="177"/>
      <c r="IF107" s="177"/>
      <c r="IG107" s="177"/>
      <c r="IH107" s="177"/>
      <c r="II107" s="177"/>
      <c r="IJ107" s="177"/>
      <c r="IK107" s="177"/>
      <c r="IL107" s="177"/>
      <c r="IM107" s="177"/>
      <c r="IN107" s="177"/>
      <c r="IO107" s="177"/>
      <c r="IP107" s="177"/>
      <c r="IQ107" s="177"/>
      <c r="IR107" s="177"/>
      <c r="IS107" s="177"/>
    </row>
    <row r="108" spans="169:253" s="176" customFormat="1" ht="12.75">
      <c r="FM108" s="177"/>
      <c r="FN108" s="177"/>
      <c r="FO108" s="177"/>
      <c r="FP108" s="177"/>
      <c r="FQ108" s="177"/>
      <c r="FR108" s="177"/>
      <c r="FS108" s="177"/>
      <c r="FT108" s="177"/>
      <c r="FU108" s="177"/>
      <c r="FV108" s="177"/>
      <c r="FW108" s="177"/>
      <c r="FX108" s="177"/>
      <c r="FY108" s="177"/>
      <c r="FZ108" s="177"/>
      <c r="GA108" s="177"/>
      <c r="GB108" s="177"/>
      <c r="GC108" s="177"/>
      <c r="GD108" s="177"/>
      <c r="GE108" s="177"/>
      <c r="GF108" s="177"/>
      <c r="GG108" s="177"/>
      <c r="GH108" s="177"/>
      <c r="GI108" s="177"/>
      <c r="GJ108" s="177"/>
      <c r="GK108" s="177"/>
      <c r="GL108" s="177"/>
      <c r="GM108" s="177"/>
      <c r="GN108" s="177"/>
      <c r="GO108" s="177"/>
      <c r="GP108" s="177"/>
      <c r="GQ108" s="177"/>
      <c r="GR108" s="177"/>
      <c r="GS108" s="177"/>
      <c r="GT108" s="177"/>
      <c r="GU108" s="177"/>
      <c r="GV108" s="177"/>
      <c r="GW108" s="177"/>
      <c r="GX108" s="177"/>
      <c r="GY108" s="177"/>
      <c r="GZ108" s="177"/>
      <c r="HA108" s="177"/>
      <c r="HB108" s="177"/>
      <c r="HC108" s="177"/>
      <c r="HD108" s="177"/>
      <c r="HE108" s="177"/>
      <c r="HF108" s="177"/>
      <c r="HG108" s="177"/>
      <c r="HH108" s="177"/>
      <c r="HI108" s="177"/>
      <c r="HJ108" s="177"/>
      <c r="HK108" s="177"/>
      <c r="HL108" s="177"/>
      <c r="HM108" s="177"/>
      <c r="HN108" s="177"/>
      <c r="HO108" s="177"/>
      <c r="HP108" s="177"/>
      <c r="HQ108" s="177"/>
      <c r="HR108" s="177"/>
      <c r="HS108" s="177"/>
      <c r="HT108" s="177"/>
      <c r="HU108" s="177"/>
      <c r="HV108" s="177"/>
      <c r="HW108" s="177"/>
      <c r="HX108" s="177"/>
      <c r="HY108" s="177"/>
      <c r="HZ108" s="177"/>
      <c r="IA108" s="177"/>
      <c r="IB108" s="177"/>
      <c r="IC108" s="177"/>
      <c r="ID108" s="177"/>
      <c r="IE108" s="177"/>
      <c r="IF108" s="177"/>
      <c r="IG108" s="177"/>
      <c r="IH108" s="177"/>
      <c r="II108" s="177"/>
      <c r="IJ108" s="177"/>
      <c r="IK108" s="177"/>
      <c r="IL108" s="177"/>
      <c r="IM108" s="177"/>
      <c r="IN108" s="177"/>
      <c r="IO108" s="177"/>
      <c r="IP108" s="177"/>
      <c r="IQ108" s="177"/>
      <c r="IR108" s="177"/>
      <c r="IS108" s="177"/>
    </row>
    <row r="109" s="176" customFormat="1" ht="12.75"/>
    <row r="110" s="176" customFormat="1" ht="12.75"/>
    <row r="111" s="176" customFormat="1" ht="12.75"/>
    <row r="112" s="176" customFormat="1" ht="12.75"/>
    <row r="113" s="176" customFormat="1" ht="12.75"/>
    <row r="114" s="176" customFormat="1" ht="12.75"/>
    <row r="115" s="176" customFormat="1" ht="12.75"/>
    <row r="116" s="176" customFormat="1" ht="12.75"/>
    <row r="117" s="176" customFormat="1" ht="12.75"/>
    <row r="118" s="176" customFormat="1" ht="12.75"/>
    <row r="119" s="176" customFormat="1" ht="12.75"/>
    <row r="120" s="176" customFormat="1" ht="12.75"/>
    <row r="121" s="176" customFormat="1" ht="12.75"/>
    <row r="122" s="176" customFormat="1" ht="12.75"/>
    <row r="123" s="176" customFormat="1" ht="12.75"/>
    <row r="124" s="176" customFormat="1" ht="12.75"/>
    <row r="125" s="176" customFormat="1" ht="12.75"/>
    <row r="126" s="176" customFormat="1" ht="12.75"/>
    <row r="127" s="176" customFormat="1" ht="12.75"/>
    <row r="128" s="176" customFormat="1" ht="12.75"/>
    <row r="129" s="176" customFormat="1" ht="12.75"/>
    <row r="130" s="176" customFormat="1" ht="12.75"/>
    <row r="131" s="176" customFormat="1" ht="12.75"/>
    <row r="132" s="176" customFormat="1" ht="12.75"/>
    <row r="133" s="176" customFormat="1" ht="12.75"/>
    <row r="134" s="176" customFormat="1" ht="12.75"/>
    <row r="135" s="176" customFormat="1" ht="12.75"/>
    <row r="136" s="176" customFormat="1" ht="12.75"/>
    <row r="137" s="176" customFormat="1" ht="12.75"/>
    <row r="138" s="176" customFormat="1" ht="12.75"/>
    <row r="139" s="176" customFormat="1" ht="12.75"/>
    <row r="140" s="176" customFormat="1" ht="12.75"/>
    <row r="141" s="176" customFormat="1" ht="12.75"/>
    <row r="142" s="176" customFormat="1" ht="12.75"/>
    <row r="143" s="176" customFormat="1" ht="12.75"/>
    <row r="144" s="176" customFormat="1" ht="12.75"/>
    <row r="145" s="176" customFormat="1" ht="12.75"/>
    <row r="146" s="176" customFormat="1" ht="12.75"/>
    <row r="147" s="176" customFormat="1" ht="12.75"/>
    <row r="148" s="176" customFormat="1" ht="12.75"/>
    <row r="149" s="176" customFormat="1" ht="12.75"/>
    <row r="150" s="176" customFormat="1" ht="12.75"/>
    <row r="151" s="176" customFormat="1" ht="12.75"/>
    <row r="152" s="176" customFormat="1" ht="12.75"/>
    <row r="153" s="176" customFormat="1" ht="12.75"/>
    <row r="154" s="176" customFormat="1" ht="12.75"/>
    <row r="155" s="176" customFormat="1" ht="12.75"/>
    <row r="156" s="176" customFormat="1" ht="12.75"/>
    <row r="157" s="176" customFormat="1" ht="12.75"/>
    <row r="158" s="176" customFormat="1" ht="12.75"/>
    <row r="159" s="176" customFormat="1" ht="12.75"/>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row r="280" s="176" customFormat="1" ht="12.75"/>
    <row r="281" s="176" customFormat="1" ht="12.75"/>
    <row r="282" s="176" customFormat="1" ht="12.75"/>
    <row r="283" s="176" customFormat="1" ht="12.75"/>
    <row r="284" s="176" customFormat="1" ht="12.75"/>
    <row r="285" s="176" customFormat="1" ht="12.75"/>
    <row r="286" s="176" customFormat="1" ht="12.75"/>
    <row r="287" s="176" customFormat="1" ht="12.75"/>
    <row r="288" s="176" customFormat="1" ht="12.75"/>
    <row r="289" s="176" customFormat="1" ht="12.75"/>
    <row r="290" s="176" customFormat="1" ht="12.75"/>
    <row r="291" s="176" customFormat="1" ht="12.75"/>
    <row r="292" s="176" customFormat="1" ht="12.75"/>
    <row r="293" s="176" customFormat="1" ht="12.75"/>
    <row r="294" s="176" customFormat="1" ht="12.75"/>
    <row r="295" s="176" customFormat="1" ht="12.75"/>
    <row r="296" s="176" customFormat="1" ht="12.75"/>
    <row r="297" s="176" customFormat="1" ht="12.75"/>
    <row r="298" s="176" customFormat="1" ht="12.75"/>
    <row r="299" s="176" customFormat="1" ht="12.75"/>
    <row r="300" s="176" customFormat="1" ht="12.75"/>
    <row r="301" s="176" customFormat="1" ht="12.75"/>
    <row r="302" s="176" customFormat="1" ht="12.75"/>
    <row r="303" s="176" customFormat="1" ht="12.75"/>
    <row r="304" s="176" customFormat="1" ht="12.75"/>
    <row r="305" s="176" customFormat="1" ht="12.75"/>
    <row r="306" s="176" customFormat="1" ht="12.75"/>
    <row r="307" s="176" customFormat="1" ht="12.75"/>
    <row r="308" s="176" customFormat="1" ht="12.75"/>
    <row r="309" s="176" customFormat="1" ht="12.75"/>
    <row r="310" s="176" customFormat="1" ht="12.75"/>
    <row r="311" s="176" customFormat="1" ht="12.75"/>
    <row r="312" s="176" customFormat="1" ht="12.75"/>
    <row r="313" s="176" customFormat="1" ht="12.75"/>
    <row r="314" s="176" customFormat="1" ht="12.75"/>
    <row r="315" s="176" customFormat="1" ht="12.75"/>
    <row r="316" s="176" customFormat="1" ht="12.75"/>
    <row r="317" s="176" customFormat="1" ht="12.75"/>
    <row r="318" s="176" customFormat="1" ht="12.75"/>
    <row r="319" s="176" customFormat="1" ht="12.75"/>
    <row r="320" s="176" customFormat="1" ht="12.75"/>
    <row r="321" s="176" customFormat="1" ht="12.75"/>
    <row r="322" s="176" customFormat="1" ht="12.75"/>
    <row r="323" s="176" customFormat="1" ht="12.75"/>
    <row r="324" s="176" customFormat="1" ht="12.75"/>
    <row r="325" s="176" customFormat="1" ht="12.75"/>
    <row r="326" s="176" customFormat="1" ht="12.75"/>
    <row r="327" s="176" customFormat="1" ht="12.75"/>
    <row r="328" s="176" customFormat="1" ht="12.75"/>
    <row r="329" s="176" customFormat="1" ht="12.75"/>
    <row r="330" s="176" customFormat="1" ht="12.75"/>
    <row r="331" s="176" customFormat="1" ht="12.75"/>
    <row r="332" s="176" customFormat="1" ht="12.75"/>
    <row r="333" s="176" customFormat="1" ht="12.75"/>
    <row r="334" s="176" customFormat="1" ht="12.75"/>
    <row r="335" s="176" customFormat="1" ht="12.75"/>
    <row r="336" s="176" customFormat="1" ht="12.75"/>
    <row r="337" s="176" customFormat="1" ht="12.75"/>
    <row r="338" s="176" customFormat="1" ht="12.75"/>
    <row r="339" s="176" customFormat="1" ht="12.75"/>
    <row r="340" s="176" customFormat="1" ht="12.75"/>
    <row r="341" s="176" customFormat="1" ht="12.75"/>
    <row r="342" s="176" customFormat="1" ht="12.75"/>
    <row r="343" s="176" customFormat="1" ht="12.75"/>
    <row r="344" s="176" customFormat="1" ht="12.75"/>
    <row r="345" s="176" customFormat="1" ht="12.75"/>
    <row r="346" s="176" customFormat="1" ht="12.75"/>
    <row r="347" s="176" customFormat="1" ht="12.75"/>
    <row r="348" s="176" customFormat="1" ht="12.75"/>
    <row r="349" s="176" customFormat="1" ht="12.75"/>
    <row r="350" s="176" customFormat="1" ht="12.75"/>
    <row r="351" s="176" customFormat="1" ht="12.75"/>
    <row r="352" s="176" customFormat="1" ht="12.75"/>
    <row r="353" s="176" customFormat="1" ht="12.75"/>
    <row r="354" s="176" customFormat="1" ht="12.75"/>
    <row r="355" s="176" customFormat="1" ht="12.75"/>
    <row r="356" s="176" customFormat="1" ht="12.75"/>
    <row r="357" s="176" customFormat="1" ht="12.75"/>
    <row r="358" s="176" customFormat="1" ht="12.75"/>
    <row r="359" s="176" customFormat="1" ht="12.75"/>
    <row r="360" s="176" customFormat="1" ht="12.75"/>
    <row r="361" s="176" customFormat="1" ht="12.75"/>
    <row r="362" s="176" customFormat="1" ht="12.75"/>
    <row r="363" s="176" customFormat="1" ht="12.75"/>
    <row r="364" s="176" customFormat="1" ht="12.75"/>
    <row r="365" s="176" customFormat="1" ht="12.75"/>
    <row r="366" s="176" customFormat="1" ht="12.75"/>
    <row r="367" s="176" customFormat="1" ht="12.75"/>
    <row r="368" s="176" customFormat="1" ht="12.75"/>
    <row r="369" s="176" customFormat="1" ht="12.75"/>
    <row r="370" s="176" customFormat="1" ht="12.75"/>
    <row r="371" s="176" customFormat="1" ht="12.75"/>
    <row r="372" s="176" customFormat="1" ht="12.75"/>
    <row r="373" s="176" customFormat="1" ht="12.75"/>
    <row r="374" s="176" customFormat="1" ht="12.75"/>
    <row r="375" s="176" customFormat="1" ht="12.75"/>
    <row r="376" s="176" customFormat="1" ht="12.75"/>
    <row r="377" s="176" customFormat="1" ht="12.75"/>
    <row r="378" s="176" customFormat="1" ht="12.75"/>
    <row r="379" s="176" customFormat="1" ht="12.75"/>
    <row r="380" s="176" customFormat="1" ht="12.75"/>
    <row r="381" s="176" customFormat="1" ht="12.75"/>
    <row r="382" s="176" customFormat="1" ht="12.75"/>
    <row r="383" s="176" customFormat="1" ht="12.75"/>
    <row r="384" s="176" customFormat="1" ht="12.75"/>
    <row r="385" s="176" customFormat="1" ht="12.75"/>
    <row r="386" s="176" customFormat="1" ht="12.75"/>
    <row r="387" s="176" customFormat="1" ht="12.75"/>
    <row r="388" s="176" customFormat="1" ht="12.75"/>
    <row r="389" s="176" customFormat="1" ht="12.75"/>
    <row r="390" s="176" customFormat="1" ht="12.75"/>
    <row r="391" s="176" customFormat="1" ht="12.75"/>
    <row r="392" s="176" customFormat="1" ht="12.75"/>
    <row r="393" s="176" customFormat="1" ht="12.75"/>
    <row r="394" s="176" customFormat="1" ht="12.75"/>
    <row r="395" s="176" customFormat="1" ht="12.75"/>
    <row r="396" s="176" customFormat="1" ht="12.75"/>
    <row r="397" s="176" customFormat="1" ht="12.75"/>
    <row r="398" s="176" customFormat="1" ht="12.75"/>
    <row r="399" s="176" customFormat="1" ht="12.75"/>
    <row r="400" s="176" customFormat="1" ht="12.75"/>
    <row r="401" s="176" customFormat="1" ht="12.75"/>
    <row r="402" s="176" customFormat="1" ht="12.75"/>
    <row r="403" s="176" customFormat="1" ht="12.75"/>
    <row r="404" s="176" customFormat="1" ht="12.75"/>
    <row r="405" s="176" customFormat="1" ht="12.75"/>
    <row r="406" s="176" customFormat="1" ht="12.75"/>
    <row r="407" s="176" customFormat="1" ht="12.75"/>
    <row r="408" s="176" customFormat="1" ht="12.75"/>
    <row r="409" s="176" customFormat="1" ht="12.75"/>
    <row r="410" s="176" customFormat="1" ht="12.75"/>
    <row r="411" s="176" customFormat="1" ht="12.75"/>
    <row r="412" s="176" customFormat="1" ht="12.75"/>
    <row r="413" s="176" customFormat="1" ht="12.75"/>
    <row r="414" s="176" customFormat="1" ht="12.75"/>
    <row r="415" s="176" customFormat="1" ht="12.75"/>
    <row r="416" s="176" customFormat="1" ht="12.75"/>
    <row r="417" s="176" customFormat="1" ht="12.75"/>
    <row r="418" s="176" customFormat="1" ht="12.75"/>
    <row r="419" s="176" customFormat="1" ht="12.75"/>
    <row r="420" s="176" customFormat="1" ht="12.75"/>
    <row r="421" s="176" customFormat="1" ht="12.75"/>
    <row r="422" s="176" customFormat="1" ht="12.75"/>
    <row r="423" s="176" customFormat="1" ht="12.75"/>
    <row r="424" s="176" customFormat="1" ht="12.75"/>
    <row r="425" s="176" customFormat="1" ht="12.75"/>
    <row r="426" s="176" customFormat="1" ht="12.75"/>
    <row r="427" s="176" customFormat="1" ht="12.75"/>
    <row r="428" s="176" customFormat="1" ht="12.75"/>
    <row r="429" s="176" customFormat="1" ht="12.75"/>
    <row r="430" s="176" customFormat="1" ht="12.75"/>
    <row r="431" s="176" customFormat="1" ht="12.75"/>
    <row r="432" s="176" customFormat="1" ht="12.75"/>
    <row r="433" s="176" customFormat="1" ht="12.75"/>
    <row r="434" s="176" customFormat="1" ht="12.75"/>
    <row r="435" s="176" customFormat="1" ht="12.75"/>
    <row r="436" s="176" customFormat="1" ht="12.75"/>
    <row r="437" s="176" customFormat="1" ht="12.75"/>
    <row r="438" s="176" customFormat="1" ht="12.75"/>
    <row r="439" s="176" customFormat="1" ht="12.75"/>
    <row r="440" s="176" customFormat="1" ht="12.75"/>
    <row r="441" s="176" customFormat="1" ht="12.75"/>
    <row r="442" s="176" customFormat="1" ht="12.75"/>
    <row r="443" s="176" customFormat="1" ht="12.75"/>
    <row r="444" s="176" customFormat="1" ht="12.75"/>
    <row r="445" s="176" customFormat="1" ht="12.75"/>
    <row r="446" s="176" customFormat="1" ht="12.75"/>
    <row r="447" s="176" customFormat="1" ht="12.75"/>
    <row r="448" s="176" customFormat="1" ht="12.75"/>
    <row r="449" s="176" customFormat="1" ht="12.75"/>
    <row r="450" s="176" customFormat="1" ht="12.75"/>
    <row r="451" s="176" customFormat="1" ht="12.75"/>
    <row r="452" s="176" customFormat="1" ht="12.75"/>
    <row r="453" s="176" customFormat="1" ht="12.75"/>
    <row r="454" s="176" customFormat="1" ht="12.75"/>
    <row r="455" s="176" customFormat="1" ht="12.75"/>
    <row r="456" s="176" customFormat="1" ht="12.75"/>
    <row r="457" s="176" customFormat="1" ht="12.75"/>
    <row r="458" s="176" customFormat="1" ht="12.75"/>
    <row r="459" s="176" customFormat="1" ht="12.75"/>
    <row r="460" s="176" customFormat="1" ht="12.75"/>
    <row r="461" s="176" customFormat="1" ht="12.75"/>
    <row r="462" s="176" customFormat="1" ht="12.75"/>
    <row r="463" s="176" customFormat="1" ht="12.75"/>
    <row r="464" s="176" customFormat="1" ht="12.75"/>
    <row r="465" s="176" customFormat="1" ht="12.75"/>
    <row r="466" s="176" customFormat="1" ht="12.75"/>
    <row r="467" s="176" customFormat="1" ht="12.75"/>
    <row r="468" s="176" customFormat="1" ht="12.75"/>
    <row r="469" s="176" customFormat="1" ht="12.75"/>
    <row r="470" s="176" customFormat="1" ht="12.75"/>
    <row r="471" s="176" customFormat="1" ht="12.75"/>
    <row r="472" s="176" customFormat="1" ht="12.75"/>
    <row r="473" s="176" customFormat="1" ht="12.75"/>
    <row r="474" s="176" customFormat="1" ht="12.75"/>
    <row r="475" s="176" customFormat="1" ht="12.75"/>
    <row r="476" s="176" customFormat="1" ht="12.75"/>
    <row r="477" s="176" customFormat="1" ht="12.75"/>
    <row r="478" s="176" customFormat="1" ht="12.75"/>
    <row r="479" s="176" customFormat="1" ht="12.75"/>
    <row r="480" s="176" customFormat="1" ht="12.75"/>
    <row r="481" s="176" customFormat="1" ht="12.75"/>
    <row r="482" s="176" customFormat="1" ht="12.75"/>
    <row r="483" s="176" customFormat="1" ht="12.75"/>
    <row r="484" s="176" customFormat="1" ht="12.75"/>
    <row r="485" s="176" customFormat="1" ht="12.75"/>
    <row r="486" s="176" customFormat="1" ht="12.75"/>
    <row r="487" s="176" customFormat="1" ht="12.75"/>
    <row r="488" s="176" customFormat="1" ht="12.75"/>
    <row r="489" s="176" customFormat="1" ht="12.75"/>
    <row r="490" s="176" customFormat="1" ht="12.75"/>
    <row r="491" s="176" customFormat="1" ht="12.75"/>
    <row r="492" s="176" customFormat="1" ht="12.75"/>
    <row r="493" s="176" customFormat="1" ht="12.75"/>
    <row r="494" s="176" customFormat="1" ht="12.75"/>
    <row r="495" s="176" customFormat="1" ht="12.75"/>
    <row r="496" s="176" customFormat="1" ht="12.75"/>
    <row r="497" s="176" customFormat="1" ht="12.75"/>
    <row r="498" s="176" customFormat="1" ht="12.75"/>
    <row r="499" s="176" customFormat="1" ht="12.75"/>
    <row r="500" s="176" customFormat="1" ht="12.75"/>
    <row r="501" s="176" customFormat="1" ht="12.75"/>
    <row r="502" s="176" customFormat="1" ht="12.75"/>
    <row r="503" s="176" customFormat="1" ht="12.75"/>
    <row r="504" s="176" customFormat="1" ht="12.75"/>
    <row r="505" s="176" customFormat="1" ht="12.75"/>
    <row r="506" s="176" customFormat="1" ht="12.75"/>
    <row r="507" s="176" customFormat="1" ht="12.75"/>
    <row r="508" s="176" customFormat="1" ht="12.75"/>
    <row r="509" s="176" customFormat="1" ht="12.75"/>
    <row r="510" s="176" customFormat="1" ht="12.75"/>
    <row r="511" s="176" customFormat="1" ht="12.75"/>
    <row r="512" s="176" customFormat="1" ht="12.75"/>
    <row r="513" s="176" customFormat="1" ht="12.75"/>
    <row r="514" s="176" customFormat="1" ht="12.75"/>
    <row r="515" s="176" customFormat="1" ht="12.75"/>
    <row r="516" s="176" customFormat="1" ht="12.75"/>
    <row r="517" s="176" customFormat="1" ht="12.75"/>
    <row r="518" s="176" customFormat="1" ht="12.75"/>
    <row r="519" s="176" customFormat="1" ht="12.75"/>
    <row r="520" s="176" customFormat="1" ht="12.75"/>
    <row r="521" s="176" customFormat="1" ht="12.75"/>
    <row r="522" s="176" customFormat="1" ht="12.75"/>
    <row r="523" s="176" customFormat="1" ht="12.75"/>
    <row r="524" s="176" customFormat="1" ht="12.75"/>
    <row r="525" s="176" customFormat="1" ht="12.75"/>
    <row r="526" s="176" customFormat="1" ht="12.75"/>
    <row r="527" s="176" customFormat="1" ht="12.75"/>
    <row r="528" s="176" customFormat="1" ht="12.75"/>
    <row r="529" s="176" customFormat="1" ht="12.75"/>
    <row r="530" s="176" customFormat="1" ht="12.75"/>
    <row r="531" s="176" customFormat="1" ht="12.75"/>
    <row r="532" s="176" customFormat="1" ht="12.75"/>
    <row r="533" s="176" customFormat="1" ht="12.75"/>
    <row r="534" s="176" customFormat="1" ht="12.75"/>
    <row r="535" s="176" customFormat="1" ht="12.75"/>
    <row r="536" s="176" customFormat="1" ht="12.75"/>
    <row r="537" s="176" customFormat="1" ht="12.75"/>
    <row r="538" s="176" customFormat="1" ht="12.75"/>
    <row r="539" s="176" customFormat="1" ht="12.75"/>
    <row r="540" s="176" customFormat="1" ht="12.75"/>
    <row r="541" s="176" customFormat="1" ht="12.75"/>
    <row r="542" s="176" customFormat="1" ht="12.75"/>
    <row r="543" s="176" customFormat="1" ht="12.75"/>
    <row r="544" s="176" customFormat="1" ht="12.75"/>
    <row r="545" s="176" customFormat="1" ht="12.75"/>
    <row r="546" s="176" customFormat="1" ht="12.75"/>
    <row r="547" s="176" customFormat="1" ht="12.75"/>
    <row r="548" s="176" customFormat="1" ht="12.75"/>
    <row r="549" s="176" customFormat="1" ht="12.75"/>
    <row r="550" s="176" customFormat="1" ht="12.75"/>
    <row r="551" s="176" customFormat="1" ht="12.75"/>
    <row r="552" s="176" customFormat="1" ht="12.75"/>
    <row r="553" s="176" customFormat="1" ht="12.75"/>
    <row r="554" s="176" customFormat="1" ht="12.75"/>
    <row r="555" s="176" customFormat="1" ht="12.75"/>
    <row r="556" s="176" customFormat="1" ht="12.75"/>
    <row r="557" s="176" customFormat="1" ht="12.75"/>
    <row r="558" s="176" customFormat="1" ht="12.75"/>
    <row r="559" s="176" customFormat="1" ht="12.75"/>
    <row r="560" s="176" customFormat="1" ht="12.75"/>
    <row r="561" s="176" customFormat="1" ht="12.75"/>
    <row r="562" s="176" customFormat="1" ht="12.75"/>
    <row r="563" s="176" customFormat="1" ht="12.75"/>
    <row r="564" s="176" customFormat="1" ht="12.75"/>
    <row r="565" s="176" customFormat="1" ht="12.75"/>
    <row r="566" s="176" customFormat="1" ht="12.75"/>
    <row r="567" s="176" customFormat="1" ht="12.75"/>
    <row r="568" s="176" customFormat="1" ht="12.75"/>
    <row r="569" s="176" customFormat="1" ht="12.75"/>
    <row r="570" s="176" customFormat="1" ht="12.75"/>
    <row r="571" s="176" customFormat="1" ht="12.75"/>
    <row r="572" s="176" customFormat="1" ht="12.75"/>
    <row r="573" s="176" customFormat="1" ht="12.75"/>
    <row r="574" s="176" customFormat="1" ht="12.75"/>
    <row r="575" s="176" customFormat="1" ht="12.75"/>
    <row r="576" s="176" customFormat="1" ht="12.75"/>
    <row r="577" s="176" customFormat="1" ht="12.75"/>
    <row r="578" s="176" customFormat="1" ht="12.75"/>
    <row r="579" s="176" customFormat="1" ht="12.75"/>
    <row r="580" s="176" customFormat="1" ht="12.75"/>
    <row r="581" s="176" customFormat="1" ht="12.75"/>
    <row r="582" s="176" customFormat="1" ht="12.75"/>
    <row r="583" s="176" customFormat="1" ht="12.75"/>
    <row r="584" s="176" customFormat="1" ht="12.75"/>
    <row r="585" s="176" customFormat="1" ht="12.75"/>
    <row r="586" s="176" customFormat="1" ht="12.75"/>
    <row r="587" s="176" customFormat="1" ht="12.75"/>
    <row r="588" s="176" customFormat="1" ht="12.75"/>
    <row r="589" s="176" customFormat="1" ht="12.75"/>
    <row r="590" s="176" customFormat="1" ht="12.75"/>
    <row r="591" s="176" customFormat="1" ht="12.75"/>
    <row r="592" s="176" customFormat="1" ht="12.75"/>
    <row r="593" s="176" customFormat="1" ht="12.75"/>
    <row r="594" s="176" customFormat="1" ht="12.75"/>
    <row r="595" s="176" customFormat="1" ht="12.75"/>
    <row r="596" s="176" customFormat="1" ht="12.75"/>
    <row r="597" s="176" customFormat="1" ht="12.75"/>
    <row r="598" s="176" customFormat="1" ht="12.75"/>
    <row r="599" s="176" customFormat="1" ht="12.75"/>
    <row r="600" s="176" customFormat="1" ht="12.75"/>
    <row r="601" s="176" customFormat="1" ht="12.75"/>
    <row r="602" s="176" customFormat="1" ht="12.75"/>
    <row r="603" s="176" customFormat="1" ht="12.75"/>
    <row r="604" s="176" customFormat="1" ht="12.75"/>
    <row r="605" s="176" customFormat="1" ht="12.75"/>
    <row r="606" s="176" customFormat="1" ht="12.75"/>
    <row r="607" s="176" customFormat="1" ht="12.75"/>
    <row r="608" s="176" customFormat="1" ht="12.75"/>
    <row r="609" s="176" customFormat="1" ht="12.75"/>
    <row r="610" s="176" customFormat="1" ht="12.75"/>
    <row r="611" s="176" customFormat="1" ht="12.75"/>
    <row r="612" s="176" customFormat="1" ht="12.75"/>
    <row r="613" s="176" customFormat="1" ht="12.75"/>
    <row r="614" s="176" customFormat="1" ht="12.75"/>
    <row r="615" s="176" customFormat="1" ht="12.75"/>
    <row r="616" s="176" customFormat="1" ht="12.75"/>
    <row r="617" s="176" customFormat="1" ht="12.75"/>
    <row r="618" s="176" customFormat="1" ht="12.75"/>
    <row r="619" s="176" customFormat="1" ht="12.75"/>
    <row r="620" s="176" customFormat="1" ht="12.75"/>
    <row r="621" s="176" customFormat="1" ht="12.75"/>
    <row r="622" s="176" customFormat="1" ht="12.75"/>
    <row r="623" s="176" customFormat="1" ht="12.75"/>
    <row r="624" s="176" customFormat="1" ht="12.75"/>
    <row r="625" s="176" customFormat="1" ht="12.75"/>
    <row r="626" s="176" customFormat="1" ht="12.75"/>
    <row r="627" s="176" customFormat="1" ht="12.75"/>
    <row r="628" s="176" customFormat="1" ht="12.75"/>
    <row r="629" s="176" customFormat="1" ht="12.75"/>
    <row r="630" s="176" customFormat="1" ht="12.75"/>
    <row r="631" s="176" customFormat="1" ht="12.75"/>
    <row r="632" s="176" customFormat="1" ht="12.75"/>
    <row r="633" s="176" customFormat="1" ht="12.75"/>
    <row r="634" s="176" customFormat="1" ht="12.75"/>
    <row r="635" s="176" customFormat="1" ht="12.75"/>
    <row r="636" s="176" customFormat="1" ht="12.75"/>
    <row r="637" s="176" customFormat="1" ht="12.75"/>
    <row r="638" s="176" customFormat="1" ht="12.75"/>
    <row r="639" s="176" customFormat="1" ht="12.75"/>
    <row r="640" s="176" customFormat="1" ht="12.75"/>
    <row r="641" s="176" customFormat="1" ht="12.75"/>
    <row r="642" s="176" customFormat="1" ht="12.75"/>
    <row r="643" s="176" customFormat="1" ht="12.75"/>
    <row r="644" s="176" customFormat="1" ht="12.75"/>
    <row r="645" s="176" customFormat="1" ht="12.75"/>
    <row r="646" s="176" customFormat="1" ht="12.75"/>
    <row r="647" s="176" customFormat="1" ht="12.75"/>
    <row r="648" s="176" customFormat="1" ht="12.75"/>
    <row r="649" s="176" customFormat="1" ht="12.75"/>
    <row r="650" s="176" customFormat="1" ht="12.75"/>
    <row r="651" s="176" customFormat="1" ht="12.75"/>
    <row r="652" s="176" customFormat="1" ht="12.75"/>
    <row r="653" s="176" customFormat="1" ht="12.75"/>
    <row r="654" s="176" customFormat="1" ht="12.75"/>
    <row r="655" s="176" customFormat="1" ht="12.75"/>
    <row r="656" s="176" customFormat="1" ht="12.75"/>
    <row r="657" s="176" customFormat="1" ht="12.75"/>
    <row r="658" s="176" customFormat="1" ht="12.75"/>
    <row r="659" s="176" customFormat="1" ht="12.75"/>
    <row r="660" s="176" customFormat="1" ht="12.75"/>
    <row r="661" s="176" customFormat="1" ht="12.75"/>
    <row r="662" s="176" customFormat="1" ht="12.75"/>
    <row r="663" s="176" customFormat="1" ht="12.75"/>
    <row r="664" s="176" customFormat="1" ht="12.75"/>
    <row r="665" s="176" customFormat="1" ht="12.75"/>
    <row r="666" s="176" customFormat="1" ht="12.75"/>
    <row r="667" s="176" customFormat="1" ht="12.75"/>
    <row r="668" s="176" customFormat="1" ht="12.75"/>
    <row r="669" s="176" customFormat="1" ht="12.75"/>
    <row r="670" s="176" customFormat="1" ht="12.75"/>
    <row r="671" s="176" customFormat="1" ht="12.75"/>
    <row r="672" s="176" customFormat="1" ht="12.75"/>
    <row r="673" s="176" customFormat="1" ht="12.75"/>
    <row r="674" s="176" customFormat="1" ht="12.75"/>
    <row r="675" s="176" customFormat="1" ht="12.75"/>
    <row r="676" s="176" customFormat="1" ht="12.75"/>
    <row r="677" s="176" customFormat="1" ht="12.75"/>
    <row r="678" s="176" customFormat="1" ht="12.75"/>
    <row r="679" s="176" customFormat="1" ht="12.75"/>
    <row r="680" s="176" customFormat="1" ht="12.75"/>
    <row r="681" s="176" customFormat="1" ht="12.75"/>
    <row r="682" s="176" customFormat="1" ht="12.75"/>
    <row r="683" s="176" customFormat="1" ht="12.75"/>
    <row r="684" s="176" customFormat="1" ht="12.75"/>
    <row r="685" s="176" customFormat="1" ht="12.75"/>
    <row r="686" s="176" customFormat="1" ht="12.75"/>
    <row r="687" s="176" customFormat="1" ht="12.75"/>
    <row r="688" s="176" customFormat="1" ht="12.75"/>
    <row r="689" s="176" customFormat="1" ht="12.75"/>
    <row r="690" s="176" customFormat="1" ht="12.75"/>
    <row r="691" s="176" customFormat="1" ht="12.75"/>
    <row r="692" s="176" customFormat="1" ht="12.75"/>
    <row r="693" s="176" customFormat="1" ht="12.75"/>
    <row r="694" s="176" customFormat="1" ht="12.75"/>
    <row r="695" s="176" customFormat="1" ht="12.75"/>
    <row r="696" s="176" customFormat="1" ht="12.75"/>
    <row r="697" s="176" customFormat="1" ht="12.75"/>
    <row r="698" s="176" customFormat="1" ht="12.75"/>
    <row r="699" s="176" customFormat="1" ht="12.75"/>
    <row r="700" s="176" customFormat="1" ht="12.75"/>
    <row r="701" s="176" customFormat="1" ht="12.75"/>
    <row r="702" s="176" customFormat="1" ht="12.75"/>
    <row r="703" s="176" customFormat="1" ht="12.75"/>
    <row r="704" s="176" customFormat="1" ht="12.75"/>
    <row r="705" s="176" customFormat="1" ht="12.75"/>
    <row r="706" s="176" customFormat="1" ht="12.75"/>
    <row r="707" s="176" customFormat="1" ht="12.75"/>
    <row r="708" s="176" customFormat="1" ht="12.75"/>
    <row r="709" s="176" customFormat="1" ht="12.75"/>
    <row r="710" s="176" customFormat="1" ht="12.75"/>
    <row r="711" s="176" customFormat="1" ht="12.75"/>
    <row r="712" s="176" customFormat="1" ht="12.75"/>
    <row r="713" s="176" customFormat="1" ht="12.75"/>
    <row r="714" s="176" customFormat="1" ht="12.75"/>
    <row r="715" s="176" customFormat="1" ht="12.75"/>
    <row r="716" s="176" customFormat="1" ht="12.75"/>
    <row r="717" s="176" customFormat="1" ht="12.75"/>
    <row r="718" s="176" customFormat="1" ht="12.75"/>
    <row r="719" s="176" customFormat="1" ht="12.75"/>
    <row r="720" s="176" customFormat="1" ht="12.75"/>
    <row r="721" s="176" customFormat="1" ht="12.75"/>
    <row r="722" s="176" customFormat="1" ht="12.75"/>
    <row r="723" s="176" customFormat="1" ht="12.75"/>
    <row r="724" s="176" customFormat="1" ht="12.75"/>
    <row r="725" s="176" customFormat="1" ht="12.75"/>
    <row r="726" s="176" customFormat="1" ht="12.75"/>
    <row r="727" s="176" customFormat="1" ht="12.75"/>
    <row r="728" s="176" customFormat="1" ht="12.75"/>
    <row r="729" s="176" customFormat="1" ht="12.75"/>
    <row r="730" s="176" customFormat="1" ht="12.75"/>
    <row r="731" s="176" customFormat="1" ht="12.75"/>
    <row r="732" s="176" customFormat="1" ht="12.75"/>
    <row r="733" s="176" customFormat="1" ht="12.75"/>
    <row r="734" s="176" customFormat="1" ht="12.75"/>
    <row r="735" s="176" customFormat="1" ht="12.75"/>
    <row r="736" s="176" customFormat="1" ht="12.75"/>
    <row r="737" s="176" customFormat="1" ht="12.75"/>
    <row r="738" s="176" customFormat="1" ht="12.75"/>
    <row r="739" s="176" customFormat="1" ht="12.75"/>
    <row r="740" s="176" customFormat="1" ht="12.75"/>
    <row r="741" s="176" customFormat="1" ht="12.75"/>
    <row r="742" s="176" customFormat="1" ht="12.75"/>
    <row r="743" s="176" customFormat="1" ht="12.75"/>
    <row r="744" s="176" customFormat="1" ht="12.75"/>
    <row r="745" s="176" customFormat="1" ht="12.75"/>
    <row r="746" s="176" customFormat="1" ht="12.75"/>
    <row r="747" s="176" customFormat="1" ht="12.75"/>
    <row r="748" s="176" customFormat="1" ht="12.75"/>
    <row r="749" s="176" customFormat="1" ht="12.75"/>
    <row r="750" s="176" customFormat="1" ht="12.75"/>
    <row r="751" s="176" customFormat="1" ht="12.75"/>
    <row r="752" s="176" customFormat="1" ht="12.75"/>
    <row r="753" s="176" customFormat="1" ht="12.75"/>
    <row r="754" s="176" customFormat="1" ht="12.75"/>
    <row r="755" s="176" customFormat="1" ht="12.75"/>
    <row r="756" s="176" customFormat="1" ht="12.75"/>
    <row r="757" s="176" customFormat="1" ht="12.75"/>
    <row r="758" s="176" customFormat="1" ht="12.75"/>
    <row r="759" s="176" customFormat="1" ht="12.75"/>
    <row r="760" s="176" customFormat="1" ht="12.75"/>
    <row r="761" s="176" customFormat="1" ht="12.75"/>
    <row r="762" s="176" customFormat="1" ht="12.75"/>
    <row r="763" s="176" customFormat="1" ht="12.75"/>
    <row r="764" s="176" customFormat="1" ht="12.75"/>
    <row r="765" s="176" customFormat="1" ht="12.75"/>
    <row r="766" s="176" customFormat="1" ht="12.75"/>
    <row r="767" s="176" customFormat="1" ht="12.75"/>
    <row r="768" s="176" customFormat="1" ht="12.75"/>
    <row r="769" s="176" customFormat="1" ht="12.75"/>
    <row r="770" s="176" customFormat="1" ht="12.75"/>
    <row r="771" s="176" customFormat="1" ht="12.75"/>
    <row r="772" s="176" customFormat="1" ht="12.75"/>
    <row r="773" s="176" customFormat="1" ht="12.75"/>
    <row r="774" s="176" customFormat="1" ht="12.75"/>
    <row r="775" s="176" customFormat="1" ht="12.75"/>
    <row r="776" s="176" customFormat="1" ht="12.75"/>
    <row r="777" s="176" customFormat="1" ht="12.75"/>
    <row r="778" s="176" customFormat="1" ht="12.75"/>
    <row r="779" s="176" customFormat="1" ht="12.75"/>
    <row r="780" s="176" customFormat="1" ht="12.75"/>
    <row r="781" s="176" customFormat="1" ht="12.75"/>
    <row r="782" s="176" customFormat="1" ht="12.75"/>
    <row r="783" s="176" customFormat="1" ht="12.75"/>
    <row r="784" s="176" customFormat="1" ht="12.75"/>
    <row r="785" s="176" customFormat="1" ht="12.75"/>
    <row r="786" s="176" customFormat="1" ht="12.75"/>
    <row r="787" s="176" customFormat="1" ht="12.75"/>
    <row r="788" s="176" customFormat="1" ht="12.75"/>
    <row r="789" s="176" customFormat="1" ht="12.75"/>
    <row r="790" s="176" customFormat="1" ht="12.75"/>
    <row r="791" s="176" customFormat="1" ht="12.75"/>
    <row r="792" s="176" customFormat="1" ht="12.75"/>
    <row r="793" s="176" customFormat="1" ht="12.75"/>
    <row r="794" s="176" customFormat="1" ht="12.75"/>
    <row r="795" s="176" customFormat="1" ht="12.75"/>
    <row r="796" s="176" customFormat="1" ht="12.75"/>
    <row r="797" s="176" customFormat="1" ht="12.75"/>
    <row r="798" s="176" customFormat="1" ht="12.75"/>
    <row r="799" s="176" customFormat="1" ht="12.75"/>
    <row r="800" s="176" customFormat="1" ht="12.75"/>
    <row r="801" s="176" customFormat="1" ht="12.75"/>
    <row r="802" s="176" customFormat="1" ht="12.75"/>
    <row r="803" s="176" customFormat="1" ht="12.75"/>
    <row r="804" s="176" customFormat="1" ht="12.75"/>
    <row r="805" s="176" customFormat="1" ht="12.75"/>
    <row r="806" s="176" customFormat="1" ht="12.75"/>
    <row r="807" s="176" customFormat="1" ht="12.75"/>
    <row r="808" s="176" customFormat="1" ht="12.75"/>
    <row r="809" s="176" customFormat="1" ht="12.75"/>
    <row r="810" s="176" customFormat="1" ht="12.75"/>
    <row r="811" s="176" customFormat="1" ht="12.75"/>
    <row r="812" s="176" customFormat="1" ht="12.75"/>
    <row r="813" s="176" customFormat="1" ht="12.75"/>
    <row r="814" s="176" customFormat="1" ht="12.75"/>
    <row r="815" s="176" customFormat="1" ht="12.75"/>
    <row r="816" s="176" customFormat="1" ht="12.75"/>
    <row r="817" s="176" customFormat="1" ht="12.75"/>
    <row r="818" s="176" customFormat="1" ht="12.75"/>
    <row r="819" s="176" customFormat="1" ht="12.75"/>
    <row r="820" s="176" customFormat="1" ht="12.75"/>
    <row r="821" s="176" customFormat="1" ht="12.75"/>
    <row r="822" s="176" customFormat="1" ht="12.75"/>
    <row r="823" s="176" customFormat="1" ht="12.75"/>
    <row r="824" s="176" customFormat="1" ht="12.75"/>
    <row r="825" s="176" customFormat="1" ht="12.75"/>
    <row r="826" s="176" customFormat="1" ht="12.75"/>
    <row r="827" s="176" customFormat="1" ht="12.75"/>
    <row r="828" s="176" customFormat="1" ht="12.75"/>
    <row r="829" s="176" customFormat="1" ht="12.75"/>
    <row r="830" s="176" customFormat="1" ht="12.75"/>
    <row r="831" s="176" customFormat="1" ht="12.75"/>
    <row r="832" s="176" customFormat="1" ht="12.75"/>
    <row r="833" s="176" customFormat="1" ht="12.75"/>
    <row r="834" s="176" customFormat="1" ht="12.75"/>
    <row r="835" s="176" customFormat="1" ht="12.75"/>
    <row r="836" s="176" customFormat="1" ht="12.75"/>
    <row r="837" s="176" customFormat="1" ht="12.75"/>
    <row r="838" s="176" customFormat="1" ht="12.75"/>
    <row r="839" s="176" customFormat="1" ht="12.75"/>
    <row r="840" s="176" customFormat="1" ht="12.75"/>
    <row r="841" s="176" customFormat="1" ht="12.75"/>
    <row r="842" s="176" customFormat="1" ht="12.75"/>
    <row r="843" s="176" customFormat="1" ht="12.75"/>
    <row r="844" s="176" customFormat="1" ht="12.75"/>
    <row r="845" s="176" customFormat="1" ht="12.75"/>
    <row r="846" s="176" customFormat="1" ht="12.75"/>
    <row r="847" s="176" customFormat="1" ht="12.75"/>
    <row r="848" s="176" customFormat="1" ht="12.75"/>
    <row r="849" s="176" customFormat="1" ht="12.75"/>
    <row r="850" s="176" customFormat="1" ht="12.75"/>
    <row r="851" s="176" customFormat="1" ht="12.75"/>
    <row r="852" s="176" customFormat="1" ht="12.75"/>
    <row r="853" s="176" customFormat="1" ht="12.75"/>
    <row r="854" s="176" customFormat="1" ht="12.75"/>
    <row r="855" s="176" customFormat="1" ht="12.75"/>
    <row r="856" s="176" customFormat="1" ht="12.75"/>
    <row r="857" s="176" customFormat="1" ht="12.75"/>
    <row r="858" s="176" customFormat="1" ht="12.75"/>
    <row r="859" s="176" customFormat="1" ht="12.75"/>
    <row r="860" s="176" customFormat="1" ht="12.75"/>
    <row r="861" s="176" customFormat="1" ht="12.75"/>
    <row r="862" s="176" customFormat="1" ht="12.75"/>
    <row r="863" s="176" customFormat="1" ht="12.75"/>
    <row r="864" s="176" customFormat="1" ht="12.75"/>
    <row r="865" s="176" customFormat="1" ht="12.75"/>
    <row r="866" s="176" customFormat="1" ht="12.75"/>
    <row r="867" s="176" customFormat="1" ht="12.75"/>
    <row r="868" s="176" customFormat="1" ht="12.75"/>
    <row r="869" s="176" customFormat="1" ht="12.75"/>
    <row r="870" s="176" customFormat="1" ht="12.75"/>
    <row r="871" s="176" customFormat="1" ht="12.75"/>
    <row r="872" s="176" customFormat="1" ht="12.75"/>
    <row r="873" s="176" customFormat="1" ht="12.75"/>
    <row r="874" s="176" customFormat="1" ht="12.75"/>
    <row r="875" s="176" customFormat="1" ht="12.75"/>
    <row r="876" s="176" customFormat="1" ht="12.75"/>
    <row r="877" s="176" customFormat="1" ht="12.75"/>
    <row r="878" s="176" customFormat="1" ht="12.75"/>
    <row r="879" s="176" customFormat="1" ht="12.75"/>
    <row r="880" s="176" customFormat="1" ht="12.75"/>
    <row r="881" s="176" customFormat="1" ht="12.75"/>
    <row r="882" s="176" customFormat="1" ht="12.75"/>
    <row r="883" s="176" customFormat="1" ht="12.75"/>
    <row r="884" s="176" customFormat="1" ht="12.75"/>
    <row r="885" s="176" customFormat="1" ht="12.75"/>
    <row r="886" s="176" customFormat="1" ht="12.75"/>
    <row r="887" s="176" customFormat="1" ht="12.75"/>
    <row r="888" s="176" customFormat="1" ht="12.75"/>
    <row r="889" s="176" customFormat="1" ht="12.75"/>
    <row r="890" s="176" customFormat="1" ht="12.75"/>
    <row r="891" s="176" customFormat="1" ht="12.75"/>
    <row r="892" s="176" customFormat="1" ht="12.75"/>
    <row r="893" s="176" customFormat="1" ht="12.75"/>
    <row r="894" s="176" customFormat="1" ht="12.75"/>
    <row r="895" s="176" customFormat="1" ht="12.75"/>
    <row r="896" s="176" customFormat="1" ht="12.75"/>
    <row r="897" s="176" customFormat="1" ht="12.75"/>
    <row r="898" s="176" customFormat="1" ht="12.75"/>
    <row r="899" s="176" customFormat="1" ht="12.75"/>
    <row r="900" s="176" customFormat="1" ht="12.75"/>
    <row r="901" s="176" customFormat="1" ht="12.75"/>
    <row r="902" s="176" customFormat="1" ht="12.75"/>
    <row r="903" s="176" customFormat="1" ht="12.75"/>
    <row r="904" s="176" customFormat="1" ht="12.75"/>
    <row r="905" s="176" customFormat="1" ht="12.75"/>
    <row r="906" s="176" customFormat="1" ht="12.75"/>
    <row r="907" s="176" customFormat="1" ht="12.75"/>
    <row r="908" s="176" customFormat="1" ht="12.75"/>
    <row r="909" s="176" customFormat="1" ht="12.75"/>
    <row r="910" s="176" customFormat="1" ht="12.75"/>
    <row r="911" s="176" customFormat="1" ht="12.75"/>
    <row r="912" s="176" customFormat="1" ht="12.75"/>
    <row r="913" s="176" customFormat="1" ht="12.75"/>
    <row r="914" s="176" customFormat="1" ht="12.75"/>
    <row r="915" s="176" customFormat="1" ht="12.75"/>
    <row r="916" s="176" customFormat="1" ht="12.75"/>
    <row r="917" s="176" customFormat="1" ht="12.75"/>
    <row r="918" s="176" customFormat="1" ht="12.75"/>
    <row r="919" s="176" customFormat="1" ht="12.75"/>
    <row r="920" s="176" customFormat="1" ht="12.75"/>
    <row r="921" s="176" customFormat="1" ht="12.75"/>
    <row r="922" s="176" customFormat="1" ht="12.75"/>
    <row r="923" s="176" customFormat="1" ht="12.75"/>
    <row r="924" s="176" customFormat="1" ht="12.75"/>
    <row r="925" s="176" customFormat="1" ht="12.75"/>
    <row r="926" s="176" customFormat="1" ht="12.75"/>
    <row r="927" s="176" customFormat="1" ht="12.75"/>
    <row r="928" s="176" customFormat="1" ht="12.75"/>
    <row r="929" s="176" customFormat="1" ht="12.75"/>
    <row r="930" s="176" customFormat="1" ht="12.75"/>
    <row r="931" s="176" customFormat="1" ht="12.75"/>
    <row r="932" s="176" customFormat="1" ht="12.75"/>
    <row r="933" s="176" customFormat="1" ht="12.75"/>
    <row r="934" s="176" customFormat="1" ht="12.75"/>
    <row r="935" s="176" customFormat="1" ht="12.75"/>
    <row r="936" s="176" customFormat="1" ht="12.75"/>
    <row r="937" s="176" customFormat="1" ht="12.75"/>
    <row r="938" s="176" customFormat="1" ht="12.75"/>
    <row r="939" s="176" customFormat="1" ht="12.75"/>
    <row r="940" s="176" customFormat="1" ht="12.75"/>
    <row r="941" s="176" customFormat="1" ht="12.75"/>
    <row r="942" s="176" customFormat="1" ht="12.75"/>
    <row r="943" s="176" customFormat="1" ht="12.75"/>
    <row r="944" s="176" customFormat="1" ht="12.75"/>
    <row r="945" s="176" customFormat="1" ht="12.75"/>
    <row r="946" s="176" customFormat="1" ht="12.75"/>
    <row r="947" s="176" customFormat="1" ht="12.75"/>
    <row r="948" s="176" customFormat="1" ht="12.75"/>
    <row r="949" s="176" customFormat="1" ht="12.75"/>
    <row r="950" s="176" customFormat="1" ht="12.75"/>
    <row r="951" s="176" customFormat="1" ht="12.75"/>
    <row r="952" s="176" customFormat="1" ht="12.75"/>
    <row r="953" s="176" customFormat="1" ht="12.75"/>
    <row r="954" s="176" customFormat="1" ht="12.75"/>
    <row r="955" s="176" customFormat="1" ht="12.75"/>
    <row r="956" s="176" customFormat="1" ht="12.75"/>
    <row r="957" s="176" customFormat="1" ht="12.75"/>
    <row r="958" s="176" customFormat="1" ht="12.75"/>
    <row r="959" s="176" customFormat="1" ht="12.75"/>
    <row r="960" s="176" customFormat="1" ht="12.75"/>
    <row r="961" s="176" customFormat="1" ht="12.75"/>
    <row r="962" s="176" customFormat="1" ht="12.75"/>
    <row r="963" s="176" customFormat="1" ht="12.75"/>
    <row r="964" s="176" customFormat="1" ht="12.75"/>
    <row r="965" s="176" customFormat="1" ht="12.75"/>
    <row r="966" s="176" customFormat="1" ht="12.75"/>
    <row r="967" s="176" customFormat="1" ht="12.75"/>
    <row r="968" s="176" customFormat="1" ht="12.75"/>
    <row r="969" s="176" customFormat="1" ht="12.75"/>
    <row r="970" s="176" customFormat="1" ht="12.75"/>
    <row r="971" s="176" customFormat="1" ht="12.75"/>
    <row r="972" s="176" customFormat="1" ht="12.75"/>
    <row r="973" s="176" customFormat="1" ht="12.75"/>
    <row r="974" s="176" customFormat="1" ht="12.75"/>
    <row r="975" s="176" customFormat="1" ht="12.75"/>
    <row r="976" s="176" customFormat="1" ht="12.75"/>
    <row r="977" s="176" customFormat="1" ht="12.75"/>
    <row r="978" s="176" customFormat="1" ht="12.75"/>
    <row r="979" s="176" customFormat="1" ht="12.75"/>
    <row r="980" s="176" customFormat="1" ht="12.75"/>
    <row r="981" s="176" customFormat="1" ht="12.75"/>
    <row r="982" s="176" customFormat="1" ht="12.75"/>
    <row r="983" s="176" customFormat="1" ht="12.75"/>
    <row r="984" s="176" customFormat="1" ht="12.75"/>
    <row r="985" s="176" customFormat="1" ht="12.75"/>
    <row r="986" s="176" customFormat="1" ht="12.75"/>
    <row r="987" s="176" customFormat="1" ht="12.75"/>
    <row r="988" s="176" customFormat="1" ht="12.75"/>
    <row r="989" s="176" customFormat="1" ht="12.75"/>
    <row r="990" s="176" customFormat="1" ht="12.75"/>
    <row r="991" s="176" customFormat="1" ht="12.75"/>
    <row r="992" s="176" customFormat="1" ht="12.75"/>
    <row r="993" s="176" customFormat="1" ht="12.75"/>
    <row r="994" s="176" customFormat="1" ht="12.75"/>
    <row r="995" s="176" customFormat="1" ht="12.75"/>
    <row r="996" s="176" customFormat="1" ht="12.75"/>
    <row r="997" s="176" customFormat="1" ht="12.75"/>
    <row r="998" s="176" customFormat="1" ht="12.75"/>
    <row r="999" s="176" customFormat="1" ht="12.75"/>
    <row r="1000" s="176" customFormat="1" ht="12.75"/>
    <row r="1001" s="176" customFormat="1" ht="12.75"/>
    <row r="1002" s="176" customFormat="1" ht="12.75"/>
    <row r="1003" s="176" customFormat="1" ht="12.75"/>
    <row r="1004" s="176" customFormat="1" ht="12.75"/>
    <row r="1005" s="176" customFormat="1" ht="12.75"/>
    <row r="1006" s="176" customFormat="1" ht="12.75"/>
    <row r="1007" s="176" customFormat="1" ht="12.75"/>
    <row r="1008" s="176" customFormat="1" ht="12.75"/>
    <row r="1009" s="176" customFormat="1" ht="12.75"/>
    <row r="1010" s="176" customFormat="1" ht="12.75"/>
    <row r="1011" s="176" customFormat="1" ht="12.75"/>
    <row r="1012" s="176" customFormat="1" ht="12.75"/>
    <row r="1013" s="176" customFormat="1" ht="12.75"/>
    <row r="1014" s="176" customFormat="1" ht="12.75"/>
    <row r="1015" s="176" customFormat="1" ht="12.75"/>
    <row r="1016" s="176" customFormat="1" ht="12.75"/>
    <row r="1017" s="176" customFormat="1" ht="12.75"/>
    <row r="1018" s="176" customFormat="1" ht="12.75"/>
    <row r="1019" s="176" customFormat="1" ht="12.75"/>
    <row r="1020" s="176" customFormat="1" ht="12.75"/>
    <row r="1021" s="176" customFormat="1" ht="12.75"/>
    <row r="1022" s="176" customFormat="1" ht="12.75"/>
    <row r="1023" s="176" customFormat="1" ht="12.75"/>
    <row r="1024" s="176" customFormat="1" ht="12.75"/>
    <row r="1025" s="176" customFormat="1" ht="12.75"/>
    <row r="1026" s="176" customFormat="1" ht="12.75"/>
    <row r="1027" s="176" customFormat="1" ht="12.75"/>
    <row r="1028" s="176" customFormat="1" ht="12.75"/>
    <row r="1029" s="176" customFormat="1" ht="12.75"/>
    <row r="1030" s="176" customFormat="1" ht="12.75"/>
    <row r="1031" s="176" customFormat="1" ht="12.75"/>
    <row r="1032" s="176" customFormat="1" ht="12.75"/>
    <row r="1033" s="176" customFormat="1" ht="12.75"/>
    <row r="1034" s="176" customFormat="1" ht="12.75"/>
    <row r="1035" s="176" customFormat="1" ht="12.75"/>
    <row r="1036" s="176" customFormat="1" ht="12.75"/>
    <row r="1037" s="176" customFormat="1" ht="12.75"/>
    <row r="1038" s="176" customFormat="1" ht="12.75"/>
    <row r="1039" s="176" customFormat="1" ht="12.75"/>
    <row r="1040" s="176" customFormat="1" ht="12.75"/>
    <row r="1041" s="176" customFormat="1" ht="12.75"/>
    <row r="1042" s="176" customFormat="1" ht="12.75"/>
    <row r="1043" s="176" customFormat="1" ht="12.75"/>
    <row r="1044" s="176" customFormat="1" ht="12.75"/>
    <row r="1045" s="176" customFormat="1" ht="12.75"/>
    <row r="1046" s="176" customFormat="1" ht="12.75"/>
    <row r="1047" s="176" customFormat="1" ht="12.75"/>
    <row r="1048" s="176" customFormat="1" ht="12.75"/>
    <row r="1049" s="176" customFormat="1" ht="12.75"/>
    <row r="1050" s="176" customFormat="1" ht="12.75"/>
    <row r="1051" s="176" customFormat="1" ht="12.75"/>
    <row r="1052" s="176" customFormat="1" ht="12.75"/>
    <row r="1053" s="176" customFormat="1" ht="12.75"/>
    <row r="1054" s="176" customFormat="1" ht="12.75"/>
    <row r="1055" s="176" customFormat="1" ht="12.75"/>
    <row r="1056" s="176" customFormat="1" ht="12.75"/>
    <row r="1057" s="176" customFormat="1" ht="12.75"/>
    <row r="1058" s="176" customFormat="1" ht="12.75"/>
    <row r="1059" s="176" customFormat="1" ht="12.75"/>
    <row r="1060" s="176" customFormat="1" ht="12.75"/>
    <row r="1061" s="176" customFormat="1" ht="12.75"/>
    <row r="1062" s="176" customFormat="1" ht="12.75"/>
    <row r="1063" s="176" customFormat="1" ht="12.75"/>
    <row r="1064" s="176" customFormat="1" ht="12.75"/>
    <row r="1065" s="176" customFormat="1" ht="12.75"/>
    <row r="1066" s="176" customFormat="1" ht="12.75"/>
    <row r="1067" s="176" customFormat="1" ht="12.75"/>
    <row r="1068" s="176" customFormat="1" ht="12.75"/>
    <row r="1069" s="176" customFormat="1" ht="12.75"/>
    <row r="1070" s="176" customFormat="1" ht="12.75"/>
    <row r="1071" s="176" customFormat="1" ht="12.75"/>
    <row r="1072" s="176" customFormat="1" ht="12.75"/>
    <row r="1073" s="176" customFormat="1" ht="12.75"/>
    <row r="1074" s="176" customFormat="1" ht="12.75"/>
    <row r="1075" s="176" customFormat="1" ht="12.75"/>
    <row r="1076" s="176" customFormat="1" ht="12.75"/>
    <row r="1077" s="176" customFormat="1" ht="12.75"/>
    <row r="1078" s="176" customFormat="1" ht="12.75"/>
    <row r="1079" s="176" customFormat="1" ht="12.75"/>
    <row r="1080" s="176" customFormat="1" ht="12.75"/>
    <row r="1081" s="176" customFormat="1" ht="12.75"/>
    <row r="1082" s="176" customFormat="1" ht="12.75"/>
    <row r="1083" s="176" customFormat="1" ht="12.75"/>
    <row r="1084" s="176" customFormat="1" ht="12.75"/>
    <row r="1085" s="176" customFormat="1" ht="12.75"/>
    <row r="1086" s="176" customFormat="1" ht="12.75"/>
    <row r="1087" s="176" customFormat="1" ht="12.75"/>
    <row r="1088" s="176" customFormat="1" ht="12.75"/>
    <row r="1089" s="176" customFormat="1" ht="12.75"/>
    <row r="1090" s="176" customFormat="1" ht="12.75"/>
    <row r="1091" s="176" customFormat="1" ht="12.75"/>
    <row r="1092" s="176" customFormat="1" ht="12.75"/>
    <row r="1093" s="176" customFormat="1" ht="12.75"/>
    <row r="1094" s="176" customFormat="1" ht="12.75"/>
    <row r="1095" s="176" customFormat="1" ht="12.75"/>
    <row r="1096" s="176" customFormat="1" ht="12.75"/>
    <row r="1097" s="176" customFormat="1" ht="12.75"/>
    <row r="1098" s="176" customFormat="1" ht="12.75"/>
    <row r="1099" s="176" customFormat="1" ht="12.75"/>
    <row r="1100" s="176" customFormat="1" ht="12.75"/>
    <row r="1101" s="176" customFormat="1" ht="12.75"/>
    <row r="1102" s="176" customFormat="1" ht="12.75"/>
    <row r="1103" s="176" customFormat="1" ht="12.75"/>
    <row r="1104" s="176" customFormat="1" ht="12.75"/>
    <row r="1105" s="176" customFormat="1" ht="12.75"/>
    <row r="1106" s="176" customFormat="1" ht="12.75"/>
    <row r="1107" s="176" customFormat="1" ht="12.75"/>
    <row r="1108" s="176" customFormat="1" ht="12.75"/>
    <row r="1109" s="176" customFormat="1" ht="12.75"/>
    <row r="1110" s="176" customFormat="1" ht="12.75"/>
    <row r="1111" s="176" customFormat="1" ht="12.75"/>
    <row r="1112" s="176" customFormat="1" ht="12.75"/>
    <row r="1113" s="176" customFormat="1" ht="12.75"/>
    <row r="1114" s="176" customFormat="1" ht="12.75"/>
    <row r="1115" s="176" customFormat="1" ht="12.75"/>
    <row r="1116" s="176" customFormat="1" ht="12.75"/>
    <row r="1117" s="176" customFormat="1" ht="12.75"/>
    <row r="1118" s="176" customFormat="1" ht="12.75"/>
    <row r="1119" s="176" customFormat="1" ht="12.75"/>
    <row r="1120" s="176" customFormat="1" ht="12.75"/>
    <row r="1121" s="176" customFormat="1" ht="12.75"/>
    <row r="1122" s="176" customFormat="1" ht="12.75"/>
    <row r="1123" s="176" customFormat="1" ht="12.75"/>
    <row r="1124" s="176" customFormat="1" ht="12.75"/>
    <row r="1125" s="176" customFormat="1" ht="12.75"/>
    <row r="1126" s="176" customFormat="1" ht="12.75"/>
    <row r="1127" s="176" customFormat="1" ht="12.75"/>
    <row r="1128" s="176" customFormat="1" ht="12.75"/>
    <row r="1129" s="176" customFormat="1" ht="12.75"/>
    <row r="1130" s="176" customFormat="1" ht="12.75"/>
    <row r="1131" s="176" customFormat="1" ht="12.75"/>
    <row r="1132" s="176" customFormat="1" ht="12.75"/>
    <row r="1133" s="176" customFormat="1" ht="12.75"/>
    <row r="1134" s="176" customFormat="1" ht="12.75"/>
    <row r="1135" s="176" customFormat="1" ht="12.75"/>
    <row r="1136" s="176" customFormat="1" ht="12.75"/>
    <row r="1137" s="176" customFormat="1" ht="12.75"/>
    <row r="1138" spans="8:14" s="176" customFormat="1" ht="12.75">
      <c r="H1138" s="177"/>
      <c r="I1138" s="177"/>
      <c r="J1138" s="177"/>
      <c r="K1138" s="177"/>
      <c r="L1138" s="177"/>
      <c r="M1138" s="177"/>
      <c r="N1138" s="177"/>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5118110236220472" footer="0.5118110236220472"/>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2002-04-29T13:33:48Z</cp:lastPrinted>
  <dcterms:created xsi:type="dcterms:W3CDTF">2002-02-15T09:17:36Z</dcterms:created>
  <dcterms:modified xsi:type="dcterms:W3CDTF">2002-04-30T07:29:52Z</dcterms:modified>
  <cp:category/>
  <cp:version/>
  <cp:contentType/>
  <cp:contentStatus/>
</cp:coreProperties>
</file>