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Desember 2004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<sst xmlns="http://schemas.openxmlformats.org/spreadsheetml/2006/main" count="173" uniqueCount="128">
  <si>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</si>
  <si>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</si>
  <si>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</si>
  <si>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</si>
  <si>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</si>
  <si>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</si>
  <si>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</si>
  <si>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</si>
  <si>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</si>
  <si>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</si>
  <si>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</si>
  <si>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</si>
  <si>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</si>
  <si>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</si>
  <si>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</si>
  <si>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</si>
  <si>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</si>
  <si>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</si>
  <si>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</si>
  <si>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</si>
  <si>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</si>
  <si>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</si>
  <si>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</si>
  <si>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</si>
  <si>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</si>
  <si>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</si>
  <si>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</si>
  <si>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</si>
  <si>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</si>
  <si>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</si>
  <si>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</si>
  <si>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</si>
  <si>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</si>
  <si>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</si>
  <si>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</si>
  <si>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</si>
  <si>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</si>
  <si>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</si>
  <si>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</si>
  <si>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</si>
  <si>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</si>
  <si>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</si>
  <si>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</si>
  <si>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</si>
  <si>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</si>
  <si>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</si>
  <si>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</si>
  <si>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</si>
  <si>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</si>
  <si>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</si>
  <si>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</si>
  <si>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</si>
  <si>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</si>
  <si>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</si>
  <si>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</si>
  <si>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</si>
  <si>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</si>
  <si>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</si>
  <si>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</si>
  <si>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</si>
  <si>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 xml:space="preserve">Okuthunyelwa kwamanye amazwe - Ummbila ophelele </t>
  </si>
  <si>
    <t>Exported -  Products</t>
  </si>
  <si>
    <t>Okuthunyelwa kwamanye amazwe - Imikhiqizo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</si>
  <si>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</si>
  <si>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</si>
  <si>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</si>
  <si>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</si>
  <si>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</si>
  <si>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</si>
  <si>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</si>
  <si>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</si>
  <si>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</si>
  <si>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</si>
  <si>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</si>
  <si>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</si>
  <si>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</si>
  <si>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</si>
  <si>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</si>
  <si>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</si>
  <si>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(g) Stock stored at: (6)</t>
  </si>
  <si>
    <t>(g) Isitokwe esibekwe e-: (6)</t>
  </si>
  <si>
    <t>(i)</t>
  </si>
  <si>
    <t>(ii)</t>
  </si>
  <si>
    <t>Stock surplus(-)/deficit(+) (iii)</t>
  </si>
  <si>
    <t>Isitokwe esingaphezulu(-)/esingaphansi(+) (iii)</t>
  </si>
  <si>
    <t>(iii)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</si>
  <si>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</si>
  <si>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</si>
  <si>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</si>
  <si>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</si>
  <si>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</si>
  <si>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</si>
  <si>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</si>
  <si>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</si>
  <si>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</si>
  <si>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2004/2005 Year (May - April)/ Unyaka ka-2004/2005 (KuMeyi - Ku-Aphreli) (2)</t>
  </si>
  <si>
    <t>(Preliminary/Okokuqala)</t>
  </si>
  <si>
    <t>1 May/KuMeyi 2004</t>
  </si>
  <si>
    <t>Okusele okuthunyelwayo(+)/Okwemukelwayo(-)</t>
  </si>
  <si>
    <t>Surplus(-)/Deficit(+) (iii)</t>
  </si>
  <si>
    <t>March 2004 (On request of the industry.)</t>
  </si>
  <si>
    <t>45 699</t>
  </si>
  <si>
    <t>34 355</t>
  </si>
  <si>
    <t>KuMashi 2004 (Ngesicelo semboni.)</t>
  </si>
  <si>
    <t>April 2004</t>
  </si>
  <si>
    <t>47 761</t>
  </si>
  <si>
    <t>74 382</t>
  </si>
  <si>
    <t>Okulinganiswa  nommbila.</t>
  </si>
  <si>
    <t>2004/2005 season.</t>
  </si>
  <si>
    <t>ngonyaka ka-2004/2005.</t>
  </si>
  <si>
    <t>November 2004</t>
  </si>
  <si>
    <t>KuNovemba 2004</t>
  </si>
  <si>
    <t>1 November/KuNovemba 2004</t>
  </si>
  <si>
    <t>30 November/KuNovemba 2004</t>
  </si>
  <si>
    <t>December 2004</t>
  </si>
  <si>
    <t>KuDisemba 2004</t>
  </si>
  <si>
    <t>May - December 2004</t>
  </si>
  <si>
    <t>KuMeyi - KuDisemba 2004</t>
  </si>
  <si>
    <t>KuMeyi - KuDisemba 2003</t>
  </si>
  <si>
    <t>1 December/KuDisemba 2004</t>
  </si>
  <si>
    <t>May - December 2003</t>
  </si>
  <si>
    <t>31 December/KuDisemba 2004</t>
  </si>
  <si>
    <t>30 December/KuDisemba 2003</t>
  </si>
  <si>
    <t>SMI-012005</t>
  </si>
  <si>
    <t>5 571 589</t>
  </si>
  <si>
    <t>3 255 442</t>
  </si>
  <si>
    <t xml:space="preserve">Imported during 2003/2004 season originally destined for RSA  (25 000 t) but exported to other countries during </t>
  </si>
  <si>
    <t xml:space="preserve">Kuthengwe kwamanye a, zwe ngonyaka ka-2003/2004 mayelana ne RSA (25 000 t) okuthunyelwe kwamanye amazwe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</si>
</sst>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/>
    </xf>
    <xf numFmtId="1" fontId="13" fillId="0" borderId="54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right"/>
    </xf>
    <xf numFmtId="1" fontId="13" fillId="0" borderId="5" xfId="0" applyNumberFormat="1" applyFont="1" applyFill="1" applyBorder="1" applyAlignment="1">
      <alignment horizontal="right"/>
    </xf>
    <xf numFmtId="1" fontId="13" fillId="0" borderId="14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" fontId="13" fillId="0" borderId="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29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2" width="1.57421875" style="198" customWidth="1"/>
    <col min="3" max="3" width="41.28125" style="198" customWidth="1"/>
    <col min="4" max="6" width="15.8515625" style="198" customWidth="1"/>
    <col min="7" max="12" width="16.140625" style="198" customWidth="1"/>
    <col min="13" max="13" width="10.57421875" style="198" customWidth="1"/>
    <col min="14" max="15" width="14.7109375" style="198" customWidth="1"/>
    <col min="16" max="16" width="15.8515625" style="198" customWidth="1"/>
    <col min="17" max="17" width="68.00390625" style="198" customWidth="1"/>
    <col min="18" max="18" width="1.57421875" style="198" customWidth="1"/>
    <col min="19" max="19" width="1.2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30"/>
      <c r="B1" s="231"/>
      <c r="C1" s="225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123</v>
      </c>
      <c r="R1" s="223"/>
      <c r="S1" s="224"/>
      <c r="T1" s="1"/>
    </row>
    <row r="2" spans="1:20" s="2" customFormat="1" ht="21" customHeight="1">
      <c r="A2" s="226"/>
      <c r="B2" s="227"/>
      <c r="C2" s="228"/>
      <c r="D2" s="226" t="s">
        <v>70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32"/>
      <c r="R2" s="233"/>
      <c r="S2" s="234"/>
      <c r="T2" s="1"/>
    </row>
    <row r="3" spans="1:20" s="2" customFormat="1" ht="21" customHeight="1" thickBot="1">
      <c r="A3" s="226"/>
      <c r="B3" s="227"/>
      <c r="C3" s="228"/>
      <c r="D3" s="229" t="s">
        <v>95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32"/>
      <c r="R3" s="233"/>
      <c r="S3" s="234"/>
      <c r="T3" s="1"/>
    </row>
    <row r="4" spans="1:166" s="5" customFormat="1" ht="21" customHeight="1">
      <c r="A4" s="226"/>
      <c r="B4" s="227"/>
      <c r="C4" s="228"/>
      <c r="D4" s="235" t="s">
        <v>110</v>
      </c>
      <c r="E4" s="236"/>
      <c r="F4" s="237"/>
      <c r="G4" s="235" t="s">
        <v>114</v>
      </c>
      <c r="H4" s="236"/>
      <c r="I4" s="237"/>
      <c r="J4" s="238" t="s">
        <v>1</v>
      </c>
      <c r="K4" s="239"/>
      <c r="L4" s="239"/>
      <c r="M4" s="3"/>
      <c r="N4" s="238" t="s">
        <v>1</v>
      </c>
      <c r="O4" s="239"/>
      <c r="P4" s="239"/>
      <c r="Q4" s="232"/>
      <c r="R4" s="233"/>
      <c r="S4" s="23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6"/>
      <c r="B5" s="227"/>
      <c r="C5" s="228"/>
      <c r="D5" s="240" t="s">
        <v>111</v>
      </c>
      <c r="E5" s="241"/>
      <c r="F5" s="242"/>
      <c r="G5" s="240" t="s">
        <v>115</v>
      </c>
      <c r="H5" s="241"/>
      <c r="I5" s="242"/>
      <c r="J5" s="243" t="s">
        <v>116</v>
      </c>
      <c r="K5" s="244"/>
      <c r="L5" s="245"/>
      <c r="M5" s="6"/>
      <c r="N5" s="243" t="s">
        <v>120</v>
      </c>
      <c r="O5" s="244"/>
      <c r="P5" s="245"/>
      <c r="Q5" s="246">
        <v>38378</v>
      </c>
      <c r="R5" s="247"/>
      <c r="S5" s="24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6"/>
      <c r="B6" s="227"/>
      <c r="C6" s="228"/>
      <c r="D6" s="253"/>
      <c r="E6" s="254"/>
      <c r="F6" s="255"/>
      <c r="G6" s="253" t="s">
        <v>96</v>
      </c>
      <c r="H6" s="256"/>
      <c r="I6" s="254"/>
      <c r="J6" s="253" t="s">
        <v>117</v>
      </c>
      <c r="K6" s="256"/>
      <c r="L6" s="254"/>
      <c r="M6" s="7" t="s">
        <v>2</v>
      </c>
      <c r="N6" s="253" t="s">
        <v>118</v>
      </c>
      <c r="O6" s="256"/>
      <c r="P6" s="254"/>
      <c r="Q6" s="249"/>
      <c r="R6" s="247"/>
      <c r="S6" s="24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26"/>
      <c r="B7" s="227"/>
      <c r="C7" s="228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49"/>
      <c r="R7" s="247"/>
      <c r="S7" s="24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29"/>
      <c r="B8" s="218"/>
      <c r="C8" s="219"/>
      <c r="D8" s="202" t="s">
        <v>92</v>
      </c>
      <c r="E8" s="203" t="s">
        <v>93</v>
      </c>
      <c r="F8" s="13" t="s">
        <v>7</v>
      </c>
      <c r="G8" s="202" t="s">
        <v>92</v>
      </c>
      <c r="H8" s="203" t="s">
        <v>93</v>
      </c>
      <c r="I8" s="13" t="s">
        <v>7</v>
      </c>
      <c r="J8" s="202" t="s">
        <v>92</v>
      </c>
      <c r="K8" s="203" t="s">
        <v>93</v>
      </c>
      <c r="L8" s="13" t="s">
        <v>7</v>
      </c>
      <c r="M8" s="14"/>
      <c r="N8" s="202" t="s">
        <v>92</v>
      </c>
      <c r="O8" s="203" t="s">
        <v>93</v>
      </c>
      <c r="P8" s="13" t="s">
        <v>7</v>
      </c>
      <c r="Q8" s="250"/>
      <c r="R8" s="251"/>
      <c r="S8" s="25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57" t="s">
        <v>94</v>
      </c>
      <c r="B9" s="258"/>
      <c r="C9" s="259"/>
      <c r="D9" s="260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57" t="s">
        <v>8</v>
      </c>
      <c r="R9" s="258"/>
      <c r="S9" s="25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62" t="s">
        <v>9</v>
      </c>
      <c r="B10" s="239"/>
      <c r="C10" s="239"/>
      <c r="D10" s="263" t="s">
        <v>112</v>
      </c>
      <c r="E10" s="264"/>
      <c r="F10" s="265"/>
      <c r="G10" s="264" t="s">
        <v>119</v>
      </c>
      <c r="H10" s="264"/>
      <c r="I10" s="264"/>
      <c r="J10" s="266" t="s">
        <v>97</v>
      </c>
      <c r="K10" s="267"/>
      <c r="L10" s="268"/>
      <c r="M10" s="15"/>
      <c r="N10" s="266" t="s">
        <v>91</v>
      </c>
      <c r="O10" s="267"/>
      <c r="P10" s="268"/>
      <c r="Q10" s="269" t="s">
        <v>10</v>
      </c>
      <c r="R10" s="269"/>
      <c r="S10" s="27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5146</v>
      </c>
      <c r="E11" s="19">
        <v>2041</v>
      </c>
      <c r="F11" s="20">
        <f>SUM(D11:E11)</f>
        <v>7187</v>
      </c>
      <c r="G11" s="19">
        <v>4727</v>
      </c>
      <c r="H11" s="19">
        <v>1764</v>
      </c>
      <c r="I11" s="199">
        <f>SUM(G11:H11)</f>
        <v>6491</v>
      </c>
      <c r="J11" s="18">
        <v>2123</v>
      </c>
      <c r="K11" s="19">
        <v>501</v>
      </c>
      <c r="L11" s="20">
        <f>SUM(J11:K11)</f>
        <v>2624</v>
      </c>
      <c r="M11" s="200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39" t="s">
        <v>1</v>
      </c>
      <c r="K12" s="239"/>
      <c r="L12" s="239"/>
      <c r="M12" s="27"/>
      <c r="N12" s="239" t="s">
        <v>1</v>
      </c>
      <c r="O12" s="239"/>
      <c r="P12" s="239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45" t="s">
        <v>116</v>
      </c>
      <c r="K13" s="244"/>
      <c r="L13" s="245"/>
      <c r="M13" s="29"/>
      <c r="N13" s="245" t="s">
        <v>120</v>
      </c>
      <c r="O13" s="244"/>
      <c r="P13" s="245"/>
      <c r="Q13" s="22"/>
      <c r="S13" s="24"/>
    </row>
    <row r="14" spans="1:166" s="23" customFormat="1" ht="21" customHeight="1" thickBot="1">
      <c r="A14" s="16"/>
      <c r="B14" s="25"/>
      <c r="C14" s="25"/>
      <c r="D14" s="271"/>
      <c r="E14" s="271"/>
      <c r="F14" s="271"/>
      <c r="G14" s="30"/>
      <c r="H14" s="30"/>
      <c r="I14" s="30"/>
      <c r="J14" s="254" t="s">
        <v>117</v>
      </c>
      <c r="K14" s="256"/>
      <c r="L14" s="254"/>
      <c r="M14" s="31"/>
      <c r="N14" s="254" t="s">
        <v>118</v>
      </c>
      <c r="O14" s="256"/>
      <c r="P14" s="254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26</v>
      </c>
      <c r="E15" s="37">
        <f>SUM(E16:E17)</f>
        <v>24</v>
      </c>
      <c r="F15" s="38">
        <f>SUM(D15:E15)</f>
        <v>50</v>
      </c>
      <c r="G15" s="36">
        <f>SUM(G16:G17)</f>
        <v>15</v>
      </c>
      <c r="H15" s="37">
        <f>SUM(H16:H17)</f>
        <v>77</v>
      </c>
      <c r="I15" s="38">
        <f>SUM(G15:H15)</f>
        <v>92</v>
      </c>
      <c r="J15" s="36">
        <f>SUM(J16:J17)</f>
        <v>5572</v>
      </c>
      <c r="K15" s="37">
        <f>SUM(K16:K17)</f>
        <v>3417</v>
      </c>
      <c r="L15" s="38">
        <f>SUM(J15:K15)</f>
        <v>8989</v>
      </c>
      <c r="M15" s="39" t="s">
        <v>14</v>
      </c>
      <c r="N15" s="36">
        <f>SUM(N16:N17)</f>
        <v>5725</v>
      </c>
      <c r="O15" s="37">
        <f>SUM(O16:O17)</f>
        <v>2489</v>
      </c>
      <c r="P15" s="38">
        <f>SUM(N15:O15)</f>
        <v>8214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71</v>
      </c>
      <c r="C16" s="42"/>
      <c r="D16" s="43">
        <v>26</v>
      </c>
      <c r="E16" s="44">
        <v>16</v>
      </c>
      <c r="F16" s="45">
        <f>SUM(D16:E16)</f>
        <v>42</v>
      </c>
      <c r="G16" s="43">
        <v>15</v>
      </c>
      <c r="H16" s="44">
        <v>11</v>
      </c>
      <c r="I16" s="45">
        <f>SUM(G16:H16)</f>
        <v>26</v>
      </c>
      <c r="J16" s="43">
        <v>5572</v>
      </c>
      <c r="K16" s="44">
        <v>3255</v>
      </c>
      <c r="L16" s="45">
        <f>SUM(J16:K16)</f>
        <v>8827</v>
      </c>
      <c r="M16" s="46">
        <v>8.2</v>
      </c>
      <c r="N16" s="43">
        <v>5725</v>
      </c>
      <c r="O16" s="44">
        <v>2436</v>
      </c>
      <c r="P16" s="45">
        <f>SUM(N16:O16)</f>
        <v>8161</v>
      </c>
      <c r="Q16" s="47"/>
      <c r="R16" s="48" t="s">
        <v>72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8</v>
      </c>
      <c r="F17" s="53">
        <f>SUM(D17:E17)</f>
        <v>8</v>
      </c>
      <c r="G17" s="51">
        <v>0</v>
      </c>
      <c r="H17" s="52">
        <v>66</v>
      </c>
      <c r="I17" s="53">
        <f>SUM(G17:H17)</f>
        <v>66</v>
      </c>
      <c r="J17" s="51">
        <v>0</v>
      </c>
      <c r="K17" s="52">
        <v>162</v>
      </c>
      <c r="L17" s="53">
        <f>SUM(J17:K17)</f>
        <v>162</v>
      </c>
      <c r="M17" s="54" t="s">
        <v>14</v>
      </c>
      <c r="N17" s="51">
        <v>0</v>
      </c>
      <c r="O17" s="52">
        <v>53</v>
      </c>
      <c r="P17" s="53">
        <f>SUM(N17:O17)</f>
        <v>53</v>
      </c>
      <c r="Q17" s="55"/>
      <c r="R17" s="56" t="s">
        <v>73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380</v>
      </c>
      <c r="E19" s="37">
        <f>SUM(E21:E25)</f>
        <v>293</v>
      </c>
      <c r="F19" s="60">
        <f aca="true" t="shared" si="0" ref="F19:F25">SUM(D19:E19)</f>
        <v>673</v>
      </c>
      <c r="G19" s="59">
        <f>SUM(G21:G25)</f>
        <v>356</v>
      </c>
      <c r="H19" s="37">
        <f>SUM(H21:H25)</f>
        <v>293</v>
      </c>
      <c r="I19" s="60">
        <f aca="true" t="shared" si="1" ref="I19:I25">SUM(G19:H19)</f>
        <v>649</v>
      </c>
      <c r="J19" s="59">
        <f>SUM(J21:J25)</f>
        <v>2928</v>
      </c>
      <c r="K19" s="37">
        <f>SUM(K21:K25)</f>
        <v>2283</v>
      </c>
      <c r="L19" s="60">
        <f aca="true" t="shared" si="2" ref="L19:L25">SUM(J19:K19)</f>
        <v>5211</v>
      </c>
      <c r="M19" s="21">
        <v>-0.7</v>
      </c>
      <c r="N19" s="59">
        <f>SUM(N21:N25)</f>
        <v>2988</v>
      </c>
      <c r="O19" s="37">
        <f>SUM(O21:O25)</f>
        <v>2257</v>
      </c>
      <c r="P19" s="60">
        <f aca="true" t="shared" si="3" ref="P19:P25">SUM(N19:O19)</f>
        <v>5245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361</v>
      </c>
      <c r="E20" s="64">
        <f>SUM(E21:E23)</f>
        <v>265</v>
      </c>
      <c r="F20" s="38">
        <f t="shared" si="0"/>
        <v>626</v>
      </c>
      <c r="G20" s="63">
        <f>SUM(G21:G23)</f>
        <v>338</v>
      </c>
      <c r="H20" s="64">
        <f>SUM(H21:H23)</f>
        <v>272</v>
      </c>
      <c r="I20" s="38">
        <f t="shared" si="1"/>
        <v>610</v>
      </c>
      <c r="J20" s="63">
        <f>SUM(J21:J23)</f>
        <v>2783</v>
      </c>
      <c r="K20" s="64">
        <f>SUM(K21:K23)</f>
        <v>2099</v>
      </c>
      <c r="L20" s="38">
        <f t="shared" si="2"/>
        <v>4882</v>
      </c>
      <c r="M20" s="65">
        <v>-0.2</v>
      </c>
      <c r="N20" s="63">
        <f>SUM(N21:N23)</f>
        <v>2837</v>
      </c>
      <c r="O20" s="64">
        <f>SUM(O21:O23)</f>
        <v>2054</v>
      </c>
      <c r="P20" s="38">
        <f t="shared" si="3"/>
        <v>4891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299</v>
      </c>
      <c r="E21" s="71">
        <v>21</v>
      </c>
      <c r="F21" s="72">
        <f t="shared" si="0"/>
        <v>320</v>
      </c>
      <c r="G21" s="70">
        <v>285</v>
      </c>
      <c r="H21" s="71">
        <v>18</v>
      </c>
      <c r="I21" s="72">
        <f t="shared" si="1"/>
        <v>303</v>
      </c>
      <c r="J21" s="70">
        <v>2338</v>
      </c>
      <c r="K21" s="71">
        <v>173</v>
      </c>
      <c r="L21" s="72">
        <f t="shared" si="2"/>
        <v>2511</v>
      </c>
      <c r="M21" s="46">
        <v>-1.5</v>
      </c>
      <c r="N21" s="70">
        <v>2381</v>
      </c>
      <c r="O21" s="71">
        <v>168</v>
      </c>
      <c r="P21" s="72">
        <f t="shared" si="3"/>
        <v>2549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54</v>
      </c>
      <c r="E22" s="77">
        <v>243</v>
      </c>
      <c r="F22" s="78">
        <f t="shared" si="0"/>
        <v>297</v>
      </c>
      <c r="G22" s="76">
        <v>44</v>
      </c>
      <c r="H22" s="77">
        <v>253</v>
      </c>
      <c r="I22" s="78">
        <f t="shared" si="1"/>
        <v>297</v>
      </c>
      <c r="J22" s="76">
        <v>376</v>
      </c>
      <c r="K22" s="77">
        <v>1920</v>
      </c>
      <c r="L22" s="78">
        <f t="shared" si="2"/>
        <v>2296</v>
      </c>
      <c r="M22" s="79">
        <v>1.7</v>
      </c>
      <c r="N22" s="76">
        <v>381</v>
      </c>
      <c r="O22" s="77">
        <v>1877</v>
      </c>
      <c r="P22" s="78">
        <f t="shared" si="3"/>
        <v>2258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8</v>
      </c>
      <c r="E23" s="83">
        <v>1</v>
      </c>
      <c r="F23" s="84">
        <f t="shared" si="0"/>
        <v>9</v>
      </c>
      <c r="G23" s="82">
        <v>9</v>
      </c>
      <c r="H23" s="83">
        <v>1</v>
      </c>
      <c r="I23" s="84">
        <f t="shared" si="1"/>
        <v>10</v>
      </c>
      <c r="J23" s="82">
        <v>69</v>
      </c>
      <c r="K23" s="83">
        <v>6</v>
      </c>
      <c r="L23" s="84">
        <f t="shared" si="2"/>
        <v>75</v>
      </c>
      <c r="M23" s="79">
        <v>-10.7</v>
      </c>
      <c r="N23" s="82">
        <v>75</v>
      </c>
      <c r="O23" s="83">
        <v>9</v>
      </c>
      <c r="P23" s="84">
        <f t="shared" si="3"/>
        <v>84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11</v>
      </c>
      <c r="E24" s="77">
        <v>15</v>
      </c>
      <c r="F24" s="78">
        <f t="shared" si="0"/>
        <v>26</v>
      </c>
      <c r="G24" s="76">
        <v>8</v>
      </c>
      <c r="H24" s="77">
        <v>11</v>
      </c>
      <c r="I24" s="78">
        <f t="shared" si="1"/>
        <v>19</v>
      </c>
      <c r="J24" s="76">
        <v>83</v>
      </c>
      <c r="K24" s="77">
        <v>95</v>
      </c>
      <c r="L24" s="78">
        <f t="shared" si="2"/>
        <v>178</v>
      </c>
      <c r="M24" s="89">
        <v>-14</v>
      </c>
      <c r="N24" s="76">
        <v>100</v>
      </c>
      <c r="O24" s="77">
        <v>107</v>
      </c>
      <c r="P24" s="78">
        <f t="shared" si="3"/>
        <v>207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86</v>
      </c>
      <c r="C25" s="92"/>
      <c r="D25" s="82">
        <v>8</v>
      </c>
      <c r="E25" s="83">
        <v>13</v>
      </c>
      <c r="F25" s="84">
        <f t="shared" si="0"/>
        <v>21</v>
      </c>
      <c r="G25" s="82">
        <v>10</v>
      </c>
      <c r="H25" s="83">
        <v>10</v>
      </c>
      <c r="I25" s="84">
        <f t="shared" si="1"/>
        <v>20</v>
      </c>
      <c r="J25" s="82">
        <v>62</v>
      </c>
      <c r="K25" s="83">
        <v>89</v>
      </c>
      <c r="L25" s="84">
        <f t="shared" si="2"/>
        <v>151</v>
      </c>
      <c r="M25" s="93">
        <v>2.7</v>
      </c>
      <c r="N25" s="82">
        <v>51</v>
      </c>
      <c r="O25" s="83">
        <v>96</v>
      </c>
      <c r="P25" s="84">
        <f t="shared" si="3"/>
        <v>147</v>
      </c>
      <c r="Q25" s="94"/>
      <c r="R25" s="90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74</v>
      </c>
      <c r="B27" s="35"/>
      <c r="C27" s="35"/>
      <c r="D27" s="36">
        <f>SUM(D28+D31)</f>
        <v>65</v>
      </c>
      <c r="E27" s="97">
        <f>SUM(E28+E31)</f>
        <v>9</v>
      </c>
      <c r="F27" s="38">
        <f aca="true" t="shared" si="4" ref="F27:F33">SUM(D27:E27)</f>
        <v>74</v>
      </c>
      <c r="G27" s="36">
        <f>SUM(G28+G31)</f>
        <v>42</v>
      </c>
      <c r="H27" s="97">
        <f>SUM(H28+H31)</f>
        <v>7</v>
      </c>
      <c r="I27" s="38">
        <f aca="true" t="shared" si="5" ref="I27:I33">SUM(G27:H27)</f>
        <v>49</v>
      </c>
      <c r="J27" s="36">
        <f>SUM(J28+J31)</f>
        <v>372</v>
      </c>
      <c r="K27" s="97">
        <f>SUM(K28+K31)</f>
        <v>80</v>
      </c>
      <c r="L27" s="38">
        <f aca="true" t="shared" si="6" ref="L27:L33">SUM(J27:K27)</f>
        <v>452</v>
      </c>
      <c r="M27" s="98" t="s">
        <v>14</v>
      </c>
      <c r="N27" s="36">
        <f>SUM(N28+N31)</f>
        <v>782</v>
      </c>
      <c r="O27" s="97">
        <f>SUM(O28+O31)</f>
        <v>92</v>
      </c>
      <c r="P27" s="38">
        <f aca="true" t="shared" si="7" ref="P27:P33">SUM(N27:O27)</f>
        <v>874</v>
      </c>
      <c r="Q27" s="68"/>
      <c r="R27" s="68"/>
      <c r="S27" s="99" t="s">
        <v>75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77</v>
      </c>
      <c r="C28" s="100"/>
      <c r="D28" s="36">
        <f>SUM(D29:D30)</f>
        <v>3</v>
      </c>
      <c r="E28" s="97">
        <f>SUM(E29:E30)</f>
        <v>2</v>
      </c>
      <c r="F28" s="45">
        <f t="shared" si="4"/>
        <v>5</v>
      </c>
      <c r="G28" s="36">
        <f>SUM(G29:G30)</f>
        <v>3</v>
      </c>
      <c r="H28" s="97">
        <f>SUM(H29:H30)</f>
        <v>1</v>
      </c>
      <c r="I28" s="45">
        <f t="shared" si="5"/>
        <v>4</v>
      </c>
      <c r="J28" s="36">
        <f>SUM(J29:J30)</f>
        <v>29</v>
      </c>
      <c r="K28" s="97">
        <f>SUM(K29:K30)</f>
        <v>40</v>
      </c>
      <c r="L28" s="45">
        <f t="shared" si="6"/>
        <v>69</v>
      </c>
      <c r="M28" s="101" t="s">
        <v>14</v>
      </c>
      <c r="N28" s="36">
        <f>SUM(N29:N30)</f>
        <v>50</v>
      </c>
      <c r="O28" s="97">
        <f>SUM(O29:O30)</f>
        <v>20</v>
      </c>
      <c r="P28" s="45">
        <f t="shared" si="7"/>
        <v>70</v>
      </c>
      <c r="Q28" s="102"/>
      <c r="R28" s="67" t="s">
        <v>76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2</v>
      </c>
      <c r="E29" s="106">
        <v>1</v>
      </c>
      <c r="F29" s="107">
        <f t="shared" si="4"/>
        <v>3</v>
      </c>
      <c r="G29" s="105">
        <v>1</v>
      </c>
      <c r="H29" s="106">
        <v>1</v>
      </c>
      <c r="I29" s="107">
        <f t="shared" si="5"/>
        <v>2</v>
      </c>
      <c r="J29" s="105">
        <v>15</v>
      </c>
      <c r="K29" s="106">
        <v>17</v>
      </c>
      <c r="L29" s="107">
        <f t="shared" si="6"/>
        <v>32</v>
      </c>
      <c r="M29" s="108" t="s">
        <v>14</v>
      </c>
      <c r="N29" s="105">
        <v>18</v>
      </c>
      <c r="O29" s="106">
        <v>11</v>
      </c>
      <c r="P29" s="107">
        <f t="shared" si="7"/>
        <v>29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1</v>
      </c>
      <c r="E30" s="112">
        <v>1</v>
      </c>
      <c r="F30" s="113">
        <f t="shared" si="4"/>
        <v>2</v>
      </c>
      <c r="G30" s="111">
        <v>2</v>
      </c>
      <c r="H30" s="112">
        <v>0</v>
      </c>
      <c r="I30" s="113">
        <f t="shared" si="5"/>
        <v>2</v>
      </c>
      <c r="J30" s="111">
        <v>14</v>
      </c>
      <c r="K30" s="112">
        <v>23</v>
      </c>
      <c r="L30" s="113">
        <f t="shared" si="6"/>
        <v>37</v>
      </c>
      <c r="M30" s="114" t="s">
        <v>14</v>
      </c>
      <c r="N30" s="111">
        <v>32</v>
      </c>
      <c r="O30" s="112">
        <v>9</v>
      </c>
      <c r="P30" s="113">
        <f t="shared" si="7"/>
        <v>41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62</v>
      </c>
      <c r="E31" s="119">
        <f>SUM(E32:E33)</f>
        <v>7</v>
      </c>
      <c r="F31" s="120">
        <f t="shared" si="4"/>
        <v>69</v>
      </c>
      <c r="G31" s="118">
        <f>SUM(G32:G33)</f>
        <v>39</v>
      </c>
      <c r="H31" s="119">
        <f>SUM(H32:H33)</f>
        <v>6</v>
      </c>
      <c r="I31" s="120">
        <f t="shared" si="5"/>
        <v>45</v>
      </c>
      <c r="J31" s="118">
        <f>SUM(J32:J33)</f>
        <v>343</v>
      </c>
      <c r="K31" s="119">
        <f>SUM(K32:K33)</f>
        <v>40</v>
      </c>
      <c r="L31" s="120">
        <f t="shared" si="6"/>
        <v>383</v>
      </c>
      <c r="M31" s="108" t="s">
        <v>14</v>
      </c>
      <c r="N31" s="118">
        <f>SUM(N32:N33)</f>
        <v>732</v>
      </c>
      <c r="O31" s="119">
        <f>SUM(O32:O33)</f>
        <v>72</v>
      </c>
      <c r="P31" s="120">
        <f t="shared" si="7"/>
        <v>804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22</v>
      </c>
      <c r="E32" s="106">
        <v>7</v>
      </c>
      <c r="F32" s="107">
        <f t="shared" si="4"/>
        <v>29</v>
      </c>
      <c r="G32" s="105">
        <v>39</v>
      </c>
      <c r="H32" s="106">
        <v>6</v>
      </c>
      <c r="I32" s="107">
        <f t="shared" si="5"/>
        <v>45</v>
      </c>
      <c r="J32" s="105">
        <v>222</v>
      </c>
      <c r="K32" s="106">
        <v>40</v>
      </c>
      <c r="L32" s="107">
        <f t="shared" si="6"/>
        <v>262</v>
      </c>
      <c r="M32" s="108" t="s">
        <v>14</v>
      </c>
      <c r="N32" s="105">
        <v>622</v>
      </c>
      <c r="O32" s="106">
        <v>52</v>
      </c>
      <c r="P32" s="107">
        <f t="shared" si="7"/>
        <v>674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38</v>
      </c>
      <c r="D33" s="111">
        <v>40</v>
      </c>
      <c r="E33" s="112">
        <v>0</v>
      </c>
      <c r="F33" s="113">
        <f t="shared" si="4"/>
        <v>40</v>
      </c>
      <c r="G33" s="111">
        <v>0</v>
      </c>
      <c r="H33" s="112">
        <v>0</v>
      </c>
      <c r="I33" s="113">
        <f t="shared" si="5"/>
        <v>0</v>
      </c>
      <c r="J33" s="111">
        <v>121</v>
      </c>
      <c r="K33" s="112">
        <v>0</v>
      </c>
      <c r="L33" s="113">
        <f t="shared" si="6"/>
        <v>121</v>
      </c>
      <c r="M33" s="114" t="s">
        <v>14</v>
      </c>
      <c r="N33" s="111">
        <v>110</v>
      </c>
      <c r="O33" s="112">
        <v>20</v>
      </c>
      <c r="P33" s="113">
        <f t="shared" si="7"/>
        <v>130</v>
      </c>
      <c r="Q33" s="85" t="s">
        <v>39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40</v>
      </c>
      <c r="B36" s="17"/>
      <c r="C36" s="17"/>
      <c r="D36" s="132">
        <f>SUM(D37:D38)</f>
        <v>0</v>
      </c>
      <c r="E36" s="37">
        <f>SUM(E37:E38)</f>
        <v>-1</v>
      </c>
      <c r="F36" s="60">
        <f>SUM(F37:F38)</f>
        <v>-1</v>
      </c>
      <c r="G36" s="132">
        <f aca="true" t="shared" si="8" ref="G36:L36">SUM(G37:G38)</f>
        <v>3</v>
      </c>
      <c r="H36" s="37">
        <f t="shared" si="8"/>
        <v>3</v>
      </c>
      <c r="I36" s="60">
        <f t="shared" si="8"/>
        <v>6</v>
      </c>
      <c r="J36" s="132">
        <f t="shared" si="8"/>
        <v>54</v>
      </c>
      <c r="K36" s="37">
        <f t="shared" si="8"/>
        <v>17</v>
      </c>
      <c r="L36" s="60">
        <f t="shared" si="8"/>
        <v>71</v>
      </c>
      <c r="M36" s="39" t="s">
        <v>14</v>
      </c>
      <c r="N36" s="132">
        <f>SUM(N37:N38)</f>
        <v>-28</v>
      </c>
      <c r="O36" s="37">
        <f>SUM(O37:O38)</f>
        <v>10</v>
      </c>
      <c r="P36" s="60">
        <f>SUM(P37:P38)</f>
        <v>-18</v>
      </c>
      <c r="Q36" s="22"/>
      <c r="R36" s="22"/>
      <c r="S36" s="24" t="s">
        <v>41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42</v>
      </c>
      <c r="C37" s="42"/>
      <c r="D37" s="76">
        <v>-1</v>
      </c>
      <c r="E37" s="77">
        <v>1</v>
      </c>
      <c r="F37" s="78">
        <f>SUM(D37:E37)</f>
        <v>0</v>
      </c>
      <c r="G37" s="76">
        <v>3</v>
      </c>
      <c r="H37" s="77">
        <v>3</v>
      </c>
      <c r="I37" s="78">
        <f>SUM(G37:H37)</f>
        <v>6</v>
      </c>
      <c r="J37" s="76">
        <v>9</v>
      </c>
      <c r="K37" s="77">
        <v>4</v>
      </c>
      <c r="L37" s="78">
        <f>SUM(J37:K37)</f>
        <v>13</v>
      </c>
      <c r="M37" s="133" t="s">
        <v>14</v>
      </c>
      <c r="N37" s="76">
        <v>5</v>
      </c>
      <c r="O37" s="77">
        <v>1</v>
      </c>
      <c r="P37" s="78">
        <f>SUM(N37:O37)</f>
        <v>6</v>
      </c>
      <c r="Q37" s="47"/>
      <c r="R37" s="48" t="s">
        <v>98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99</v>
      </c>
      <c r="C38" s="135"/>
      <c r="D38" s="76">
        <v>1</v>
      </c>
      <c r="E38" s="77">
        <v>-2</v>
      </c>
      <c r="F38" s="136">
        <f>SUM(D38:E38)</f>
        <v>-1</v>
      </c>
      <c r="G38" s="76">
        <v>0</v>
      </c>
      <c r="H38" s="77">
        <v>0</v>
      </c>
      <c r="I38" s="136">
        <f>SUM(G38:H38)</f>
        <v>0</v>
      </c>
      <c r="J38" s="76">
        <v>45</v>
      </c>
      <c r="K38" s="77">
        <v>13</v>
      </c>
      <c r="L38" s="136">
        <f>SUM(J38:K38)</f>
        <v>58</v>
      </c>
      <c r="M38" s="128" t="s">
        <v>14</v>
      </c>
      <c r="N38" s="76">
        <v>-33</v>
      </c>
      <c r="O38" s="77">
        <v>9</v>
      </c>
      <c r="P38" s="136">
        <f>SUM(N38:O38)</f>
        <v>-24</v>
      </c>
      <c r="Q38" s="55"/>
      <c r="R38" s="56" t="s">
        <v>78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72" t="s">
        <v>113</v>
      </c>
      <c r="E39" s="272"/>
      <c r="F39" s="272"/>
      <c r="G39" s="272" t="s">
        <v>121</v>
      </c>
      <c r="H39" s="272"/>
      <c r="I39" s="272"/>
      <c r="J39" s="273" t="s">
        <v>121</v>
      </c>
      <c r="K39" s="274"/>
      <c r="L39" s="274"/>
      <c r="M39" s="274"/>
      <c r="N39" s="272" t="s">
        <v>122</v>
      </c>
      <c r="O39" s="272"/>
      <c r="P39" s="272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43</v>
      </c>
      <c r="B40" s="138"/>
      <c r="C40" s="138"/>
      <c r="D40" s="132">
        <f aca="true" t="shared" si="9" ref="D40:L40">SUM(D11+D15-D19-D27-D36)</f>
        <v>4727</v>
      </c>
      <c r="E40" s="37">
        <f t="shared" si="9"/>
        <v>1764</v>
      </c>
      <c r="F40" s="37">
        <f t="shared" si="9"/>
        <v>6491</v>
      </c>
      <c r="G40" s="59">
        <f t="shared" si="9"/>
        <v>4341</v>
      </c>
      <c r="H40" s="144">
        <f t="shared" si="9"/>
        <v>1538</v>
      </c>
      <c r="I40" s="144">
        <f t="shared" si="9"/>
        <v>5879</v>
      </c>
      <c r="J40" s="59">
        <f t="shared" si="9"/>
        <v>4341</v>
      </c>
      <c r="K40" s="144">
        <f t="shared" si="9"/>
        <v>1538</v>
      </c>
      <c r="L40" s="144">
        <f t="shared" si="9"/>
        <v>5879</v>
      </c>
      <c r="M40" s="21">
        <v>21.9</v>
      </c>
      <c r="N40" s="59">
        <f>SUM(N11+N15-N19-N27-N36)</f>
        <v>3701</v>
      </c>
      <c r="O40" s="144">
        <f>SUM(O11+O15-O19-O27-O36)</f>
        <v>1122</v>
      </c>
      <c r="P40" s="60">
        <f>SUM(N40:O40)</f>
        <v>4823</v>
      </c>
      <c r="Q40" s="139"/>
      <c r="R40" s="139"/>
      <c r="S40" s="140" t="s">
        <v>44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75"/>
      <c r="R41" s="275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79</v>
      </c>
      <c r="B42" s="17"/>
      <c r="C42" s="17"/>
      <c r="D42" s="132">
        <f>SUM(D43:D44)</f>
        <v>4727</v>
      </c>
      <c r="E42" s="37">
        <f>SUM(E43:E44)</f>
        <v>1764</v>
      </c>
      <c r="F42" s="144">
        <f>SUM(F43:F44)</f>
        <v>6491</v>
      </c>
      <c r="G42" s="132">
        <f aca="true" t="shared" si="10" ref="G42:L42">SUM(G43:G44)</f>
        <v>4341</v>
      </c>
      <c r="H42" s="37">
        <f t="shared" si="10"/>
        <v>1538</v>
      </c>
      <c r="I42" s="144">
        <f t="shared" si="10"/>
        <v>5879</v>
      </c>
      <c r="J42" s="132">
        <f t="shared" si="10"/>
        <v>4341</v>
      </c>
      <c r="K42" s="37">
        <f t="shared" si="10"/>
        <v>1538</v>
      </c>
      <c r="L42" s="144">
        <f t="shared" si="10"/>
        <v>5879</v>
      </c>
      <c r="M42" s="21">
        <v>21.9</v>
      </c>
      <c r="N42" s="132">
        <f>SUM(N43:N44)</f>
        <v>3701</v>
      </c>
      <c r="O42" s="37">
        <f>SUM(O43:O44)</f>
        <v>1122</v>
      </c>
      <c r="P42" s="144">
        <f>SUM(P43:P44)</f>
        <v>4823</v>
      </c>
      <c r="Q42" s="22"/>
      <c r="R42" s="22"/>
      <c r="S42" s="24" t="s">
        <v>80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45</v>
      </c>
      <c r="C43" s="42"/>
      <c r="D43" s="43">
        <v>4392</v>
      </c>
      <c r="E43" s="77">
        <v>1576</v>
      </c>
      <c r="F43" s="78">
        <f>SUM(D43:E43)</f>
        <v>5968</v>
      </c>
      <c r="G43" s="43">
        <v>4041</v>
      </c>
      <c r="H43" s="77">
        <v>1360</v>
      </c>
      <c r="I43" s="78">
        <f>SUM(G43:H43)</f>
        <v>5401</v>
      </c>
      <c r="J43" s="43">
        <v>4041</v>
      </c>
      <c r="K43" s="77">
        <v>1360</v>
      </c>
      <c r="L43" s="78">
        <f>SUM(J43:K43)</f>
        <v>5401</v>
      </c>
      <c r="M43" s="146">
        <v>21.6</v>
      </c>
      <c r="N43" s="43">
        <v>3435</v>
      </c>
      <c r="O43" s="77">
        <v>1007</v>
      </c>
      <c r="P43" s="78">
        <f>SUM(N43:O43)</f>
        <v>4442</v>
      </c>
      <c r="Q43" s="47"/>
      <c r="R43" s="147" t="s">
        <v>46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47</v>
      </c>
      <c r="C44" s="135"/>
      <c r="D44" s="51">
        <v>335</v>
      </c>
      <c r="E44" s="52">
        <v>188</v>
      </c>
      <c r="F44" s="53">
        <f>SUM(D44:E44)</f>
        <v>523</v>
      </c>
      <c r="G44" s="51">
        <v>300</v>
      </c>
      <c r="H44" s="52">
        <v>178</v>
      </c>
      <c r="I44" s="53">
        <f>SUM(G44:H44)</f>
        <v>478</v>
      </c>
      <c r="J44" s="51">
        <v>300</v>
      </c>
      <c r="K44" s="52">
        <v>178</v>
      </c>
      <c r="L44" s="53">
        <f>SUM(J44:K44)</f>
        <v>478</v>
      </c>
      <c r="M44" s="148">
        <v>25.5</v>
      </c>
      <c r="N44" s="51">
        <v>266</v>
      </c>
      <c r="O44" s="52">
        <v>115</v>
      </c>
      <c r="P44" s="53">
        <f>SUM(N44:O44)</f>
        <v>381</v>
      </c>
      <c r="Q44" s="55"/>
      <c r="R44" s="149" t="s">
        <v>48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49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76" t="s">
        <v>50</v>
      </c>
      <c r="R46" s="275"/>
      <c r="S46" s="277"/>
    </row>
    <row r="47" spans="1:19" s="23" customFormat="1" ht="21" customHeight="1">
      <c r="A47" s="157" t="s">
        <v>51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78" t="s">
        <v>52</v>
      </c>
      <c r="R47" s="279"/>
      <c r="S47" s="280"/>
    </row>
    <row r="48" spans="1:19" s="23" customFormat="1" ht="21" customHeight="1">
      <c r="A48" s="281" t="s">
        <v>53</v>
      </c>
      <c r="B48" s="282"/>
      <c r="C48" s="283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84" t="s">
        <v>54</v>
      </c>
      <c r="R48" s="285"/>
      <c r="S48" s="286"/>
    </row>
    <row r="49" spans="1:19" s="23" customFormat="1" ht="21" customHeight="1">
      <c r="A49" s="165"/>
      <c r="B49" s="88" t="s">
        <v>55</v>
      </c>
      <c r="C49" s="88"/>
      <c r="D49" s="163">
        <v>0</v>
      </c>
      <c r="E49" s="160">
        <v>0</v>
      </c>
      <c r="F49" s="166">
        <f aca="true" t="shared" si="11" ref="F49:F54">SUM(D49:E49)</f>
        <v>0</v>
      </c>
      <c r="G49" s="163">
        <v>0</v>
      </c>
      <c r="H49" s="160">
        <v>0</v>
      </c>
      <c r="I49" s="166">
        <f aca="true" t="shared" si="12" ref="I49:I54">SUM(G49:H49)</f>
        <v>0</v>
      </c>
      <c r="J49" s="163">
        <v>16</v>
      </c>
      <c r="K49" s="160">
        <v>0</v>
      </c>
      <c r="L49" s="166">
        <f aca="true" t="shared" si="13" ref="L49:L54">SUM(J49:K49)</f>
        <v>16</v>
      </c>
      <c r="M49" s="167" t="s">
        <v>14</v>
      </c>
      <c r="N49" s="163">
        <v>0</v>
      </c>
      <c r="O49" s="160">
        <v>41</v>
      </c>
      <c r="P49" s="166">
        <f aca="true" t="shared" si="14" ref="P49:P54">SUM(N49:O49)</f>
        <v>41</v>
      </c>
      <c r="Q49" s="287" t="s">
        <v>56</v>
      </c>
      <c r="R49" s="288"/>
      <c r="S49" s="34"/>
    </row>
    <row r="50" spans="1:19" s="23" customFormat="1" ht="21" customHeight="1">
      <c r="A50" s="165"/>
      <c r="B50" s="88" t="s">
        <v>57</v>
      </c>
      <c r="C50" s="88"/>
      <c r="D50" s="163">
        <v>0</v>
      </c>
      <c r="E50" s="160">
        <v>0</v>
      </c>
      <c r="F50" s="168">
        <f t="shared" si="11"/>
        <v>0</v>
      </c>
      <c r="G50" s="163">
        <v>0</v>
      </c>
      <c r="H50" s="160">
        <v>0</v>
      </c>
      <c r="I50" s="168">
        <f t="shared" si="12"/>
        <v>0</v>
      </c>
      <c r="J50" s="163">
        <v>0</v>
      </c>
      <c r="K50" s="160">
        <v>0</v>
      </c>
      <c r="L50" s="168">
        <f t="shared" si="13"/>
        <v>0</v>
      </c>
      <c r="M50" s="167" t="s">
        <v>14</v>
      </c>
      <c r="N50" s="163">
        <v>0</v>
      </c>
      <c r="O50" s="160">
        <v>0</v>
      </c>
      <c r="P50" s="168">
        <f t="shared" si="14"/>
        <v>0</v>
      </c>
      <c r="Q50" s="287" t="s">
        <v>58</v>
      </c>
      <c r="R50" s="288"/>
      <c r="S50" s="34"/>
    </row>
    <row r="51" spans="1:19" s="23" customFormat="1" ht="21" customHeight="1">
      <c r="A51" s="165"/>
      <c r="B51" s="88" t="s">
        <v>59</v>
      </c>
      <c r="C51" s="88"/>
      <c r="D51" s="163">
        <v>0</v>
      </c>
      <c r="E51" s="160">
        <v>0</v>
      </c>
      <c r="F51" s="166">
        <f t="shared" si="11"/>
        <v>0</v>
      </c>
      <c r="G51" s="163">
        <v>0</v>
      </c>
      <c r="H51" s="160">
        <v>0</v>
      </c>
      <c r="I51" s="166">
        <f t="shared" si="12"/>
        <v>0</v>
      </c>
      <c r="J51" s="163">
        <v>41</v>
      </c>
      <c r="K51" s="160">
        <v>0</v>
      </c>
      <c r="L51" s="166">
        <f t="shared" si="13"/>
        <v>41</v>
      </c>
      <c r="M51" s="167" t="s">
        <v>14</v>
      </c>
      <c r="N51" s="163">
        <v>0</v>
      </c>
      <c r="O51" s="160">
        <v>19</v>
      </c>
      <c r="P51" s="166">
        <f t="shared" si="14"/>
        <v>19</v>
      </c>
      <c r="Q51" s="287" t="s">
        <v>60</v>
      </c>
      <c r="R51" s="288"/>
      <c r="S51" s="34"/>
    </row>
    <row r="52" spans="1:19" s="23" customFormat="1" ht="21" customHeight="1">
      <c r="A52" s="165"/>
      <c r="B52" s="88" t="s">
        <v>61</v>
      </c>
      <c r="C52" s="88"/>
      <c r="D52" s="163">
        <v>0</v>
      </c>
      <c r="E52" s="160">
        <v>0</v>
      </c>
      <c r="F52" s="166">
        <f t="shared" si="11"/>
        <v>0</v>
      </c>
      <c r="G52" s="163">
        <v>0</v>
      </c>
      <c r="H52" s="160">
        <v>0</v>
      </c>
      <c r="I52" s="166">
        <f t="shared" si="12"/>
        <v>0</v>
      </c>
      <c r="J52" s="163">
        <v>0</v>
      </c>
      <c r="K52" s="160">
        <v>0</v>
      </c>
      <c r="L52" s="166">
        <f t="shared" si="13"/>
        <v>0</v>
      </c>
      <c r="M52" s="167" t="s">
        <v>14</v>
      </c>
      <c r="N52" s="163">
        <v>0</v>
      </c>
      <c r="O52" s="160">
        <v>0</v>
      </c>
      <c r="P52" s="166">
        <f t="shared" si="14"/>
        <v>0</v>
      </c>
      <c r="Q52" s="287" t="s">
        <v>62</v>
      </c>
      <c r="R52" s="288"/>
      <c r="S52" s="34"/>
    </row>
    <row r="53" spans="1:19" s="23" customFormat="1" ht="21" customHeight="1">
      <c r="A53" s="165"/>
      <c r="B53" s="88" t="s">
        <v>83</v>
      </c>
      <c r="C53" s="88"/>
      <c r="D53" s="163">
        <v>0</v>
      </c>
      <c r="E53" s="169">
        <v>0</v>
      </c>
      <c r="F53" s="166">
        <f t="shared" si="11"/>
        <v>0</v>
      </c>
      <c r="G53" s="163">
        <v>0</v>
      </c>
      <c r="H53" s="169">
        <v>0</v>
      </c>
      <c r="I53" s="166">
        <f t="shared" si="12"/>
        <v>0</v>
      </c>
      <c r="J53" s="163">
        <v>-25</v>
      </c>
      <c r="K53" s="169">
        <v>0</v>
      </c>
      <c r="L53" s="166">
        <f t="shared" si="13"/>
        <v>-25</v>
      </c>
      <c r="M53" s="114" t="s">
        <v>14</v>
      </c>
      <c r="N53" s="163">
        <v>0</v>
      </c>
      <c r="O53" s="169">
        <v>17</v>
      </c>
      <c r="P53" s="166">
        <f t="shared" si="14"/>
        <v>17</v>
      </c>
      <c r="Q53" s="287" t="s">
        <v>84</v>
      </c>
      <c r="R53" s="288"/>
      <c r="S53" s="34"/>
    </row>
    <row r="54" spans="1:19" s="23" customFormat="1" ht="21" customHeight="1" thickBot="1">
      <c r="A54" s="170"/>
      <c r="B54" s="171" t="s">
        <v>63</v>
      </c>
      <c r="C54" s="171"/>
      <c r="D54" s="172">
        <f>D49+D50-D51-D52-D53</f>
        <v>0</v>
      </c>
      <c r="E54" s="173">
        <v>0</v>
      </c>
      <c r="F54" s="174">
        <f t="shared" si="11"/>
        <v>0</v>
      </c>
      <c r="G54" s="172">
        <f>G49+G50-G51-G52-G53</f>
        <v>0</v>
      </c>
      <c r="H54" s="173">
        <v>0</v>
      </c>
      <c r="I54" s="174">
        <f t="shared" si="12"/>
        <v>0</v>
      </c>
      <c r="J54" s="172">
        <f>J49+J50-J51-J52-J53</f>
        <v>0</v>
      </c>
      <c r="K54" s="173">
        <v>0</v>
      </c>
      <c r="L54" s="174">
        <f t="shared" si="13"/>
        <v>0</v>
      </c>
      <c r="M54" s="175" t="s">
        <v>14</v>
      </c>
      <c r="N54" s="172">
        <v>0</v>
      </c>
      <c r="O54" s="173">
        <v>5</v>
      </c>
      <c r="P54" s="174">
        <f t="shared" si="14"/>
        <v>5</v>
      </c>
      <c r="Q54" s="289" t="s">
        <v>64</v>
      </c>
      <c r="R54" s="290"/>
      <c r="S54" s="176"/>
    </row>
    <row r="55" spans="1:171" s="23" customFormat="1" ht="19.5">
      <c r="A55" s="210" t="s">
        <v>65</v>
      </c>
      <c r="B55" s="211"/>
      <c r="C55" s="211"/>
      <c r="D55" s="211"/>
      <c r="E55" s="211"/>
      <c r="F55" s="211"/>
      <c r="G55" s="211"/>
      <c r="H55" s="211"/>
      <c r="I55" s="211"/>
      <c r="J55" s="181" t="s">
        <v>81</v>
      </c>
      <c r="L55" s="179"/>
      <c r="M55" s="179"/>
      <c r="N55" s="179"/>
      <c r="O55" s="179"/>
      <c r="P55" s="179"/>
      <c r="Q55" s="179"/>
      <c r="R55" s="215"/>
      <c r="S55" s="213" t="s">
        <v>66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91" t="s">
        <v>67</v>
      </c>
      <c r="B56" s="292"/>
      <c r="C56" s="292"/>
      <c r="D56" s="292"/>
      <c r="E56" s="292"/>
      <c r="F56" s="292"/>
      <c r="G56" s="292"/>
      <c r="H56" s="292"/>
      <c r="I56" s="292"/>
      <c r="J56" s="182" t="s">
        <v>88</v>
      </c>
      <c r="L56" s="179"/>
      <c r="M56" s="179"/>
      <c r="N56" s="179"/>
      <c r="O56" s="179"/>
      <c r="P56" s="179"/>
      <c r="Q56" s="179"/>
      <c r="R56" s="216"/>
      <c r="S56" s="214" t="s">
        <v>68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87</v>
      </c>
      <c r="J57" s="184"/>
      <c r="K57" s="185" t="s">
        <v>89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93" t="s">
        <v>100</v>
      </c>
      <c r="F58" s="293"/>
      <c r="G58" s="293"/>
      <c r="H58" s="293"/>
      <c r="I58" s="201" t="s">
        <v>101</v>
      </c>
      <c r="J58" s="189"/>
      <c r="K58" s="33" t="s">
        <v>102</v>
      </c>
      <c r="L58" s="190" t="s">
        <v>103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94" t="s">
        <v>104</v>
      </c>
      <c r="G59" s="294"/>
      <c r="H59" s="294"/>
      <c r="I59" s="33" t="s">
        <v>105</v>
      </c>
      <c r="J59" s="189"/>
      <c r="K59" s="33" t="s">
        <v>106</v>
      </c>
      <c r="L59" s="295" t="s">
        <v>90</v>
      </c>
      <c r="M59" s="295"/>
      <c r="N59" s="295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96" t="s">
        <v>116</v>
      </c>
      <c r="G60" s="296"/>
      <c r="H60" s="296"/>
      <c r="I60" s="33" t="s">
        <v>124</v>
      </c>
      <c r="J60" s="189"/>
      <c r="K60" s="33" t="s">
        <v>125</v>
      </c>
      <c r="L60" s="178" t="s">
        <v>117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97" t="s">
        <v>69</v>
      </c>
      <c r="B61" s="298"/>
      <c r="C61" s="298"/>
      <c r="D61" s="298"/>
      <c r="E61" s="298"/>
      <c r="F61" s="298"/>
      <c r="G61" s="298"/>
      <c r="H61" s="298"/>
      <c r="I61" s="298"/>
      <c r="J61" s="181" t="s">
        <v>82</v>
      </c>
      <c r="K61" s="25"/>
      <c r="L61" s="179"/>
      <c r="M61" s="179"/>
      <c r="N61" s="179"/>
      <c r="O61" s="179"/>
      <c r="P61" s="179"/>
      <c r="Q61" s="179"/>
      <c r="R61" s="179"/>
      <c r="S61" s="214" t="s">
        <v>107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06" customFormat="1" ht="21" customHeight="1">
      <c r="A62" s="212" t="s">
        <v>126</v>
      </c>
      <c r="B62" s="204"/>
      <c r="C62" s="204"/>
      <c r="D62" s="204"/>
      <c r="E62" s="204"/>
      <c r="F62" s="204"/>
      <c r="G62" s="204"/>
      <c r="H62" s="204"/>
      <c r="I62" s="204"/>
      <c r="J62" s="205" t="s">
        <v>85</v>
      </c>
      <c r="K62" s="204"/>
      <c r="L62" s="204"/>
      <c r="M62" s="204"/>
      <c r="N62" s="204"/>
      <c r="O62" s="204"/>
      <c r="P62" s="204"/>
      <c r="Q62" s="204"/>
      <c r="R62" s="204"/>
      <c r="S62" s="214" t="s">
        <v>127</v>
      </c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</row>
    <row r="63" spans="1:171" s="196" customFormat="1" ht="21" customHeight="1" thickBot="1">
      <c r="A63" s="207" t="s">
        <v>108</v>
      </c>
      <c r="B63" s="208"/>
      <c r="C63" s="208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17" t="s">
        <v>109</v>
      </c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</row>
    <row r="64" spans="1:171" s="196" customFormat="1" ht="21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</row>
    <row r="65" spans="1:171" s="196" customFormat="1" ht="21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</row>
    <row r="66" spans="1:171" s="196" customFormat="1" ht="21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</row>
    <row r="67" spans="1:171" s="196" customFormat="1" ht="12.7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</row>
    <row r="68" spans="1:171" s="196" customFormat="1" ht="12.7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</row>
    <row r="69" spans="1:171" s="196" customFormat="1" ht="12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</row>
    <row r="70" spans="1:171" s="196" customFormat="1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</row>
    <row r="71" spans="1:171" s="196" customFormat="1" ht="12.7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</row>
    <row r="72" spans="1:171" s="196" customFormat="1" ht="12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</row>
    <row r="73" spans="1:171" s="196" customFormat="1" ht="12.7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</row>
    <row r="74" spans="1:171" s="196" customFormat="1" ht="12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</row>
    <row r="75" spans="1:171" s="196" customFormat="1" ht="12.7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</row>
    <row r="76" spans="1:171" s="196" customFormat="1" ht="12.7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</row>
    <row r="77" spans="1:171" s="196" customFormat="1" ht="12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</row>
    <row r="78" spans="1:171" s="196" customFormat="1" ht="12.7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</row>
    <row r="79" spans="1:171" s="196" customFormat="1" ht="12.7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</row>
    <row r="80" spans="1:171" s="196" customFormat="1" ht="12.7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</row>
    <row r="81" spans="1:171" s="196" customFormat="1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</row>
    <row r="82" spans="1:171" s="196" customFormat="1" ht="12.7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</row>
    <row r="83" spans="1:171" s="196" customFormat="1" ht="12.7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</row>
    <row r="84" spans="1:171" s="196" customFormat="1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</row>
    <row r="85" spans="1:171" s="196" customFormat="1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</row>
    <row r="86" spans="1:171" s="196" customFormat="1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</row>
    <row r="87" spans="1:171" s="196" customFormat="1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</row>
    <row r="88" spans="1:171" s="196" customFormat="1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</row>
    <row r="89" spans="1:171" s="196" customFormat="1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</row>
    <row r="90" spans="1:171" s="196" customFormat="1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</row>
    <row r="91" spans="1:171" s="196" customFormat="1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</row>
    <row r="92" spans="1:171" s="196" customFormat="1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</row>
    <row r="93" spans="1:171" s="196" customFormat="1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</row>
    <row r="94" spans="1:171" s="196" customFormat="1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</row>
    <row r="95" spans="1:171" s="196" customFormat="1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</row>
    <row r="96" spans="1:171" s="196" customFormat="1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</row>
    <row r="97" spans="1:171" s="196" customFormat="1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</row>
    <row r="98" spans="1:171" s="196" customFormat="1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</row>
    <row r="99" spans="1:171" s="196" customFormat="1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</row>
    <row r="100" spans="1:171" s="196" customFormat="1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</row>
    <row r="101" spans="1:171" s="196" customFormat="1" ht="12.7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</row>
    <row r="102" spans="1:171" s="196" customFormat="1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</row>
    <row r="103" spans="1:171" s="196" customFormat="1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</row>
    <row r="104" spans="1:171" s="196" customFormat="1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</row>
    <row r="105" spans="1:171" s="196" customFormat="1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</row>
    <row r="106" spans="1:171" s="196" customFormat="1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</row>
    <row r="107" spans="1:171" s="196" customFormat="1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</row>
    <row r="108" spans="1:171" s="196" customFormat="1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</row>
    <row r="109" spans="1:171" s="196" customFormat="1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</row>
    <row r="110" spans="1:171" s="196" customFormat="1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</row>
    <row r="111" spans="1:171" s="196" customFormat="1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</row>
    <row r="112" spans="1:171" s="196" customFormat="1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</row>
    <row r="113" spans="1:171" s="196" customFormat="1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</row>
    <row r="114" spans="1:171" s="196" customFormat="1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</row>
    <row r="115" spans="1:171" s="196" customFormat="1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</row>
    <row r="116" spans="1:171" s="196" customFormat="1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</row>
    <row r="117" spans="1:171" s="196" customFormat="1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</row>
    <row r="118" spans="1:171" s="196" customFormat="1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95"/>
      <c r="DW118" s="195"/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195"/>
      <c r="EI118" s="195"/>
      <c r="EJ118" s="195"/>
      <c r="EK118" s="195"/>
      <c r="EL118" s="195"/>
      <c r="EM118" s="195"/>
      <c r="EN118" s="195"/>
      <c r="EO118" s="195"/>
      <c r="EP118" s="195"/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  <c r="FA118" s="195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</row>
    <row r="119" spans="1:171" s="196" customFormat="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</row>
    <row r="120" spans="1:171" ht="12.7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FK120" s="197"/>
      <c r="FL120" s="197"/>
      <c r="FM120" s="197"/>
      <c r="FN120" s="197"/>
      <c r="FO120" s="197"/>
    </row>
    <row r="121" spans="1:171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FK121" s="197"/>
      <c r="FL121" s="197"/>
      <c r="FM121" s="197"/>
      <c r="FN121" s="197"/>
      <c r="FO121" s="197"/>
    </row>
    <row r="122" s="197" customFormat="1" ht="12.75"/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="197" customFormat="1" ht="12.75"/>
    <row r="1053" s="197" customFormat="1" ht="12.75"/>
    <row r="1054" s="197" customFormat="1" ht="12.75"/>
    <row r="1055" s="197" customFormat="1" ht="12.75"/>
    <row r="1056" s="197" customFormat="1" ht="12.75"/>
    <row r="1057" s="197" customFormat="1" ht="12.75"/>
    <row r="1058" s="197" customFormat="1" ht="12.75"/>
    <row r="1059" s="197" customFormat="1" ht="12.75"/>
    <row r="1060" s="197" customFormat="1" ht="12.75"/>
    <row r="1061" s="197" customFormat="1" ht="12.75"/>
    <row r="1062" s="197" customFormat="1" ht="12.75"/>
    <row r="1063" s="197" customFormat="1" ht="12.75"/>
    <row r="1064" s="197" customFormat="1" ht="12.75"/>
    <row r="1065" s="197" customFormat="1" ht="12.75"/>
    <row r="1066" s="197" customFormat="1" ht="12.75"/>
    <row r="1067" s="197" customFormat="1" ht="12.75"/>
    <row r="1068" s="197" customFormat="1" ht="12.75"/>
    <row r="1069" s="197" customFormat="1" ht="12.75"/>
    <row r="1070" s="197" customFormat="1" ht="12.75"/>
    <row r="1071" s="197" customFormat="1" ht="12.75"/>
    <row r="1072" s="197" customFormat="1" ht="12.75"/>
    <row r="1073" s="197" customFormat="1" ht="12.75"/>
    <row r="1074" s="197" customFormat="1" ht="12.75"/>
    <row r="1075" s="197" customFormat="1" ht="12.75"/>
    <row r="1076" s="197" customFormat="1" ht="12.75"/>
    <row r="1077" s="197" customFormat="1" ht="12.75"/>
    <row r="1078" s="197" customFormat="1" ht="12.75"/>
    <row r="1079" s="197" customFormat="1" ht="12.75"/>
    <row r="1080" s="197" customFormat="1" ht="12.75"/>
    <row r="1081" s="197" customFormat="1" ht="12.75"/>
    <row r="1082" s="197" customFormat="1" ht="12.75"/>
    <row r="1083" s="197" customFormat="1" ht="12.75"/>
    <row r="1084" s="197" customFormat="1" ht="12.75"/>
    <row r="1085" s="197" customFormat="1" ht="12.75"/>
    <row r="1086" s="197" customFormat="1" ht="12.75"/>
    <row r="1087" s="197" customFormat="1" ht="12.75"/>
    <row r="1088" s="197" customFormat="1" ht="12.75"/>
    <row r="1089" s="197" customFormat="1" ht="12.75"/>
    <row r="1090" s="197" customFormat="1" ht="12.75"/>
    <row r="1091" s="197" customFormat="1" ht="12.75"/>
    <row r="1092" s="197" customFormat="1" ht="12.75"/>
    <row r="1093" s="197" customFormat="1" ht="12.75"/>
    <row r="1094" s="197" customFormat="1" ht="12.75"/>
    <row r="1095" s="197" customFormat="1" ht="12.75"/>
    <row r="1096" s="197" customFormat="1" ht="12.75"/>
    <row r="1097" s="197" customFormat="1" ht="12.75"/>
    <row r="1098" s="197" customFormat="1" ht="12.75"/>
    <row r="1099" s="197" customFormat="1" ht="12.75"/>
    <row r="1100" s="197" customFormat="1" ht="12.75"/>
    <row r="1101" s="197" customFormat="1" ht="12.75"/>
    <row r="1102" s="197" customFormat="1" ht="12.75"/>
    <row r="1103" s="197" customFormat="1" ht="12.75"/>
    <row r="1104" s="197" customFormat="1" ht="12.75"/>
    <row r="1105" s="197" customFormat="1" ht="12.75"/>
    <row r="1106" s="197" customFormat="1" ht="12.75"/>
    <row r="1107" s="197" customFormat="1" ht="12.75"/>
    <row r="1108" s="197" customFormat="1" ht="12.75"/>
    <row r="1109" s="197" customFormat="1" ht="12.75"/>
    <row r="1110" s="197" customFormat="1" ht="12.75"/>
    <row r="1111" s="197" customFormat="1" ht="12.75"/>
    <row r="1112" s="197" customFormat="1" ht="12.75"/>
    <row r="1113" s="197" customFormat="1" ht="12.75"/>
    <row r="1114" s="197" customFormat="1" ht="12.75"/>
    <row r="1115" s="197" customFormat="1" ht="12.75"/>
    <row r="1116" s="197" customFormat="1" ht="12.75"/>
    <row r="1117" s="197" customFormat="1" ht="12.75"/>
    <row r="1118" s="197" customFormat="1" ht="12.75"/>
    <row r="1119" s="197" customFormat="1" ht="12.75"/>
    <row r="1120" s="197" customFormat="1" ht="12.75"/>
    <row r="1121" s="197" customFormat="1" ht="12.75"/>
    <row r="1122" s="197" customFormat="1" ht="12.75"/>
    <row r="1123" s="197" customFormat="1" ht="12.75"/>
    <row r="1124" s="197" customFormat="1" ht="12.75"/>
    <row r="1125" s="197" customFormat="1" ht="12.75"/>
    <row r="1126" s="197" customFormat="1" ht="12.75"/>
    <row r="1127" s="197" customFormat="1" ht="12.75"/>
    <row r="1128" spans="8:14" s="197" customFormat="1" ht="12.75">
      <c r="H1128" s="198"/>
      <c r="I1128" s="198"/>
      <c r="J1128" s="198"/>
      <c r="K1128" s="198"/>
      <c r="L1128" s="198"/>
      <c r="M1128" s="198"/>
      <c r="N1128" s="198"/>
    </row>
  </sheetData>
  <mergeCells count="55">
    <mergeCell ref="F59:H59"/>
    <mergeCell ref="L59:N59"/>
    <mergeCell ref="F60:H60"/>
    <mergeCell ref="A61:I61"/>
    <mergeCell ref="Q53:R53"/>
    <mergeCell ref="Q54:R54"/>
    <mergeCell ref="A56:I56"/>
    <mergeCell ref="E58:H58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14:F14"/>
    <mergeCell ref="J14:L14"/>
    <mergeCell ref="N14:P14"/>
    <mergeCell ref="D39:F39"/>
    <mergeCell ref="G39:I39"/>
    <mergeCell ref="J39:M39"/>
    <mergeCell ref="N39:P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2005-01-26T07:11:55Z</cp:lastPrinted>
  <dcterms:created xsi:type="dcterms:W3CDTF">2004-05-24T05:55:53Z</dcterms:created>
  <dcterms:modified xsi:type="dcterms:W3CDTF">2005-01-26T07:13:25Z</dcterms:modified>
  <cp:category/>
  <cp:version/>
  <cp:contentType/>
  <cp:contentStatus/>
</cp:coreProperties>
</file>