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Finaal" sheetId="1" r:id="rId1"/>
  </sheets>
  <definedNames/>
  <calcPr fullCalcOnLoad="1"/>
</workbook>
</file>

<file path=xl/sharedStrings.xml><?xml version="1.0" encoding="utf-8"?>
<sst xmlns="http://schemas.openxmlformats.org/spreadsheetml/2006/main" count="173" uniqueCount="130">
  <si>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</si>
  <si>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</si>
  <si>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</si>
  <si>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</si>
  <si>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</si>
  <si>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</si>
  <si>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</si>
  <si>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</si>
  <si>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</si>
  <si>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</si>
  <si>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</si>
  <si>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</si>
  <si>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</si>
  <si>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</si>
  <si>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</si>
  <si>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</si>
  <si>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</si>
  <si>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</si>
  <si>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</si>
  <si>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</si>
  <si>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</si>
  <si>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</si>
  <si>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</si>
  <si>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</si>
  <si>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</si>
  <si>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</si>
  <si>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</si>
  <si>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</si>
  <si>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</si>
  <si>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</si>
  <si>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</si>
  <si>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</si>
  <si>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</si>
  <si>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</si>
  <si>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</si>
  <si>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</si>
  <si>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</si>
  <si>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</si>
  <si>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</si>
  <si>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</si>
  <si>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</si>
  <si>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</si>
  <si>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</si>
  <si>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</si>
  <si>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</si>
  <si>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</si>
  <si>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</si>
  <si>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</si>
  <si>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</si>
  <si>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</si>
  <si>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</si>
  <si>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</si>
  <si>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</si>
  <si>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</si>
  <si>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</si>
  <si>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</si>
  <si>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</si>
  <si>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</si>
  <si>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</si>
  <si>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</si>
  <si>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</si>
  <si>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</si>
  <si>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</si>
  <si>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</si>
  <si>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</si>
  <si>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</si>
  <si>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</si>
  <si>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</si>
  <si>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</si>
  <si>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</si>
  <si>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</si>
  <si>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</si>
  <si>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</si>
  <si>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</si>
  <si>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Stock surplus(-)/deficit(+) (iii)</t>
  </si>
  <si>
    <t>(i)</t>
  </si>
  <si>
    <t>(ii)</t>
  </si>
  <si>
    <t>(iii)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</si>
  <si>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</si>
  <si>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</si>
  <si>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</si>
  <si>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</si>
  <si>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</si>
  <si>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</si>
  <si>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</si>
  <si>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</si>
  <si>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1 May/Motsheganong 2003</t>
  </si>
  <si>
    <t>Dithomelo(+)/dikamogelo gotlhegotlhe(-)</t>
  </si>
  <si>
    <t>Surplus(-)/Deficit(+) (iii)</t>
  </si>
  <si>
    <t>March 2004 (On request of the industry.)</t>
  </si>
  <si>
    <t>45 699</t>
  </si>
  <si>
    <t>34 355</t>
  </si>
  <si>
    <t>Mopitlwe 2004 (Ka kopo ya intaseteri.)</t>
  </si>
  <si>
    <t xml:space="preserve"> April 2004</t>
  </si>
  <si>
    <t>47 761</t>
  </si>
  <si>
    <t>74 382</t>
  </si>
  <si>
    <t>sa 2004/2005.</t>
  </si>
  <si>
    <t xml:space="preserve">Ditswantle tse di totisitsweng Repaboliki ya Aforika Borwa </t>
  </si>
  <si>
    <t>Dithoto tsa ho tswala</t>
  </si>
  <si>
    <t>Closing stock</t>
  </si>
  <si>
    <t>Defetiso(-)/Tlhaelo(+) ya dithoto (iii)</t>
  </si>
  <si>
    <t>March 2005</t>
  </si>
  <si>
    <t>Mopitlwe 2005</t>
  </si>
  <si>
    <t>31 March/Mopitlwe 2005</t>
  </si>
  <si>
    <t>1 March/Mopitlwe 2005</t>
  </si>
  <si>
    <t>April 2005</t>
  </si>
  <si>
    <t>Moranang 2005</t>
  </si>
  <si>
    <t>May 2004 - April 2005</t>
  </si>
  <si>
    <t>Motsheganong 2004 - Moranang 2005</t>
  </si>
  <si>
    <t>May 2003 - April 2004</t>
  </si>
  <si>
    <t>Motsheganong 2003 - Moranang 2004</t>
  </si>
  <si>
    <t>1 April/Moranang 2005</t>
  </si>
  <si>
    <t>Motsheganong  2004 - Moranang 2005</t>
  </si>
  <si>
    <t xml:space="preserve">30 April/Moranang 2005 </t>
  </si>
  <si>
    <t>30 April/Moranang 2005</t>
  </si>
  <si>
    <t>30 April/Moranang 2004</t>
  </si>
  <si>
    <t>May  2004 - April 2005</t>
  </si>
  <si>
    <t xml:space="preserve">A ne a raopelwa Aforika Borwa (25 000 t) mo setlheng sa 2003/2004, mme a isiwa kwa mafatsheng a mangwe mo setlheng </t>
  </si>
  <si>
    <t xml:space="preserve">Imported during 2003/2004 season originally destined for RSA (25 000 t) but exported to other countries </t>
  </si>
  <si>
    <t>during 2004/2005 season.</t>
  </si>
  <si>
    <t>2004/2005 Year (May - April) FINAL / Ngwaga wa 2004/2005 (Motsheganong - Moranang) BOFELO/BOKHUTLO (2)</t>
  </si>
  <si>
    <t>Final/Bofelo/Bokhutlo</t>
  </si>
  <si>
    <t>SMI-062005</t>
  </si>
  <si>
    <t>'000 ton / tono</t>
  </si>
  <si>
    <t xml:space="preserve">Producer deliveries directly from farms. (Includes a portion of the production of developing sector - the balance will </t>
  </si>
  <si>
    <t>not necessarily be included here.)</t>
  </si>
  <si>
    <t>Kgorosodithoto ya bantshadikuno go tswa dipolaseng ka tlhamalalo. (Go akaretsa karolo ya ntshodikuno ya lephata le le tlhabologang –</t>
  </si>
  <si>
    <t xml:space="preserve"> ga go ree gore tshalelo e tla bo e akareditswe fano.</t>
  </si>
  <si>
    <t>5 657 424</t>
  </si>
  <si>
    <t>3 446 279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</si>
</sst>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"/>
      <family val="0"/>
    </font>
    <font>
      <sz val="18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i/>
      <sz val="18"/>
      <name val="Arial Narrow"/>
      <family val="2"/>
    </font>
    <font>
      <b/>
      <sz val="2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right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6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 quotePrefix="1">
      <alignment horizontal="left" vertical="center"/>
    </xf>
    <xf numFmtId="164" fontId="1" fillId="0" borderId="21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 quotePrefix="1">
      <alignment horizontal="lef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1" fontId="1" fillId="0" borderId="23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1" fillId="0" borderId="27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vertical="center"/>
    </xf>
    <xf numFmtId="1" fontId="1" fillId="0" borderId="29" xfId="0" applyNumberFormat="1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1" fontId="1" fillId="0" borderId="26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64" fontId="1" fillId="0" borderId="30" xfId="0" applyNumberFormat="1" applyFont="1" applyFill="1" applyBorder="1" applyAlignment="1">
      <alignment horizontal="right" vertical="center"/>
    </xf>
    <xf numFmtId="1" fontId="1" fillId="0" borderId="19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 quotePrefix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 quotePrefix="1">
      <alignment horizontal="left" vertical="center"/>
    </xf>
    <xf numFmtId="164" fontId="1" fillId="0" borderId="34" xfId="0" applyNumberFormat="1" applyFont="1" applyFill="1" applyBorder="1" applyAlignment="1" quotePrefix="1">
      <alignment horizontal="center" vertical="center"/>
    </xf>
    <xf numFmtId="0" fontId="6" fillId="0" borderId="35" xfId="0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 quotePrefix="1">
      <alignment vertical="center"/>
    </xf>
    <xf numFmtId="1" fontId="6" fillId="0" borderId="36" xfId="0" applyNumberFormat="1" applyFont="1" applyFill="1" applyBorder="1" applyAlignment="1">
      <alignment horizontal="left" vertical="center"/>
    </xf>
    <xf numFmtId="1" fontId="1" fillId="0" borderId="35" xfId="0" applyNumberFormat="1" applyFont="1" applyFill="1" applyBorder="1" applyAlignment="1">
      <alignment vertical="center"/>
    </xf>
    <xf numFmtId="1" fontId="1" fillId="0" borderId="37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left" vertical="center"/>
    </xf>
    <xf numFmtId="1" fontId="1" fillId="0" borderId="31" xfId="0" applyNumberFormat="1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25" xfId="0" applyFont="1" applyFill="1" applyBorder="1" applyAlignment="1" quotePrefix="1">
      <alignment horizontal="right" vertical="center"/>
    </xf>
    <xf numFmtId="1" fontId="6" fillId="0" borderId="38" xfId="0" applyNumberFormat="1" applyFont="1" applyFill="1" applyBorder="1" applyAlignment="1" quotePrefix="1">
      <alignment vertical="center"/>
    </xf>
    <xf numFmtId="1" fontId="1" fillId="0" borderId="40" xfId="0" applyNumberFormat="1" applyFont="1" applyFill="1" applyBorder="1" applyAlignment="1">
      <alignment vertical="center"/>
    </xf>
    <xf numFmtId="1" fontId="1" fillId="0" borderId="41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 quotePrefix="1">
      <alignment horizontal="center" vertical="center"/>
    </xf>
    <xf numFmtId="0" fontId="6" fillId="0" borderId="38" xfId="0" applyFont="1" applyFill="1" applyBorder="1" applyAlignment="1" quotePrefix="1">
      <alignment horizontal="right" vertical="center"/>
    </xf>
    <xf numFmtId="1" fontId="3" fillId="0" borderId="11" xfId="0" applyNumberFormat="1" applyFont="1" applyFill="1" applyBorder="1" applyAlignment="1">
      <alignment horizontal="left" vertical="center"/>
    </xf>
    <xf numFmtId="164" fontId="1" fillId="0" borderId="21" xfId="0" applyNumberFormat="1" applyFont="1" applyFill="1" applyBorder="1" applyAlignment="1" quotePrefix="1">
      <alignment horizontal="center" vertical="center"/>
    </xf>
    <xf numFmtId="164" fontId="1" fillId="0" borderId="2" xfId="0" applyNumberFormat="1" applyFont="1" applyFill="1" applyBorder="1" applyAlignment="1" quotePrefix="1">
      <alignment horizontal="center" vertical="center"/>
    </xf>
    <xf numFmtId="1" fontId="6" fillId="0" borderId="19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 quotePrefix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vertical="center"/>
    </xf>
    <xf numFmtId="1" fontId="3" fillId="0" borderId="40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right" vertical="center"/>
    </xf>
    <xf numFmtId="1" fontId="3" fillId="0" borderId="33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right" vertical="center"/>
    </xf>
    <xf numFmtId="1" fontId="1" fillId="0" borderId="43" xfId="0" applyNumberFormat="1" applyFont="1" applyFill="1" applyBorder="1" applyAlignment="1">
      <alignment horizontal="right" vertical="center"/>
    </xf>
    <xf numFmtId="1" fontId="1" fillId="0" borderId="44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1" fontId="1" fillId="0" borderId="27" xfId="0" applyNumberFormat="1" applyFont="1" applyFill="1" applyBorder="1" applyAlignment="1">
      <alignment horizontal="right" vertical="center"/>
    </xf>
    <xf numFmtId="1" fontId="1" fillId="0" borderId="23" xfId="0" applyNumberFormat="1" applyFont="1" applyFill="1" applyBorder="1" applyAlignment="1">
      <alignment horizontal="right" vertical="center"/>
    </xf>
    <xf numFmtId="1" fontId="1" fillId="0" borderId="32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1" fontId="1" fillId="0" borderId="6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 quotePrefix="1">
      <alignment horizontal="left" vertical="center"/>
    </xf>
    <xf numFmtId="1" fontId="1" fillId="0" borderId="38" xfId="0" applyNumberFormat="1" applyFont="1" applyFill="1" applyBorder="1" applyAlignment="1">
      <alignment horizontal="right" vertical="center"/>
    </xf>
    <xf numFmtId="1" fontId="1" fillId="0" borderId="40" xfId="0" applyNumberFormat="1" applyFont="1" applyFill="1" applyBorder="1" applyAlignment="1" quotePrefix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45" xfId="0" applyNumberFormat="1" applyFont="1" applyFill="1" applyBorder="1" applyAlignment="1">
      <alignment horizontal="right" vertical="center"/>
    </xf>
    <xf numFmtId="1" fontId="1" fillId="0" borderId="46" xfId="0" applyNumberFormat="1" applyFont="1" applyFill="1" applyBorder="1" applyAlignment="1">
      <alignment horizontal="right" vertical="center"/>
    </xf>
    <xf numFmtId="164" fontId="1" fillId="0" borderId="47" xfId="0" applyNumberFormat="1" applyFont="1" applyFill="1" applyBorder="1" applyAlignment="1" quotePrefix="1">
      <alignment horizontal="center" vertical="center"/>
    </xf>
    <xf numFmtId="1" fontId="1" fillId="0" borderId="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 quotePrefix="1">
      <alignment horizontal="center" vertical="center"/>
    </xf>
    <xf numFmtId="0" fontId="1" fillId="0" borderId="33" xfId="0" applyFont="1" applyFill="1" applyBorder="1" applyAlignment="1">
      <alignment horizontal="right" vertical="center"/>
    </xf>
    <xf numFmtId="1" fontId="1" fillId="0" borderId="34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quotePrefix="1">
      <alignment horizontal="right" vertical="center"/>
    </xf>
    <xf numFmtId="1" fontId="1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 quotePrefix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49" fontId="1" fillId="0" borderId="49" xfId="0" applyNumberFormat="1" applyFont="1" applyFill="1" applyBorder="1" applyAlignment="1" quotePrefix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 quotePrefix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 quotePrefix="1">
      <alignment horizontal="lef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6" fillId="0" borderId="40" xfId="0" applyNumberFormat="1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40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" fontId="1" fillId="0" borderId="42" xfId="0" applyNumberFormat="1" applyFont="1" applyFill="1" applyBorder="1" applyAlignment="1" quotePrefix="1">
      <alignment horizontal="center" vertical="center"/>
    </xf>
    <xf numFmtId="0" fontId="1" fillId="0" borderId="33" xfId="0" applyNumberFormat="1" applyFont="1" applyFill="1" applyBorder="1" applyAlignment="1" quotePrefix="1">
      <alignment horizontal="center" vertical="center"/>
    </xf>
    <xf numFmtId="17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quotePrefix="1">
      <alignment horizontal="center" vertical="center"/>
    </xf>
    <xf numFmtId="1" fontId="1" fillId="0" borderId="51" xfId="0" applyNumberFormat="1" applyFont="1" applyFill="1" applyBorder="1" applyAlignment="1">
      <alignment vertical="center"/>
    </xf>
    <xf numFmtId="1" fontId="1" fillId="0" borderId="52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left" vertical="center"/>
    </xf>
    <xf numFmtId="1" fontId="1" fillId="0" borderId="42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vertical="center"/>
    </xf>
    <xf numFmtId="1" fontId="1" fillId="0" borderId="44" xfId="0" applyNumberFormat="1" applyFont="1" applyFill="1" applyBorder="1" applyAlignment="1">
      <alignment vertical="center"/>
    </xf>
    <xf numFmtId="1" fontId="1" fillId="0" borderId="54" xfId="0" applyNumberFormat="1" applyFont="1" applyFill="1" applyBorder="1" applyAlignment="1">
      <alignment vertical="center"/>
    </xf>
    <xf numFmtId="1" fontId="1" fillId="0" borderId="55" xfId="0" applyNumberFormat="1" applyFont="1" applyFill="1" applyBorder="1" applyAlignment="1">
      <alignment vertical="center"/>
    </xf>
    <xf numFmtId="1" fontId="1" fillId="0" borderId="50" xfId="0" applyNumberFormat="1" applyFont="1" applyFill="1" applyBorder="1" applyAlignment="1">
      <alignment vertical="center"/>
    </xf>
    <xf numFmtId="1" fontId="1" fillId="0" borderId="49" xfId="0" applyNumberFormat="1" applyFont="1" applyFill="1" applyBorder="1" applyAlignment="1">
      <alignment vertical="center"/>
    </xf>
    <xf numFmtId="1" fontId="1" fillId="0" borderId="56" xfId="0" applyNumberFormat="1" applyFont="1" applyFill="1" applyBorder="1" applyAlignment="1">
      <alignment vertical="center"/>
    </xf>
    <xf numFmtId="1" fontId="1" fillId="0" borderId="36" xfId="0" applyNumberFormat="1" applyFont="1" applyFill="1" applyBorder="1" applyAlignment="1">
      <alignment vertical="center"/>
    </xf>
    <xf numFmtId="1" fontId="1" fillId="0" borderId="32" xfId="0" applyNumberFormat="1" applyFont="1" applyFill="1" applyBorder="1" applyAlignment="1">
      <alignment vertical="center"/>
    </xf>
    <xf numFmtId="1" fontId="1" fillId="0" borderId="28" xfId="0" applyNumberFormat="1" applyFont="1" applyFill="1" applyBorder="1" applyAlignment="1">
      <alignment vertical="center"/>
    </xf>
    <xf numFmtId="1" fontId="1" fillId="0" borderId="43" xfId="0" applyNumberFormat="1" applyFont="1" applyFill="1" applyBorder="1" applyAlignment="1">
      <alignment vertical="center"/>
    </xf>
    <xf numFmtId="1" fontId="1" fillId="0" borderId="57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vertical="center"/>
    </xf>
    <xf numFmtId="1" fontId="1" fillId="0" borderId="48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right" vertical="center"/>
    </xf>
    <xf numFmtId="1" fontId="1" fillId="0" borderId="59" xfId="0" applyNumberFormat="1" applyFont="1" applyFill="1" applyBorder="1" applyAlignment="1">
      <alignment horizontal="right" vertical="center"/>
    </xf>
    <xf numFmtId="1" fontId="1" fillId="0" borderId="6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815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4"/>
  <sheetViews>
    <sheetView tabSelected="1" zoomScale="50" zoomScaleNormal="50" workbookViewId="0" topLeftCell="D1">
      <selection activeCell="D1" sqref="A1:IV16384"/>
    </sheetView>
  </sheetViews>
  <sheetFormatPr defaultColWidth="9.140625" defaultRowHeight="12.75"/>
  <cols>
    <col min="1" max="2" width="2.7109375" style="4" customWidth="1"/>
    <col min="3" max="3" width="49.7109375" style="4" customWidth="1"/>
    <col min="4" max="4" width="12.57421875" style="4" customWidth="1"/>
    <col min="5" max="5" width="14.8515625" style="4" bestFit="1" customWidth="1"/>
    <col min="6" max="6" width="14.7109375" style="4" bestFit="1" customWidth="1"/>
    <col min="7" max="7" width="11.421875" style="4" bestFit="1" customWidth="1"/>
    <col min="8" max="8" width="16.00390625" style="4" customWidth="1"/>
    <col min="9" max="9" width="16.57421875" style="4" customWidth="1"/>
    <col min="10" max="12" width="16.140625" style="4" customWidth="1"/>
    <col min="13" max="13" width="9.28125" style="4" bestFit="1" customWidth="1"/>
    <col min="14" max="14" width="14.7109375" style="4" customWidth="1"/>
    <col min="15" max="15" width="15.8515625" style="4" customWidth="1"/>
    <col min="16" max="16" width="17.28125" style="4" customWidth="1"/>
    <col min="17" max="17" width="81.421875" style="4" customWidth="1"/>
    <col min="18" max="18" width="2.7109375" style="4" customWidth="1"/>
    <col min="19" max="19" width="2.7109375" style="3" customWidth="1"/>
    <col min="20" max="20" width="0.9921875" style="3" customWidth="1"/>
    <col min="21" max="166" width="7.8515625" style="3" customWidth="1"/>
    <col min="167" max="16384" width="7.8515625" style="4" customWidth="1"/>
  </cols>
  <sheetData>
    <row r="1" spans="1:20" s="7" customFormat="1" ht="30" customHeight="1">
      <c r="A1" s="172"/>
      <c r="B1" s="173"/>
      <c r="C1" s="174"/>
      <c r="D1" s="170" t="s">
        <v>0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224" t="s">
        <v>122</v>
      </c>
      <c r="R1" s="225"/>
      <c r="S1" s="226"/>
      <c r="T1" s="6"/>
    </row>
    <row r="2" spans="1:20" s="9" customFormat="1" ht="24.75" customHeight="1">
      <c r="A2" s="175"/>
      <c r="B2" s="176"/>
      <c r="C2" s="177"/>
      <c r="D2" s="227" t="s">
        <v>63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  <c r="R2" s="230"/>
      <c r="S2" s="231"/>
      <c r="T2" s="8"/>
    </row>
    <row r="3" spans="1:20" s="9" customFormat="1" ht="24.75" customHeight="1">
      <c r="A3" s="175"/>
      <c r="B3" s="176"/>
      <c r="C3" s="177"/>
      <c r="D3" s="227" t="s">
        <v>120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230"/>
      <c r="S3" s="231"/>
      <c r="T3" s="8"/>
    </row>
    <row r="4" spans="1:20" s="9" customFormat="1" ht="24.75" customHeight="1" thickBot="1">
      <c r="A4" s="175"/>
      <c r="B4" s="176"/>
      <c r="C4" s="177"/>
      <c r="D4" s="232" t="s">
        <v>123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29"/>
      <c r="R4" s="230"/>
      <c r="S4" s="231"/>
      <c r="T4" s="8"/>
    </row>
    <row r="5" spans="1:166" s="12" customFormat="1" ht="24.75" customHeight="1">
      <c r="A5" s="175"/>
      <c r="B5" s="176"/>
      <c r="C5" s="177"/>
      <c r="D5" s="235" t="s">
        <v>101</v>
      </c>
      <c r="E5" s="236"/>
      <c r="F5" s="182"/>
      <c r="G5" s="235" t="s">
        <v>105</v>
      </c>
      <c r="H5" s="236"/>
      <c r="I5" s="182"/>
      <c r="J5" s="181" t="s">
        <v>1</v>
      </c>
      <c r="K5" s="182"/>
      <c r="L5" s="182"/>
      <c r="M5" s="10"/>
      <c r="N5" s="181" t="s">
        <v>1</v>
      </c>
      <c r="O5" s="182"/>
      <c r="P5" s="182"/>
      <c r="Q5" s="229"/>
      <c r="R5" s="230"/>
      <c r="S5" s="23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</row>
    <row r="6" spans="1:166" s="12" customFormat="1" ht="24.75" customHeight="1">
      <c r="A6" s="175"/>
      <c r="B6" s="176"/>
      <c r="C6" s="177"/>
      <c r="D6" s="237" t="s">
        <v>102</v>
      </c>
      <c r="E6" s="238"/>
      <c r="F6" s="239"/>
      <c r="G6" s="237" t="s">
        <v>106</v>
      </c>
      <c r="H6" s="238"/>
      <c r="I6" s="239"/>
      <c r="J6" s="240" t="s">
        <v>107</v>
      </c>
      <c r="K6" s="238"/>
      <c r="L6" s="239"/>
      <c r="M6" s="13"/>
      <c r="N6" s="240" t="s">
        <v>109</v>
      </c>
      <c r="O6" s="238"/>
      <c r="P6" s="239"/>
      <c r="Q6" s="183">
        <v>38530</v>
      </c>
      <c r="R6" s="184"/>
      <c r="S6" s="18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66" s="9" customFormat="1" ht="24.75" customHeight="1" thickBot="1">
      <c r="A7" s="175"/>
      <c r="B7" s="176"/>
      <c r="C7" s="177"/>
      <c r="D7" s="190"/>
      <c r="E7" s="191"/>
      <c r="F7" s="191"/>
      <c r="G7" s="192" t="s">
        <v>121</v>
      </c>
      <c r="H7" s="193"/>
      <c r="I7" s="194"/>
      <c r="J7" s="190" t="s">
        <v>108</v>
      </c>
      <c r="K7" s="241"/>
      <c r="L7" s="191"/>
      <c r="M7" s="14" t="s">
        <v>2</v>
      </c>
      <c r="N7" s="190" t="s">
        <v>110</v>
      </c>
      <c r="O7" s="241"/>
      <c r="P7" s="191"/>
      <c r="Q7" s="186"/>
      <c r="R7" s="184"/>
      <c r="S7" s="18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9" customFormat="1" ht="24.75" customHeight="1">
      <c r="A8" s="175"/>
      <c r="B8" s="176"/>
      <c r="C8" s="177"/>
      <c r="D8" s="15" t="s">
        <v>3</v>
      </c>
      <c r="E8" s="16" t="s">
        <v>4</v>
      </c>
      <c r="F8" s="17" t="s">
        <v>5</v>
      </c>
      <c r="G8" s="15" t="s">
        <v>3</v>
      </c>
      <c r="H8" s="16" t="s">
        <v>4</v>
      </c>
      <c r="I8" s="17" t="s">
        <v>5</v>
      </c>
      <c r="J8" s="15" t="s">
        <v>3</v>
      </c>
      <c r="K8" s="16" t="s">
        <v>4</v>
      </c>
      <c r="L8" s="17" t="s">
        <v>5</v>
      </c>
      <c r="M8" s="18" t="s">
        <v>78</v>
      </c>
      <c r="N8" s="15" t="s">
        <v>3</v>
      </c>
      <c r="O8" s="16" t="s">
        <v>4</v>
      </c>
      <c r="P8" s="17" t="s">
        <v>5</v>
      </c>
      <c r="Q8" s="186"/>
      <c r="R8" s="184"/>
      <c r="S8" s="18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9" customFormat="1" ht="24.75" customHeight="1" thickBot="1">
      <c r="A9" s="178"/>
      <c r="B9" s="179"/>
      <c r="C9" s="180"/>
      <c r="D9" s="19" t="s">
        <v>6</v>
      </c>
      <c r="E9" s="20" t="s">
        <v>7</v>
      </c>
      <c r="F9" s="21" t="s">
        <v>8</v>
      </c>
      <c r="G9" s="19" t="s">
        <v>6</v>
      </c>
      <c r="H9" s="20" t="s">
        <v>7</v>
      </c>
      <c r="I9" s="21" t="s">
        <v>8</v>
      </c>
      <c r="J9" s="19" t="s">
        <v>6</v>
      </c>
      <c r="K9" s="20" t="s">
        <v>7</v>
      </c>
      <c r="L9" s="21" t="s">
        <v>8</v>
      </c>
      <c r="M9" s="22"/>
      <c r="N9" s="19" t="s">
        <v>6</v>
      </c>
      <c r="O9" s="20" t="s">
        <v>7</v>
      </c>
      <c r="P9" s="21" t="s">
        <v>8</v>
      </c>
      <c r="Q9" s="187"/>
      <c r="R9" s="188"/>
      <c r="S9" s="18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12" customFormat="1" ht="24.75" customHeight="1" thickBot="1">
      <c r="A10" s="170" t="s">
        <v>84</v>
      </c>
      <c r="B10" s="171"/>
      <c r="C10" s="195"/>
      <c r="D10" s="196" t="s">
        <v>104</v>
      </c>
      <c r="E10" s="197"/>
      <c r="F10" s="198"/>
      <c r="G10" s="197" t="s">
        <v>111</v>
      </c>
      <c r="H10" s="197"/>
      <c r="I10" s="197"/>
      <c r="J10" s="199" t="s">
        <v>85</v>
      </c>
      <c r="K10" s="200"/>
      <c r="L10" s="201"/>
      <c r="M10" s="5"/>
      <c r="N10" s="199" t="s">
        <v>86</v>
      </c>
      <c r="O10" s="200"/>
      <c r="P10" s="201"/>
      <c r="Q10" s="170" t="s">
        <v>9</v>
      </c>
      <c r="R10" s="171"/>
      <c r="S10" s="19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29" customFormat="1" ht="24.75" customHeight="1" thickBot="1">
      <c r="A11" s="23" t="s">
        <v>10</v>
      </c>
      <c r="B11" s="24"/>
      <c r="C11" s="24"/>
      <c r="D11" s="25">
        <v>3472</v>
      </c>
      <c r="E11" s="26">
        <v>1048</v>
      </c>
      <c r="F11" s="242">
        <f>SUM(D11:E11)</f>
        <v>4520</v>
      </c>
      <c r="G11" s="26">
        <v>2941</v>
      </c>
      <c r="H11" s="26">
        <v>887</v>
      </c>
      <c r="I11" s="243">
        <f>SUM(G11:H11)</f>
        <v>3828</v>
      </c>
      <c r="J11" s="25">
        <v>2123</v>
      </c>
      <c r="K11" s="26">
        <v>501</v>
      </c>
      <c r="L11" s="242">
        <f>SUM(J11:K11)</f>
        <v>2624</v>
      </c>
      <c r="M11" s="27">
        <v>-3.2</v>
      </c>
      <c r="N11" s="25">
        <v>1718</v>
      </c>
      <c r="O11" s="26">
        <v>992</v>
      </c>
      <c r="P11" s="242">
        <f>SUM(N11:O11)</f>
        <v>2710</v>
      </c>
      <c r="Q11" s="28"/>
      <c r="S11" s="30" t="s">
        <v>11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</row>
    <row r="12" spans="1:19" s="31" customFormat="1" ht="24.75" customHeight="1">
      <c r="A12" s="23"/>
      <c r="B12" s="24"/>
      <c r="C12" s="24"/>
      <c r="D12" s="130"/>
      <c r="E12" s="130"/>
      <c r="F12" s="130"/>
      <c r="G12" s="130"/>
      <c r="H12" s="130"/>
      <c r="I12" s="130"/>
      <c r="J12" s="182" t="s">
        <v>1</v>
      </c>
      <c r="K12" s="182"/>
      <c r="L12" s="182"/>
      <c r="M12" s="244"/>
      <c r="N12" s="182" t="s">
        <v>1</v>
      </c>
      <c r="O12" s="182"/>
      <c r="P12" s="182"/>
      <c r="Q12" s="28"/>
      <c r="S12" s="32"/>
    </row>
    <row r="13" spans="1:19" s="31" customFormat="1" ht="24.75" customHeight="1">
      <c r="A13" s="23"/>
      <c r="B13" s="24"/>
      <c r="C13" s="24"/>
      <c r="J13" s="239" t="s">
        <v>107</v>
      </c>
      <c r="K13" s="238"/>
      <c r="L13" s="239"/>
      <c r="M13" s="245"/>
      <c r="N13" s="239" t="s">
        <v>109</v>
      </c>
      <c r="O13" s="238"/>
      <c r="P13" s="239"/>
      <c r="Q13" s="28"/>
      <c r="S13" s="32"/>
    </row>
    <row r="14" spans="1:166" s="29" customFormat="1" ht="24.75" customHeight="1" thickBot="1">
      <c r="A14" s="23"/>
      <c r="B14" s="31"/>
      <c r="C14" s="31"/>
      <c r="D14" s="223"/>
      <c r="E14" s="223"/>
      <c r="F14" s="223"/>
      <c r="G14" s="33"/>
      <c r="H14" s="33"/>
      <c r="I14" s="33"/>
      <c r="J14" s="191" t="s">
        <v>112</v>
      </c>
      <c r="K14" s="241"/>
      <c r="L14" s="191"/>
      <c r="M14" s="246"/>
      <c r="N14" s="191" t="s">
        <v>110</v>
      </c>
      <c r="O14" s="241"/>
      <c r="P14" s="191"/>
      <c r="Q14" s="80"/>
      <c r="R14" s="34"/>
      <c r="S14" s="35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</row>
    <row r="15" spans="1:166" s="29" customFormat="1" ht="24.75" customHeight="1" thickBot="1">
      <c r="A15" s="23" t="s">
        <v>12</v>
      </c>
      <c r="B15" s="36"/>
      <c r="C15" s="36"/>
      <c r="D15" s="247">
        <f>SUM(D16:D17)</f>
        <v>18</v>
      </c>
      <c r="E15" s="248">
        <f>SUM(E16:E17)</f>
        <v>67</v>
      </c>
      <c r="F15" s="154">
        <f>SUM(D15:E15)</f>
        <v>85</v>
      </c>
      <c r="G15" s="130">
        <f>SUM(G16:G17)</f>
        <v>37</v>
      </c>
      <c r="H15" s="248">
        <f>SUM(H16:H17)</f>
        <v>104</v>
      </c>
      <c r="I15" s="130">
        <f>SUM(G15:H15)</f>
        <v>141</v>
      </c>
      <c r="J15" s="247">
        <f>SUM(J16:J17)</f>
        <v>5647</v>
      </c>
      <c r="K15" s="248">
        <f>SUM(K16:K17)</f>
        <v>3665</v>
      </c>
      <c r="L15" s="154">
        <f>SUM(J15:K15)</f>
        <v>9312</v>
      </c>
      <c r="M15" s="37" t="s">
        <v>13</v>
      </c>
      <c r="N15" s="247">
        <f>SUM(N16:N17)</f>
        <v>5878</v>
      </c>
      <c r="O15" s="248">
        <f>SUM(O16:O17)</f>
        <v>2972</v>
      </c>
      <c r="P15" s="154">
        <f>SUM(N15:O15)</f>
        <v>8850</v>
      </c>
      <c r="Q15" s="38"/>
      <c r="R15" s="38"/>
      <c r="S15" s="30" t="s">
        <v>14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</row>
    <row r="16" spans="1:166" s="29" customFormat="1" ht="24.75" customHeight="1">
      <c r="A16" s="23"/>
      <c r="B16" s="39" t="s">
        <v>65</v>
      </c>
      <c r="C16" s="40"/>
      <c r="D16" s="41">
        <v>18</v>
      </c>
      <c r="E16" s="42">
        <v>53</v>
      </c>
      <c r="F16" s="249">
        <f>SUM(D16:E16)</f>
        <v>71</v>
      </c>
      <c r="G16" s="42">
        <v>37</v>
      </c>
      <c r="H16" s="42">
        <v>104</v>
      </c>
      <c r="I16" s="250">
        <f>SUM(G16:H16)</f>
        <v>141</v>
      </c>
      <c r="J16" s="41">
        <v>5647</v>
      </c>
      <c r="K16" s="42">
        <v>3446</v>
      </c>
      <c r="L16" s="249">
        <f>SUM(J16:K16)</f>
        <v>9093</v>
      </c>
      <c r="M16" s="43">
        <v>8.1</v>
      </c>
      <c r="N16" s="41">
        <v>5845</v>
      </c>
      <c r="O16" s="42">
        <v>2564</v>
      </c>
      <c r="P16" s="249">
        <f>SUM(N16:O16)</f>
        <v>8409</v>
      </c>
      <c r="Q16" s="44"/>
      <c r="R16" s="45" t="s">
        <v>64</v>
      </c>
      <c r="S16" s="46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s="29" customFormat="1" ht="24.75" customHeight="1" thickBot="1">
      <c r="A17" s="23"/>
      <c r="B17" s="47" t="s">
        <v>15</v>
      </c>
      <c r="C17" s="48"/>
      <c r="D17" s="49">
        <v>0</v>
      </c>
      <c r="E17" s="50">
        <v>14</v>
      </c>
      <c r="F17" s="251">
        <f>SUM(D17:E17)</f>
        <v>14</v>
      </c>
      <c r="G17" s="50">
        <v>0</v>
      </c>
      <c r="H17" s="50">
        <v>0</v>
      </c>
      <c r="I17" s="252">
        <f>SUM(G17:H17)</f>
        <v>0</v>
      </c>
      <c r="J17" s="49">
        <v>0</v>
      </c>
      <c r="K17" s="50">
        <v>219</v>
      </c>
      <c r="L17" s="251">
        <f>SUM(J17:K17)</f>
        <v>219</v>
      </c>
      <c r="M17" s="51" t="s">
        <v>13</v>
      </c>
      <c r="N17" s="49">
        <v>33</v>
      </c>
      <c r="O17" s="50">
        <v>408</v>
      </c>
      <c r="P17" s="251">
        <f>SUM(N17:O17)</f>
        <v>441</v>
      </c>
      <c r="Q17" s="52"/>
      <c r="R17" s="53" t="s">
        <v>97</v>
      </c>
      <c r="S17" s="46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</row>
    <row r="18" spans="1:166" s="29" customFormat="1" ht="9" customHeight="1" thickBot="1">
      <c r="A18" s="2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54"/>
      <c r="N18" s="31"/>
      <c r="O18" s="31"/>
      <c r="P18" s="31"/>
      <c r="Q18" s="55"/>
      <c r="R18" s="55"/>
      <c r="S18" s="46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</row>
    <row r="19" spans="1:166" s="29" customFormat="1" ht="24.75" customHeight="1" thickBot="1">
      <c r="A19" s="23" t="s">
        <v>16</v>
      </c>
      <c r="B19" s="56"/>
      <c r="C19" s="36"/>
      <c r="D19" s="25">
        <f>SUM(D21:D25)</f>
        <v>451</v>
      </c>
      <c r="E19" s="248">
        <f>SUM(E21:E25)</f>
        <v>224</v>
      </c>
      <c r="F19" s="253">
        <f aca="true" t="shared" si="0" ref="F19:F25">SUM(D19:E19)</f>
        <v>675</v>
      </c>
      <c r="G19" s="25">
        <f>SUM(G21:G25)</f>
        <v>484</v>
      </c>
      <c r="H19" s="248">
        <f>SUM(H21:H25)</f>
        <v>235</v>
      </c>
      <c r="I19" s="253">
        <f aca="true" t="shared" si="1" ref="I19:I25">SUM(G19:H19)</f>
        <v>719</v>
      </c>
      <c r="J19" s="25">
        <f>SUM(J21:J25)</f>
        <v>4601</v>
      </c>
      <c r="K19" s="248">
        <f>SUM(K21:K25)</f>
        <v>3288</v>
      </c>
      <c r="L19" s="253">
        <f aca="true" t="shared" si="2" ref="L19:L25">SUM(J19:K19)</f>
        <v>7889</v>
      </c>
      <c r="M19" s="57">
        <v>1.6</v>
      </c>
      <c r="N19" s="25">
        <f>SUM(N21:N25)</f>
        <v>4432</v>
      </c>
      <c r="O19" s="248">
        <f>SUM(O21:O25)</f>
        <v>3334</v>
      </c>
      <c r="P19" s="253">
        <f aca="true" t="shared" si="3" ref="P19:P25">SUM(N19:O19)</f>
        <v>7766</v>
      </c>
      <c r="Q19" s="38"/>
      <c r="R19" s="38"/>
      <c r="S19" s="30" t="s">
        <v>17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</row>
    <row r="20" spans="1:166" s="29" customFormat="1" ht="24.75" customHeight="1">
      <c r="A20" s="23"/>
      <c r="B20" s="58" t="s">
        <v>18</v>
      </c>
      <c r="C20" s="59"/>
      <c r="D20" s="254">
        <f>SUM(D21:D23)</f>
        <v>412</v>
      </c>
      <c r="E20" s="42">
        <f>SUM(E21:E23)</f>
        <v>196</v>
      </c>
      <c r="F20" s="154">
        <f t="shared" si="0"/>
        <v>608</v>
      </c>
      <c r="G20" s="254">
        <f>SUM(G21:G23)</f>
        <v>449</v>
      </c>
      <c r="H20" s="42">
        <f>SUM(H21:H23)</f>
        <v>198</v>
      </c>
      <c r="I20" s="154">
        <f t="shared" si="1"/>
        <v>647</v>
      </c>
      <c r="J20" s="254">
        <f>SUM(J21:J23)</f>
        <v>4313</v>
      </c>
      <c r="K20" s="42">
        <f>SUM(K21:K23)</f>
        <v>2970</v>
      </c>
      <c r="L20" s="154">
        <f t="shared" si="2"/>
        <v>7283</v>
      </c>
      <c r="M20" s="60">
        <v>0.6</v>
      </c>
      <c r="N20" s="254">
        <f>SUM(N21:N23)</f>
        <v>4212</v>
      </c>
      <c r="O20" s="42">
        <f>SUM(O21:O23)</f>
        <v>3031</v>
      </c>
      <c r="P20" s="154">
        <f t="shared" si="3"/>
        <v>7243</v>
      </c>
      <c r="Q20" s="61"/>
      <c r="R20" s="62" t="s">
        <v>19</v>
      </c>
      <c r="S20" s="30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</row>
    <row r="21" spans="1:166" s="29" customFormat="1" ht="24.75" customHeight="1">
      <c r="A21" s="23"/>
      <c r="B21" s="63"/>
      <c r="C21" s="39" t="s">
        <v>20</v>
      </c>
      <c r="D21" s="64">
        <v>302</v>
      </c>
      <c r="E21" s="65">
        <v>22</v>
      </c>
      <c r="F21" s="255">
        <f t="shared" si="0"/>
        <v>324</v>
      </c>
      <c r="G21" s="64">
        <v>323</v>
      </c>
      <c r="H21" s="65">
        <v>23</v>
      </c>
      <c r="I21" s="255">
        <f t="shared" si="1"/>
        <v>346</v>
      </c>
      <c r="J21" s="64">
        <v>3478</v>
      </c>
      <c r="K21" s="65">
        <v>262</v>
      </c>
      <c r="L21" s="255">
        <f t="shared" si="2"/>
        <v>3740</v>
      </c>
      <c r="M21" s="66">
        <v>0.8</v>
      </c>
      <c r="N21" s="64">
        <v>3467</v>
      </c>
      <c r="O21" s="65">
        <v>245</v>
      </c>
      <c r="P21" s="255">
        <f t="shared" si="3"/>
        <v>3712</v>
      </c>
      <c r="Q21" s="45" t="s">
        <v>21</v>
      </c>
      <c r="R21" s="67"/>
      <c r="S21" s="46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</row>
    <row r="22" spans="1:166" s="29" customFormat="1" ht="24.75" customHeight="1">
      <c r="A22" s="23"/>
      <c r="B22" s="68"/>
      <c r="C22" s="69" t="s">
        <v>22</v>
      </c>
      <c r="D22" s="70">
        <v>102</v>
      </c>
      <c r="E22" s="71">
        <v>171</v>
      </c>
      <c r="F22" s="256">
        <f t="shared" si="0"/>
        <v>273</v>
      </c>
      <c r="G22" s="70">
        <v>118</v>
      </c>
      <c r="H22" s="71">
        <v>173</v>
      </c>
      <c r="I22" s="256">
        <f t="shared" si="1"/>
        <v>291</v>
      </c>
      <c r="J22" s="70">
        <v>733</v>
      </c>
      <c r="K22" s="71">
        <v>2694</v>
      </c>
      <c r="L22" s="256">
        <f t="shared" si="2"/>
        <v>3427</v>
      </c>
      <c r="M22" s="72">
        <v>0.3</v>
      </c>
      <c r="N22" s="70">
        <v>641</v>
      </c>
      <c r="O22" s="71">
        <v>2775</v>
      </c>
      <c r="P22" s="256">
        <f t="shared" si="3"/>
        <v>3416</v>
      </c>
      <c r="Q22" s="73" t="s">
        <v>23</v>
      </c>
      <c r="R22" s="74"/>
      <c r="S22" s="46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</row>
    <row r="23" spans="1:166" s="29" customFormat="1" ht="24.75" customHeight="1">
      <c r="A23" s="23"/>
      <c r="B23" s="68"/>
      <c r="C23" s="75" t="s">
        <v>24</v>
      </c>
      <c r="D23" s="76">
        <v>8</v>
      </c>
      <c r="E23" s="77">
        <v>3</v>
      </c>
      <c r="F23" s="257">
        <f t="shared" si="0"/>
        <v>11</v>
      </c>
      <c r="G23" s="76">
        <v>8</v>
      </c>
      <c r="H23" s="77">
        <v>2</v>
      </c>
      <c r="I23" s="257">
        <f t="shared" si="1"/>
        <v>10</v>
      </c>
      <c r="J23" s="76">
        <v>102</v>
      </c>
      <c r="K23" s="77">
        <v>14</v>
      </c>
      <c r="L23" s="257">
        <f t="shared" si="2"/>
        <v>116</v>
      </c>
      <c r="M23" s="72">
        <v>0.9</v>
      </c>
      <c r="N23" s="76">
        <v>104</v>
      </c>
      <c r="O23" s="77">
        <v>11</v>
      </c>
      <c r="P23" s="257">
        <f t="shared" si="3"/>
        <v>115</v>
      </c>
      <c r="Q23" s="78" t="s">
        <v>25</v>
      </c>
      <c r="R23" s="74"/>
      <c r="S23" s="46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</row>
    <row r="24" spans="1:166" s="29" customFormat="1" ht="24.75" customHeight="1">
      <c r="A24" s="23"/>
      <c r="B24" s="79" t="s">
        <v>26</v>
      </c>
      <c r="C24" s="80"/>
      <c r="D24" s="70">
        <v>10</v>
      </c>
      <c r="E24" s="71">
        <v>14</v>
      </c>
      <c r="F24" s="256">
        <f t="shared" si="0"/>
        <v>24</v>
      </c>
      <c r="G24" s="70">
        <v>15</v>
      </c>
      <c r="H24" s="71">
        <v>18</v>
      </c>
      <c r="I24" s="256">
        <f t="shared" si="1"/>
        <v>33</v>
      </c>
      <c r="J24" s="70">
        <v>107</v>
      </c>
      <c r="K24" s="71">
        <v>148</v>
      </c>
      <c r="L24" s="256">
        <f t="shared" si="2"/>
        <v>255</v>
      </c>
      <c r="M24" s="81">
        <v>-14.7</v>
      </c>
      <c r="N24" s="70">
        <v>144</v>
      </c>
      <c r="O24" s="71">
        <v>155</v>
      </c>
      <c r="P24" s="256">
        <f t="shared" si="3"/>
        <v>299</v>
      </c>
      <c r="Q24" s="55"/>
      <c r="R24" s="74" t="s">
        <v>27</v>
      </c>
      <c r="S24" s="46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</row>
    <row r="25" spans="1:166" s="29" customFormat="1" ht="24.75" customHeight="1" thickBot="1">
      <c r="A25" s="23"/>
      <c r="B25" s="82" t="s">
        <v>66</v>
      </c>
      <c r="C25" s="83"/>
      <c r="D25" s="49">
        <v>29</v>
      </c>
      <c r="E25" s="50">
        <v>14</v>
      </c>
      <c r="F25" s="251">
        <f t="shared" si="0"/>
        <v>43</v>
      </c>
      <c r="G25" s="49">
        <v>20</v>
      </c>
      <c r="H25" s="50">
        <v>19</v>
      </c>
      <c r="I25" s="251">
        <f t="shared" si="1"/>
        <v>39</v>
      </c>
      <c r="J25" s="49">
        <v>181</v>
      </c>
      <c r="K25" s="50">
        <v>170</v>
      </c>
      <c r="L25" s="251">
        <f t="shared" si="2"/>
        <v>351</v>
      </c>
      <c r="M25" s="84">
        <v>56.7</v>
      </c>
      <c r="N25" s="49">
        <v>76</v>
      </c>
      <c r="O25" s="50">
        <v>148</v>
      </c>
      <c r="P25" s="251">
        <f t="shared" si="3"/>
        <v>224</v>
      </c>
      <c r="Q25" s="85"/>
      <c r="R25" s="86" t="s">
        <v>28</v>
      </c>
      <c r="S25" s="87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</row>
    <row r="26" spans="1:166" s="29" customFormat="1" ht="9" customHeight="1" thickBot="1">
      <c r="A26" s="23"/>
      <c r="B26" s="24"/>
      <c r="C26" s="24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88"/>
      <c r="O26" s="88"/>
      <c r="P26" s="88"/>
      <c r="Q26" s="28"/>
      <c r="R26" s="28"/>
      <c r="S26" s="32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</row>
    <row r="27" spans="1:166" s="29" customFormat="1" ht="24.75" customHeight="1" thickBot="1">
      <c r="A27" s="23" t="s">
        <v>67</v>
      </c>
      <c r="B27" s="36"/>
      <c r="C27" s="36"/>
      <c r="D27" s="247">
        <f>SUM(D28+D31)</f>
        <v>86</v>
      </c>
      <c r="E27" s="258">
        <f>SUM(E28+E31)</f>
        <v>10</v>
      </c>
      <c r="F27" s="154">
        <f aca="true" t="shared" si="4" ref="F27:F33">SUM(D27:E27)</f>
        <v>96</v>
      </c>
      <c r="G27" s="247">
        <f>SUM(G28+G31)</f>
        <v>95</v>
      </c>
      <c r="H27" s="258">
        <f>SUM(H28+H31)</f>
        <v>8</v>
      </c>
      <c r="I27" s="154">
        <f aca="true" t="shared" si="5" ref="I27:I33">SUM(G27:H27)</f>
        <v>103</v>
      </c>
      <c r="J27" s="247">
        <f>SUM(J28+J31)</f>
        <v>712</v>
      </c>
      <c r="K27" s="258">
        <f>SUM(K28+K31)</f>
        <v>120</v>
      </c>
      <c r="L27" s="154">
        <f aca="true" t="shared" si="6" ref="L27:L33">SUM(J27:K27)</f>
        <v>832</v>
      </c>
      <c r="M27" s="90" t="s">
        <v>13</v>
      </c>
      <c r="N27" s="247">
        <f>SUM(N28+N31)</f>
        <v>1069</v>
      </c>
      <c r="O27" s="258">
        <f>SUM(O28+O31)</f>
        <v>116</v>
      </c>
      <c r="P27" s="154">
        <f aca="true" t="shared" si="7" ref="P27:P33">SUM(N27:O27)</f>
        <v>1185</v>
      </c>
      <c r="Q27" s="8"/>
      <c r="R27" s="8"/>
      <c r="S27" s="91" t="s">
        <v>69</v>
      </c>
      <c r="T27" s="31"/>
      <c r="U27" s="28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</row>
    <row r="28" spans="1:166" s="29" customFormat="1" ht="24.75" customHeight="1">
      <c r="A28" s="23"/>
      <c r="B28" s="58" t="s">
        <v>68</v>
      </c>
      <c r="C28" s="92"/>
      <c r="D28" s="247">
        <f>SUM(D29:D30)</f>
        <v>4</v>
      </c>
      <c r="E28" s="258">
        <f>SUM(E29:E30)</f>
        <v>5</v>
      </c>
      <c r="F28" s="249">
        <f t="shared" si="4"/>
        <v>9</v>
      </c>
      <c r="G28" s="247">
        <f>SUM(G29:G30)</f>
        <v>5</v>
      </c>
      <c r="H28" s="258">
        <f>SUM(H29:H30)</f>
        <v>2</v>
      </c>
      <c r="I28" s="249">
        <f t="shared" si="5"/>
        <v>7</v>
      </c>
      <c r="J28" s="247">
        <f>SUM(J29:J30)</f>
        <v>44</v>
      </c>
      <c r="K28" s="258">
        <f>SUM(K29:K30)</f>
        <v>56</v>
      </c>
      <c r="L28" s="249">
        <f t="shared" si="6"/>
        <v>100</v>
      </c>
      <c r="M28" s="93" t="s">
        <v>13</v>
      </c>
      <c r="N28" s="247">
        <f>SUM(N29:N30)</f>
        <v>65</v>
      </c>
      <c r="O28" s="258">
        <f>SUM(O29:O30)</f>
        <v>24</v>
      </c>
      <c r="P28" s="249">
        <f t="shared" si="7"/>
        <v>89</v>
      </c>
      <c r="Q28" s="94"/>
      <c r="R28" s="62" t="s">
        <v>70</v>
      </c>
      <c r="S28" s="30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</row>
    <row r="29" spans="1:166" s="29" customFormat="1" ht="24.75" customHeight="1">
      <c r="A29" s="23"/>
      <c r="B29" s="95"/>
      <c r="C29" s="96" t="s">
        <v>29</v>
      </c>
      <c r="D29" s="97">
        <v>2</v>
      </c>
      <c r="E29" s="98">
        <v>4</v>
      </c>
      <c r="F29" s="259">
        <f t="shared" si="4"/>
        <v>6</v>
      </c>
      <c r="G29" s="97">
        <v>3</v>
      </c>
      <c r="H29" s="98">
        <v>1</v>
      </c>
      <c r="I29" s="259">
        <f t="shared" si="5"/>
        <v>4</v>
      </c>
      <c r="J29" s="97">
        <v>23</v>
      </c>
      <c r="K29" s="98">
        <v>25</v>
      </c>
      <c r="L29" s="259">
        <f t="shared" si="6"/>
        <v>48</v>
      </c>
      <c r="M29" s="99" t="s">
        <v>13</v>
      </c>
      <c r="N29" s="97">
        <v>22</v>
      </c>
      <c r="O29" s="98">
        <v>12</v>
      </c>
      <c r="P29" s="259">
        <f t="shared" si="7"/>
        <v>34</v>
      </c>
      <c r="Q29" s="100" t="s">
        <v>30</v>
      </c>
      <c r="R29" s="101"/>
      <c r="S29" s="46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</row>
    <row r="30" spans="1:166" s="29" customFormat="1" ht="24.75" customHeight="1">
      <c r="A30" s="23"/>
      <c r="B30" s="95"/>
      <c r="C30" s="102" t="s">
        <v>31</v>
      </c>
      <c r="D30" s="103">
        <v>2</v>
      </c>
      <c r="E30" s="104">
        <v>1</v>
      </c>
      <c r="F30" s="260">
        <f t="shared" si="4"/>
        <v>3</v>
      </c>
      <c r="G30" s="103">
        <v>2</v>
      </c>
      <c r="H30" s="104">
        <v>1</v>
      </c>
      <c r="I30" s="260">
        <f t="shared" si="5"/>
        <v>3</v>
      </c>
      <c r="J30" s="103">
        <v>21</v>
      </c>
      <c r="K30" s="104">
        <v>31</v>
      </c>
      <c r="L30" s="260">
        <f t="shared" si="6"/>
        <v>52</v>
      </c>
      <c r="M30" s="105" t="s">
        <v>13</v>
      </c>
      <c r="N30" s="103">
        <v>43</v>
      </c>
      <c r="O30" s="104">
        <v>12</v>
      </c>
      <c r="P30" s="260">
        <f t="shared" si="7"/>
        <v>55</v>
      </c>
      <c r="Q30" s="78" t="s">
        <v>32</v>
      </c>
      <c r="R30" s="106"/>
      <c r="S30" s="46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</row>
    <row r="31" spans="1:166" s="29" customFormat="1" ht="24.75" customHeight="1">
      <c r="A31" s="23"/>
      <c r="B31" s="79" t="s">
        <v>33</v>
      </c>
      <c r="C31" s="107"/>
      <c r="D31" s="132">
        <f>SUM(D32:D33)</f>
        <v>82</v>
      </c>
      <c r="E31" s="63">
        <f>SUM(E32:E33)</f>
        <v>5</v>
      </c>
      <c r="F31" s="35">
        <f t="shared" si="4"/>
        <v>87</v>
      </c>
      <c r="G31" s="132">
        <f>SUM(G32:G33)</f>
        <v>90</v>
      </c>
      <c r="H31" s="63">
        <f>SUM(H32:H33)</f>
        <v>6</v>
      </c>
      <c r="I31" s="35">
        <f t="shared" si="5"/>
        <v>96</v>
      </c>
      <c r="J31" s="132">
        <f>SUM(J32:J33)</f>
        <v>668</v>
      </c>
      <c r="K31" s="63">
        <f>SUM(K32:K33)</f>
        <v>64</v>
      </c>
      <c r="L31" s="35">
        <f t="shared" si="6"/>
        <v>732</v>
      </c>
      <c r="M31" s="99" t="s">
        <v>13</v>
      </c>
      <c r="N31" s="132">
        <f>SUM(N32:N33)</f>
        <v>1004</v>
      </c>
      <c r="O31" s="63">
        <f>SUM(O32:O33)</f>
        <v>92</v>
      </c>
      <c r="P31" s="35">
        <f t="shared" si="7"/>
        <v>1096</v>
      </c>
      <c r="Q31" s="108"/>
      <c r="R31" s="74" t="s">
        <v>34</v>
      </c>
      <c r="S31" s="46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</row>
    <row r="32" spans="1:166" s="29" customFormat="1" ht="24.75" customHeight="1">
      <c r="A32" s="23"/>
      <c r="B32" s="95"/>
      <c r="C32" s="96" t="s">
        <v>35</v>
      </c>
      <c r="D32" s="97">
        <v>82</v>
      </c>
      <c r="E32" s="98">
        <v>5</v>
      </c>
      <c r="F32" s="259">
        <f t="shared" si="4"/>
        <v>87</v>
      </c>
      <c r="G32" s="97">
        <v>71</v>
      </c>
      <c r="H32" s="98">
        <v>6</v>
      </c>
      <c r="I32" s="259">
        <f t="shared" si="5"/>
        <v>77</v>
      </c>
      <c r="J32" s="97">
        <v>527</v>
      </c>
      <c r="K32" s="98">
        <v>64</v>
      </c>
      <c r="L32" s="259">
        <f t="shared" si="6"/>
        <v>591</v>
      </c>
      <c r="M32" s="99" t="s">
        <v>13</v>
      </c>
      <c r="N32" s="97">
        <v>881</v>
      </c>
      <c r="O32" s="98">
        <v>69</v>
      </c>
      <c r="P32" s="259">
        <f t="shared" si="7"/>
        <v>950</v>
      </c>
      <c r="Q32" s="100" t="s">
        <v>36</v>
      </c>
      <c r="R32" s="109"/>
      <c r="S32" s="46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</row>
    <row r="33" spans="1:166" s="29" customFormat="1" ht="24.75" customHeight="1" thickBot="1">
      <c r="A33" s="23"/>
      <c r="B33" s="110"/>
      <c r="C33" s="102" t="s">
        <v>37</v>
      </c>
      <c r="D33" s="111">
        <v>0</v>
      </c>
      <c r="E33" s="112">
        <v>0</v>
      </c>
      <c r="F33" s="151">
        <f t="shared" si="4"/>
        <v>0</v>
      </c>
      <c r="G33" s="111">
        <v>19</v>
      </c>
      <c r="H33" s="112">
        <v>0</v>
      </c>
      <c r="I33" s="151">
        <f t="shared" si="5"/>
        <v>19</v>
      </c>
      <c r="J33" s="111">
        <v>141</v>
      </c>
      <c r="K33" s="112">
        <v>0</v>
      </c>
      <c r="L33" s="151">
        <f t="shared" si="6"/>
        <v>141</v>
      </c>
      <c r="M33" s="113" t="s">
        <v>13</v>
      </c>
      <c r="N33" s="111">
        <v>123</v>
      </c>
      <c r="O33" s="112">
        <v>23</v>
      </c>
      <c r="P33" s="151">
        <f t="shared" si="7"/>
        <v>146</v>
      </c>
      <c r="Q33" s="78" t="s">
        <v>38</v>
      </c>
      <c r="R33" s="114"/>
      <c r="S33" s="46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</row>
    <row r="34" spans="1:166" s="29" customFormat="1" ht="9" customHeight="1" thickBot="1">
      <c r="A34" s="23"/>
      <c r="B34" s="80"/>
      <c r="C34" s="80"/>
      <c r="D34" s="31"/>
      <c r="E34" s="31"/>
      <c r="F34" s="31"/>
      <c r="G34" s="31"/>
      <c r="H34" s="31"/>
      <c r="I34" s="31"/>
      <c r="J34" s="31"/>
      <c r="K34" s="31"/>
      <c r="L34" s="31"/>
      <c r="M34" s="54"/>
      <c r="N34" s="31"/>
      <c r="O34" s="31"/>
      <c r="P34" s="31"/>
      <c r="Q34" s="55"/>
      <c r="R34" s="55"/>
      <c r="S34" s="46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</row>
    <row r="35" spans="1:166" s="29" customFormat="1" ht="24.75" customHeight="1" thickBot="1">
      <c r="A35" s="115" t="s">
        <v>39</v>
      </c>
      <c r="B35" s="24"/>
      <c r="C35" s="24"/>
      <c r="D35" s="261">
        <f>SUM(D36:D37)</f>
        <v>12</v>
      </c>
      <c r="E35" s="248">
        <f>SUM(E36:E37)</f>
        <v>-6</v>
      </c>
      <c r="F35" s="253">
        <f>SUM(F36:F37)</f>
        <v>6</v>
      </c>
      <c r="G35" s="261">
        <f aca="true" t="shared" si="8" ref="G35:L35">SUM(G36:G37)</f>
        <v>-3</v>
      </c>
      <c r="H35" s="248">
        <f t="shared" si="8"/>
        <v>2</v>
      </c>
      <c r="I35" s="253">
        <f t="shared" si="8"/>
        <v>-1</v>
      </c>
      <c r="J35" s="261">
        <f t="shared" si="8"/>
        <v>55</v>
      </c>
      <c r="K35" s="248">
        <f t="shared" si="8"/>
        <v>12</v>
      </c>
      <c r="L35" s="253">
        <f t="shared" si="8"/>
        <v>67</v>
      </c>
      <c r="M35" s="116" t="s">
        <v>13</v>
      </c>
      <c r="N35" s="261">
        <f>SUM(N36:N37)</f>
        <v>-28</v>
      </c>
      <c r="O35" s="248">
        <f>SUM(O36:O37)</f>
        <v>13</v>
      </c>
      <c r="P35" s="253">
        <f>SUM(P36:P37)</f>
        <v>-15</v>
      </c>
      <c r="Q35" s="38"/>
      <c r="R35" s="38"/>
      <c r="S35" s="30" t="s">
        <v>40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</row>
    <row r="36" spans="1:166" s="29" customFormat="1" ht="24.75" customHeight="1">
      <c r="A36" s="23"/>
      <c r="B36" s="39" t="s">
        <v>41</v>
      </c>
      <c r="C36" s="40"/>
      <c r="D36" s="70">
        <v>6</v>
      </c>
      <c r="E36" s="71">
        <v>-1</v>
      </c>
      <c r="F36" s="256">
        <f>SUM(D36:E36)</f>
        <v>5</v>
      </c>
      <c r="G36" s="70">
        <v>0</v>
      </c>
      <c r="H36" s="71">
        <v>0</v>
      </c>
      <c r="I36" s="256">
        <f>SUM(G36:H36)</f>
        <v>0</v>
      </c>
      <c r="J36" s="70">
        <v>17</v>
      </c>
      <c r="K36" s="71">
        <v>1</v>
      </c>
      <c r="L36" s="256">
        <f>SUM(J36:K36)</f>
        <v>18</v>
      </c>
      <c r="M36" s="117" t="s">
        <v>13</v>
      </c>
      <c r="N36" s="70">
        <v>12</v>
      </c>
      <c r="O36" s="71">
        <v>13</v>
      </c>
      <c r="P36" s="256">
        <f>SUM(N36:O36)</f>
        <v>25</v>
      </c>
      <c r="Q36" s="44"/>
      <c r="R36" s="45" t="s">
        <v>87</v>
      </c>
      <c r="S36" s="46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</row>
    <row r="37" spans="1:166" s="29" customFormat="1" ht="24.75" customHeight="1" thickBot="1">
      <c r="A37" s="23"/>
      <c r="B37" s="118" t="s">
        <v>88</v>
      </c>
      <c r="C37" s="119"/>
      <c r="D37" s="70">
        <v>6</v>
      </c>
      <c r="E37" s="71">
        <v>-5</v>
      </c>
      <c r="F37" s="35">
        <f>SUM(D37:E37)</f>
        <v>1</v>
      </c>
      <c r="G37" s="70">
        <v>-3</v>
      </c>
      <c r="H37" s="71">
        <v>2</v>
      </c>
      <c r="I37" s="35">
        <f>SUM(G37:H37)</f>
        <v>-1</v>
      </c>
      <c r="J37" s="70">
        <v>38</v>
      </c>
      <c r="K37" s="71">
        <v>11</v>
      </c>
      <c r="L37" s="35">
        <f>SUM(J37:K37)</f>
        <v>49</v>
      </c>
      <c r="M37" s="120" t="s">
        <v>13</v>
      </c>
      <c r="N37" s="70">
        <v>-40</v>
      </c>
      <c r="O37" s="71">
        <v>0</v>
      </c>
      <c r="P37" s="35">
        <f>SUM(N37:O37)</f>
        <v>-40</v>
      </c>
      <c r="Q37" s="52"/>
      <c r="R37" s="53" t="s">
        <v>71</v>
      </c>
      <c r="S37" s="46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</row>
    <row r="38" spans="1:166" s="29" customFormat="1" ht="9" customHeight="1" thickBot="1">
      <c r="A38" s="23"/>
      <c r="B38" s="107"/>
      <c r="C38" s="31"/>
      <c r="D38" s="121"/>
      <c r="E38" s="121"/>
      <c r="F38" s="121"/>
      <c r="G38" s="121"/>
      <c r="H38" s="121"/>
      <c r="I38" s="121"/>
      <c r="J38" s="121"/>
      <c r="K38" s="121"/>
      <c r="L38" s="121"/>
      <c r="M38" s="37"/>
      <c r="N38" s="121"/>
      <c r="O38" s="121"/>
      <c r="P38" s="121"/>
      <c r="Q38" s="122"/>
      <c r="R38" s="122"/>
      <c r="S38" s="46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</row>
    <row r="39" spans="1:166" s="29" customFormat="1" ht="24.75" customHeight="1" thickBot="1">
      <c r="A39" s="23"/>
      <c r="B39" s="31"/>
      <c r="C39" s="31"/>
      <c r="D39" s="196" t="s">
        <v>103</v>
      </c>
      <c r="E39" s="197"/>
      <c r="F39" s="198"/>
      <c r="G39" s="196" t="s">
        <v>113</v>
      </c>
      <c r="H39" s="197"/>
      <c r="I39" s="198"/>
      <c r="J39" s="196" t="s">
        <v>114</v>
      </c>
      <c r="K39" s="197"/>
      <c r="L39" s="198"/>
      <c r="M39" s="5"/>
      <c r="N39" s="196" t="s">
        <v>115</v>
      </c>
      <c r="O39" s="197"/>
      <c r="P39" s="198"/>
      <c r="Q39" s="123"/>
      <c r="R39" s="123"/>
      <c r="S39" s="124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</row>
    <row r="40" spans="1:166" s="29" customFormat="1" ht="24.75" customHeight="1" thickBot="1">
      <c r="A40" s="125" t="s">
        <v>42</v>
      </c>
      <c r="B40" s="126"/>
      <c r="C40" s="126"/>
      <c r="D40" s="25">
        <f aca="true" t="shared" si="9" ref="D40:L40">SUM(D11+D15-D19-D27-D35)</f>
        <v>2941</v>
      </c>
      <c r="E40" s="26">
        <f t="shared" si="9"/>
        <v>887</v>
      </c>
      <c r="F40" s="26">
        <f t="shared" si="9"/>
        <v>3828</v>
      </c>
      <c r="G40" s="25">
        <f t="shared" si="9"/>
        <v>2402</v>
      </c>
      <c r="H40" s="26">
        <f t="shared" si="9"/>
        <v>746</v>
      </c>
      <c r="I40" s="26">
        <f t="shared" si="9"/>
        <v>3148</v>
      </c>
      <c r="J40" s="25">
        <f t="shared" si="9"/>
        <v>2402</v>
      </c>
      <c r="K40" s="26">
        <f t="shared" si="9"/>
        <v>746</v>
      </c>
      <c r="L40" s="26">
        <f t="shared" si="9"/>
        <v>3148</v>
      </c>
      <c r="M40" s="57">
        <v>20</v>
      </c>
      <c r="N40" s="261">
        <f>SUM(N11+N15-N19-N27-N35)</f>
        <v>2123</v>
      </c>
      <c r="O40" s="248">
        <f>SUM(O11+O15-O19-O27-O35)</f>
        <v>501</v>
      </c>
      <c r="P40" s="253">
        <f>SUM(N40:O40)</f>
        <v>2624</v>
      </c>
      <c r="Q40" s="127"/>
      <c r="R40" s="127"/>
      <c r="S40" s="128" t="s">
        <v>43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</row>
    <row r="41" spans="1:166" s="29" customFormat="1" ht="9" customHeight="1" thickBot="1">
      <c r="A41" s="129"/>
      <c r="B41" s="130"/>
      <c r="C41" s="130"/>
      <c r="D41" s="31"/>
      <c r="E41" s="31"/>
      <c r="F41" s="31"/>
      <c r="G41" s="31"/>
      <c r="H41" s="31"/>
      <c r="I41" s="31"/>
      <c r="J41" s="31"/>
      <c r="K41" s="31"/>
      <c r="L41" s="31"/>
      <c r="M41" s="131"/>
      <c r="N41" s="31"/>
      <c r="O41" s="31"/>
      <c r="P41" s="31"/>
      <c r="Q41" s="202"/>
      <c r="R41" s="202"/>
      <c r="S41" s="46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</row>
    <row r="42" spans="1:166" s="29" customFormat="1" ht="24.75" customHeight="1" thickBot="1">
      <c r="A42" s="115" t="s">
        <v>73</v>
      </c>
      <c r="B42" s="24"/>
      <c r="C42" s="24"/>
      <c r="D42" s="261">
        <f>SUM(D43:D44)</f>
        <v>2941</v>
      </c>
      <c r="E42" s="248">
        <f>SUM(E43:E44)</f>
        <v>887</v>
      </c>
      <c r="F42" s="26">
        <f>SUM(F43:F44)</f>
        <v>3828</v>
      </c>
      <c r="G42" s="261">
        <f aca="true" t="shared" si="10" ref="G42:L42">SUM(G43:G44)</f>
        <v>2402</v>
      </c>
      <c r="H42" s="248">
        <f t="shared" si="10"/>
        <v>746</v>
      </c>
      <c r="I42" s="26">
        <f t="shared" si="10"/>
        <v>3148</v>
      </c>
      <c r="J42" s="261">
        <f t="shared" si="10"/>
        <v>2402</v>
      </c>
      <c r="K42" s="248">
        <f t="shared" si="10"/>
        <v>746</v>
      </c>
      <c r="L42" s="26">
        <f t="shared" si="10"/>
        <v>3148</v>
      </c>
      <c r="M42" s="57">
        <v>20</v>
      </c>
      <c r="N42" s="261">
        <f>SUM(N43:N44)</f>
        <v>2123</v>
      </c>
      <c r="O42" s="248">
        <f>SUM(O43:O44)</f>
        <v>501</v>
      </c>
      <c r="P42" s="242">
        <f>SUM(P43:P44)</f>
        <v>2624</v>
      </c>
      <c r="Q42" s="38"/>
      <c r="R42" s="38"/>
      <c r="S42" s="30" t="s">
        <v>72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</row>
    <row r="43" spans="1:166" s="29" customFormat="1" ht="24.75" customHeight="1">
      <c r="A43" s="132"/>
      <c r="B43" s="39" t="s">
        <v>44</v>
      </c>
      <c r="C43" s="40"/>
      <c r="D43" s="41">
        <v>2751</v>
      </c>
      <c r="E43" s="71">
        <v>760</v>
      </c>
      <c r="F43" s="256">
        <f>SUM(D43:E43)</f>
        <v>3511</v>
      </c>
      <c r="G43" s="41">
        <v>2217</v>
      </c>
      <c r="H43" s="71">
        <v>622</v>
      </c>
      <c r="I43" s="256">
        <f>SUM(G43:H43)</f>
        <v>2839</v>
      </c>
      <c r="J43" s="41">
        <v>2217</v>
      </c>
      <c r="K43" s="71">
        <v>622</v>
      </c>
      <c r="L43" s="256">
        <f>SUM(J43:K43)</f>
        <v>2839</v>
      </c>
      <c r="M43" s="133">
        <v>23.8</v>
      </c>
      <c r="N43" s="41">
        <v>1908</v>
      </c>
      <c r="O43" s="71">
        <v>386</v>
      </c>
      <c r="P43" s="256">
        <f>SUM(N43:O43)</f>
        <v>2294</v>
      </c>
      <c r="Q43" s="44"/>
      <c r="R43" s="45" t="s">
        <v>81</v>
      </c>
      <c r="S43" s="46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</row>
    <row r="44" spans="1:166" s="29" customFormat="1" ht="24.75" customHeight="1" thickBot="1">
      <c r="A44" s="132"/>
      <c r="B44" s="118" t="s">
        <v>45</v>
      </c>
      <c r="C44" s="119"/>
      <c r="D44" s="49">
        <v>190</v>
      </c>
      <c r="E44" s="50">
        <v>127</v>
      </c>
      <c r="F44" s="251">
        <f>SUM(D44:E44)</f>
        <v>317</v>
      </c>
      <c r="G44" s="49">
        <v>185</v>
      </c>
      <c r="H44" s="50">
        <v>124</v>
      </c>
      <c r="I44" s="251">
        <f>SUM(G44:H44)</f>
        <v>309</v>
      </c>
      <c r="J44" s="49">
        <v>185</v>
      </c>
      <c r="K44" s="50">
        <v>124</v>
      </c>
      <c r="L44" s="251">
        <f>SUM(J44:K44)</f>
        <v>309</v>
      </c>
      <c r="M44" s="84">
        <v>-6.4</v>
      </c>
      <c r="N44" s="49">
        <v>215</v>
      </c>
      <c r="O44" s="50">
        <v>115</v>
      </c>
      <c r="P44" s="251">
        <f>SUM(N44:O44)</f>
        <v>330</v>
      </c>
      <c r="Q44" s="52"/>
      <c r="R44" s="53" t="s">
        <v>46</v>
      </c>
      <c r="S44" s="46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</row>
    <row r="45" spans="1:166" s="29" customFormat="1" ht="9" customHeight="1" thickBot="1">
      <c r="A45" s="115"/>
      <c r="B45" s="24"/>
      <c r="C45" s="24"/>
      <c r="D45" s="31"/>
      <c r="E45" s="31"/>
      <c r="F45" s="31"/>
      <c r="G45" s="31"/>
      <c r="H45" s="31"/>
      <c r="I45" s="31"/>
      <c r="J45" s="31"/>
      <c r="K45" s="31"/>
      <c r="L45" s="31"/>
      <c r="M45" s="54"/>
      <c r="N45" s="31"/>
      <c r="O45" s="31"/>
      <c r="P45" s="31"/>
      <c r="Q45" s="38"/>
      <c r="R45" s="38"/>
      <c r="S45" s="46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</row>
    <row r="46" spans="1:19" s="29" customFormat="1" ht="24.75" customHeight="1">
      <c r="A46" s="129" t="s">
        <v>47</v>
      </c>
      <c r="B46" s="134"/>
      <c r="C46" s="134"/>
      <c r="D46" s="135"/>
      <c r="E46" s="136"/>
      <c r="F46" s="137"/>
      <c r="G46" s="135"/>
      <c r="H46" s="136"/>
      <c r="I46" s="137"/>
      <c r="J46" s="135"/>
      <c r="K46" s="136"/>
      <c r="L46" s="137"/>
      <c r="M46" s="262"/>
      <c r="N46" s="135"/>
      <c r="O46" s="136"/>
      <c r="P46" s="137"/>
      <c r="Q46" s="203" t="s">
        <v>48</v>
      </c>
      <c r="R46" s="202"/>
      <c r="S46" s="204"/>
    </row>
    <row r="47" spans="1:19" s="29" customFormat="1" ht="24.75" customHeight="1">
      <c r="A47" s="23" t="s">
        <v>49</v>
      </c>
      <c r="B47" s="138"/>
      <c r="C47" s="138"/>
      <c r="D47" s="139"/>
      <c r="E47" s="140"/>
      <c r="F47" s="141"/>
      <c r="G47" s="139"/>
      <c r="H47" s="140"/>
      <c r="I47" s="141"/>
      <c r="J47" s="139"/>
      <c r="K47" s="140"/>
      <c r="L47" s="141"/>
      <c r="M47" s="263"/>
      <c r="N47" s="139"/>
      <c r="O47" s="140"/>
      <c r="P47" s="141"/>
      <c r="Q47" s="205" t="s">
        <v>50</v>
      </c>
      <c r="R47" s="206"/>
      <c r="S47" s="207"/>
    </row>
    <row r="48" spans="1:19" s="29" customFormat="1" ht="24.75" customHeight="1">
      <c r="A48" s="208" t="s">
        <v>51</v>
      </c>
      <c r="B48" s="209"/>
      <c r="C48" s="210"/>
      <c r="D48" s="142"/>
      <c r="E48" s="140"/>
      <c r="F48" s="143"/>
      <c r="G48" s="142"/>
      <c r="H48" s="140"/>
      <c r="I48" s="143"/>
      <c r="J48" s="142"/>
      <c r="K48" s="140"/>
      <c r="L48" s="143"/>
      <c r="M48" s="263"/>
      <c r="N48" s="142"/>
      <c r="O48" s="140"/>
      <c r="P48" s="143"/>
      <c r="Q48" s="205" t="s">
        <v>52</v>
      </c>
      <c r="R48" s="206"/>
      <c r="S48" s="207"/>
    </row>
    <row r="49" spans="1:19" s="29" customFormat="1" ht="24.75" customHeight="1">
      <c r="A49" s="144"/>
      <c r="B49" s="80" t="s">
        <v>53</v>
      </c>
      <c r="C49" s="80"/>
      <c r="D49" s="142">
        <v>0</v>
      </c>
      <c r="E49" s="140">
        <v>0</v>
      </c>
      <c r="F49" s="264">
        <f aca="true" t="shared" si="11" ref="F49:F54">SUM(D49:E49)</f>
        <v>0</v>
      </c>
      <c r="G49" s="142">
        <v>0</v>
      </c>
      <c r="H49" s="140">
        <v>0</v>
      </c>
      <c r="I49" s="264">
        <f aca="true" t="shared" si="12" ref="I49:I54">SUM(G49:H49)</f>
        <v>0</v>
      </c>
      <c r="J49" s="142">
        <v>16</v>
      </c>
      <c r="K49" s="140">
        <v>0</v>
      </c>
      <c r="L49" s="264">
        <f aca="true" t="shared" si="13" ref="L49:L54">SUM(J49:K49)</f>
        <v>16</v>
      </c>
      <c r="M49" s="120" t="s">
        <v>13</v>
      </c>
      <c r="N49" s="142">
        <v>0</v>
      </c>
      <c r="O49" s="140">
        <v>41</v>
      </c>
      <c r="P49" s="264">
        <f aca="true" t="shared" si="14" ref="P49:P54">SUM(N49:O49)</f>
        <v>41</v>
      </c>
      <c r="Q49" s="211" t="s">
        <v>54</v>
      </c>
      <c r="R49" s="212"/>
      <c r="S49" s="46"/>
    </row>
    <row r="50" spans="1:19" s="29" customFormat="1" ht="24.75" customHeight="1">
      <c r="A50" s="144"/>
      <c r="B50" s="80" t="s">
        <v>55</v>
      </c>
      <c r="C50" s="80"/>
      <c r="D50" s="142">
        <v>0</v>
      </c>
      <c r="E50" s="140">
        <v>0</v>
      </c>
      <c r="F50" s="34">
        <f t="shared" si="11"/>
        <v>0</v>
      </c>
      <c r="G50" s="142">
        <v>0</v>
      </c>
      <c r="H50" s="140">
        <v>3</v>
      </c>
      <c r="I50" s="34">
        <f t="shared" si="12"/>
        <v>3</v>
      </c>
      <c r="J50" s="142">
        <v>0</v>
      </c>
      <c r="K50" s="140">
        <v>3</v>
      </c>
      <c r="L50" s="34">
        <f t="shared" si="13"/>
        <v>3</v>
      </c>
      <c r="M50" s="120" t="s">
        <v>13</v>
      </c>
      <c r="N50" s="142">
        <v>27</v>
      </c>
      <c r="O50" s="140">
        <v>0</v>
      </c>
      <c r="P50" s="34">
        <f t="shared" si="14"/>
        <v>27</v>
      </c>
      <c r="Q50" s="211" t="s">
        <v>56</v>
      </c>
      <c r="R50" s="212"/>
      <c r="S50" s="46"/>
    </row>
    <row r="51" spans="1:19" s="29" customFormat="1" ht="24.75" customHeight="1">
      <c r="A51" s="144"/>
      <c r="B51" s="80" t="s">
        <v>57</v>
      </c>
      <c r="C51" s="80"/>
      <c r="D51" s="142">
        <v>0</v>
      </c>
      <c r="E51" s="140">
        <v>0</v>
      </c>
      <c r="F51" s="264">
        <f t="shared" si="11"/>
        <v>0</v>
      </c>
      <c r="G51" s="142">
        <v>0</v>
      </c>
      <c r="H51" s="140">
        <v>0</v>
      </c>
      <c r="I51" s="264">
        <f t="shared" si="12"/>
        <v>0</v>
      </c>
      <c r="J51" s="142">
        <v>41</v>
      </c>
      <c r="K51" s="140">
        <v>0</v>
      </c>
      <c r="L51" s="264">
        <f t="shared" si="13"/>
        <v>41</v>
      </c>
      <c r="M51" s="120" t="s">
        <v>13</v>
      </c>
      <c r="N51" s="142">
        <v>11</v>
      </c>
      <c r="O51" s="140">
        <v>19</v>
      </c>
      <c r="P51" s="264">
        <f t="shared" si="14"/>
        <v>30</v>
      </c>
      <c r="Q51" s="211" t="s">
        <v>83</v>
      </c>
      <c r="R51" s="212"/>
      <c r="S51" s="35"/>
    </row>
    <row r="52" spans="1:19" s="29" customFormat="1" ht="24.75" customHeight="1">
      <c r="A52" s="144"/>
      <c r="B52" s="80" t="s">
        <v>58</v>
      </c>
      <c r="C52" s="80"/>
      <c r="D52" s="142">
        <v>0</v>
      </c>
      <c r="E52" s="140">
        <v>0</v>
      </c>
      <c r="F52" s="264">
        <f t="shared" si="11"/>
        <v>0</v>
      </c>
      <c r="G52" s="142">
        <v>0</v>
      </c>
      <c r="H52" s="140">
        <v>0</v>
      </c>
      <c r="I52" s="264">
        <f t="shared" si="12"/>
        <v>0</v>
      </c>
      <c r="J52" s="142">
        <v>0</v>
      </c>
      <c r="K52" s="140">
        <v>0</v>
      </c>
      <c r="L52" s="264">
        <f t="shared" si="13"/>
        <v>0</v>
      </c>
      <c r="M52" s="120" t="s">
        <v>13</v>
      </c>
      <c r="N52" s="142">
        <v>0</v>
      </c>
      <c r="O52" s="140">
        <v>0</v>
      </c>
      <c r="P52" s="264">
        <f t="shared" si="14"/>
        <v>0</v>
      </c>
      <c r="Q52" s="211" t="s">
        <v>59</v>
      </c>
      <c r="R52" s="212"/>
      <c r="S52" s="35"/>
    </row>
    <row r="53" spans="1:19" s="29" customFormat="1" ht="24.75" customHeight="1">
      <c r="A53" s="144"/>
      <c r="B53" s="80" t="s">
        <v>74</v>
      </c>
      <c r="C53" s="80"/>
      <c r="D53" s="142">
        <v>0</v>
      </c>
      <c r="E53" s="145">
        <v>0</v>
      </c>
      <c r="F53" s="264">
        <f t="shared" si="11"/>
        <v>0</v>
      </c>
      <c r="G53" s="142">
        <v>0</v>
      </c>
      <c r="H53" s="145">
        <v>0</v>
      </c>
      <c r="I53" s="264">
        <f t="shared" si="12"/>
        <v>0</v>
      </c>
      <c r="J53" s="142">
        <v>-25</v>
      </c>
      <c r="K53" s="145">
        <v>0</v>
      </c>
      <c r="L53" s="264">
        <f t="shared" si="13"/>
        <v>-25</v>
      </c>
      <c r="M53" s="105" t="s">
        <v>13</v>
      </c>
      <c r="N53" s="142">
        <v>0</v>
      </c>
      <c r="O53" s="145">
        <v>22</v>
      </c>
      <c r="P53" s="264">
        <f t="shared" si="14"/>
        <v>22</v>
      </c>
      <c r="Q53" s="211" t="s">
        <v>100</v>
      </c>
      <c r="R53" s="212"/>
      <c r="S53" s="35"/>
    </row>
    <row r="54" spans="1:19" s="29" customFormat="1" ht="24.75" customHeight="1" thickBot="1">
      <c r="A54" s="146"/>
      <c r="B54" s="147" t="s">
        <v>99</v>
      </c>
      <c r="C54" s="147"/>
      <c r="D54" s="148">
        <f>D49+D50-D51-D52-D53</f>
        <v>0</v>
      </c>
      <c r="E54" s="149">
        <v>0</v>
      </c>
      <c r="F54" s="265">
        <f t="shared" si="11"/>
        <v>0</v>
      </c>
      <c r="G54" s="148">
        <f>G49+G50-G51-G52-G53</f>
        <v>0</v>
      </c>
      <c r="H54" s="149">
        <v>3</v>
      </c>
      <c r="I54" s="265">
        <f t="shared" si="12"/>
        <v>3</v>
      </c>
      <c r="J54" s="148">
        <f>J49+J50-J51-J52-J53</f>
        <v>0</v>
      </c>
      <c r="K54" s="149">
        <v>3</v>
      </c>
      <c r="L54" s="265">
        <f t="shared" si="13"/>
        <v>3</v>
      </c>
      <c r="M54" s="150" t="s">
        <v>13</v>
      </c>
      <c r="N54" s="148">
        <v>16</v>
      </c>
      <c r="O54" s="149">
        <v>0</v>
      </c>
      <c r="P54" s="266">
        <f t="shared" si="14"/>
        <v>16</v>
      </c>
      <c r="Q54" s="213" t="s">
        <v>98</v>
      </c>
      <c r="R54" s="214"/>
      <c r="S54" s="151"/>
    </row>
    <row r="55" spans="1:19" s="29" customFormat="1" ht="9" customHeight="1">
      <c r="A55" s="144"/>
      <c r="B55" s="80"/>
      <c r="C55" s="80"/>
      <c r="D55" s="34"/>
      <c r="E55" s="34"/>
      <c r="F55" s="34"/>
      <c r="G55" s="34"/>
      <c r="H55" s="34"/>
      <c r="I55" s="34"/>
      <c r="J55" s="34"/>
      <c r="K55" s="34"/>
      <c r="L55" s="34"/>
      <c r="M55" s="152"/>
      <c r="N55" s="34"/>
      <c r="O55" s="34"/>
      <c r="P55" s="34"/>
      <c r="Q55" s="153"/>
      <c r="R55" s="153"/>
      <c r="S55" s="154"/>
    </row>
    <row r="56" spans="1:171" s="29" customFormat="1" ht="24.75" customHeight="1">
      <c r="A56" s="155" t="s">
        <v>124</v>
      </c>
      <c r="B56" s="156"/>
      <c r="C56" s="156"/>
      <c r="D56" s="156"/>
      <c r="E56" s="156"/>
      <c r="F56" s="156"/>
      <c r="G56" s="156"/>
      <c r="H56" s="156"/>
      <c r="I56" s="156"/>
      <c r="J56" s="267" t="s">
        <v>75</v>
      </c>
      <c r="L56" s="157"/>
      <c r="M56" s="157"/>
      <c r="N56" s="157"/>
      <c r="O56" s="157"/>
      <c r="P56" s="157"/>
      <c r="Q56" s="157"/>
      <c r="R56" s="31"/>
      <c r="S56" s="158" t="s">
        <v>126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</row>
    <row r="57" spans="1:171" s="29" customFormat="1" ht="24.75" customHeight="1">
      <c r="A57" s="155" t="s">
        <v>125</v>
      </c>
      <c r="B57" s="156"/>
      <c r="C57" s="156"/>
      <c r="D57" s="156"/>
      <c r="E57" s="156"/>
      <c r="F57" s="156"/>
      <c r="G57" s="156"/>
      <c r="H57" s="156"/>
      <c r="I57" s="169" t="s">
        <v>60</v>
      </c>
      <c r="K57" s="169" t="s">
        <v>61</v>
      </c>
      <c r="L57" s="157"/>
      <c r="M57" s="157"/>
      <c r="N57" s="157"/>
      <c r="O57" s="157"/>
      <c r="P57" s="157"/>
      <c r="Q57" s="157"/>
      <c r="R57" s="31"/>
      <c r="S57" s="158" t="s">
        <v>127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</row>
    <row r="58" spans="1:171" s="29" customFormat="1" ht="24.75" customHeight="1">
      <c r="A58" s="155"/>
      <c r="B58" s="156"/>
      <c r="C58" s="156"/>
      <c r="D58" s="156"/>
      <c r="E58" s="156"/>
      <c r="F58" s="156"/>
      <c r="G58" s="156"/>
      <c r="H58" s="156"/>
      <c r="I58" s="268" t="s">
        <v>80</v>
      </c>
      <c r="J58" s="169"/>
      <c r="K58" s="268" t="s">
        <v>80</v>
      </c>
      <c r="L58" s="157"/>
      <c r="M58" s="157"/>
      <c r="N58" s="157"/>
      <c r="O58" s="157"/>
      <c r="P58" s="157"/>
      <c r="Q58" s="157"/>
      <c r="R58" s="157"/>
      <c r="S58" s="158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</row>
    <row r="59" spans="1:171" s="29" customFormat="1" ht="24.75" customHeight="1">
      <c r="A59" s="159"/>
      <c r="B59" s="160"/>
      <c r="C59" s="160"/>
      <c r="D59" s="161"/>
      <c r="E59" s="215" t="s">
        <v>89</v>
      </c>
      <c r="F59" s="215"/>
      <c r="G59" s="215"/>
      <c r="H59" s="215"/>
      <c r="I59" s="34" t="s">
        <v>90</v>
      </c>
      <c r="J59" s="162"/>
      <c r="K59" s="34" t="s">
        <v>91</v>
      </c>
      <c r="L59" s="163" t="s">
        <v>92</v>
      </c>
      <c r="M59" s="156"/>
      <c r="N59" s="156"/>
      <c r="O59" s="156"/>
      <c r="P59" s="157"/>
      <c r="Q59" s="157"/>
      <c r="R59" s="157"/>
      <c r="S59" s="158"/>
      <c r="T59" s="80"/>
      <c r="U59" s="80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</row>
    <row r="60" spans="1:171" s="29" customFormat="1" ht="24.75" customHeight="1">
      <c r="A60" s="159"/>
      <c r="B60" s="160"/>
      <c r="C60" s="156"/>
      <c r="D60" s="161"/>
      <c r="E60" s="161"/>
      <c r="F60" s="215" t="s">
        <v>93</v>
      </c>
      <c r="G60" s="215"/>
      <c r="H60" s="215"/>
      <c r="I60" s="34" t="s">
        <v>94</v>
      </c>
      <c r="J60" s="162"/>
      <c r="K60" s="34" t="s">
        <v>95</v>
      </c>
      <c r="L60" s="216" t="s">
        <v>79</v>
      </c>
      <c r="M60" s="217"/>
      <c r="N60" s="217"/>
      <c r="O60" s="156"/>
      <c r="P60" s="157"/>
      <c r="Q60" s="157"/>
      <c r="R60" s="157"/>
      <c r="S60" s="158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</row>
    <row r="61" spans="1:171" s="29" customFormat="1" ht="24.75" customHeight="1">
      <c r="A61" s="159"/>
      <c r="B61" s="160"/>
      <c r="C61" s="160"/>
      <c r="D61" s="157"/>
      <c r="E61" s="157"/>
      <c r="F61" s="218" t="s">
        <v>116</v>
      </c>
      <c r="G61" s="218"/>
      <c r="H61" s="218"/>
      <c r="I61" s="34" t="s">
        <v>128</v>
      </c>
      <c r="K61" s="34" t="s">
        <v>129</v>
      </c>
      <c r="L61" s="156" t="s">
        <v>108</v>
      </c>
      <c r="M61" s="156"/>
      <c r="N61" s="156"/>
      <c r="O61" s="156"/>
      <c r="P61" s="157"/>
      <c r="Q61" s="157"/>
      <c r="R61" s="157"/>
      <c r="S61" s="158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</row>
    <row r="62" spans="1:171" s="29" customFormat="1" ht="24.75" customHeight="1">
      <c r="A62" s="164" t="s">
        <v>62</v>
      </c>
      <c r="B62" s="107"/>
      <c r="C62" s="107"/>
      <c r="D62" s="107"/>
      <c r="E62" s="107"/>
      <c r="F62" s="107"/>
      <c r="G62" s="107"/>
      <c r="H62" s="107"/>
      <c r="I62" s="107"/>
      <c r="J62" s="267" t="s">
        <v>76</v>
      </c>
      <c r="K62" s="31"/>
      <c r="L62" s="157"/>
      <c r="M62" s="157"/>
      <c r="N62" s="157"/>
      <c r="O62" s="157"/>
      <c r="P62" s="157"/>
      <c r="Q62" s="157"/>
      <c r="R62" s="157"/>
      <c r="S62" s="158" t="s">
        <v>82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</row>
    <row r="63" spans="1:171" s="166" customFormat="1" ht="24.75" customHeight="1">
      <c r="A63" s="219" t="s">
        <v>118</v>
      </c>
      <c r="B63" s="220"/>
      <c r="C63" s="220"/>
      <c r="D63" s="220"/>
      <c r="E63" s="220"/>
      <c r="F63" s="220"/>
      <c r="G63" s="220"/>
      <c r="H63" s="220"/>
      <c r="I63" s="220"/>
      <c r="J63" s="165" t="s">
        <v>77</v>
      </c>
      <c r="K63" s="80"/>
      <c r="L63" s="80"/>
      <c r="M63" s="80"/>
      <c r="N63" s="80"/>
      <c r="O63" s="80"/>
      <c r="P63" s="80"/>
      <c r="Q63" s="80"/>
      <c r="R63" s="80"/>
      <c r="S63" s="158" t="s">
        <v>117</v>
      </c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</row>
    <row r="64" spans="1:171" s="166" customFormat="1" ht="24.75" customHeight="1" thickBot="1">
      <c r="A64" s="221" t="s">
        <v>119</v>
      </c>
      <c r="B64" s="222"/>
      <c r="C64" s="222"/>
      <c r="D64" s="222"/>
      <c r="E64" s="222"/>
      <c r="F64" s="222"/>
      <c r="G64" s="222"/>
      <c r="H64" s="222"/>
      <c r="I64" s="222"/>
      <c r="J64" s="167"/>
      <c r="K64" s="147"/>
      <c r="L64" s="147"/>
      <c r="M64" s="147"/>
      <c r="N64" s="147"/>
      <c r="O64" s="147"/>
      <c r="P64" s="147"/>
      <c r="Q64" s="147"/>
      <c r="R64" s="147"/>
      <c r="S64" s="168" t="s">
        <v>96</v>
      </c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</row>
    <row r="65" spans="1:171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1:171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1:171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1:171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1:171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1:171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1:171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1:171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1:171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1:171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1:171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1:171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1:171" s="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1:171" s="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1:171" s="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1:171" s="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1:171" s="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1:171" s="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1:171" s="2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1:171" s="2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1:171" s="2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</row>
    <row r="86" spans="1:171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</row>
    <row r="87" spans="1:171" s="2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</row>
    <row r="88" spans="1:171" s="2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</row>
    <row r="89" spans="1:171" s="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</row>
    <row r="90" spans="1:171" s="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</row>
    <row r="91" spans="1:171" s="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s="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s="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s="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s="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s="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98" spans="1:171" s="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</row>
    <row r="99" spans="1:171" s="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</row>
    <row r="100" spans="1:171" s="2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</row>
    <row r="101" spans="1:171" s="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</row>
    <row r="102" spans="1:171" s="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</row>
    <row r="103" spans="1:171" s="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</row>
    <row r="104" spans="1:171" s="2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</row>
    <row r="105" spans="1:171" s="2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</row>
    <row r="106" spans="1:171" s="2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</row>
    <row r="107" spans="1:171" s="2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</row>
    <row r="108" spans="1:171" s="2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</row>
    <row r="109" spans="1:171" s="2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</row>
    <row r="110" spans="1:171" s="2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</row>
    <row r="111" spans="1:171" s="2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</row>
    <row r="112" spans="1:171" s="2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</row>
    <row r="113" spans="1:171" s="2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</row>
    <row r="114" spans="1:171" s="2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</row>
    <row r="115" spans="1:171" s="2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</row>
    <row r="116" spans="1:17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FK116" s="3"/>
      <c r="FL116" s="3"/>
      <c r="FM116" s="3"/>
      <c r="FN116" s="3"/>
      <c r="FO116" s="3"/>
    </row>
    <row r="117" spans="1:17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FK117" s="3"/>
      <c r="FL117" s="3"/>
      <c r="FM117" s="3"/>
      <c r="FN117" s="3"/>
      <c r="FO117" s="3"/>
    </row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pans="8:14" s="3" customFormat="1" ht="12.75">
      <c r="H1124" s="4"/>
      <c r="I1124" s="4"/>
      <c r="J1124" s="4"/>
      <c r="K1124" s="4"/>
      <c r="L1124" s="4"/>
      <c r="M1124" s="4"/>
      <c r="N1124" s="4"/>
    </row>
  </sheetData>
  <mergeCells count="53">
    <mergeCell ref="D4:P4"/>
    <mergeCell ref="F61:H61"/>
    <mergeCell ref="A63:I63"/>
    <mergeCell ref="A64:I64"/>
    <mergeCell ref="D14:F14"/>
    <mergeCell ref="J14:L14"/>
    <mergeCell ref="N14:P14"/>
    <mergeCell ref="D39:F39"/>
    <mergeCell ref="G39:I39"/>
    <mergeCell ref="J39:L39"/>
    <mergeCell ref="Q53:R53"/>
    <mergeCell ref="Q54:R54"/>
    <mergeCell ref="E59:H59"/>
    <mergeCell ref="F60:H60"/>
    <mergeCell ref="L60:N60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N39:P39"/>
    <mergeCell ref="J12:L12"/>
    <mergeCell ref="N12:P12"/>
    <mergeCell ref="J13:L13"/>
    <mergeCell ref="N13:P13"/>
    <mergeCell ref="Q10:S10"/>
    <mergeCell ref="A10:C10"/>
    <mergeCell ref="D10:F10"/>
    <mergeCell ref="G10:I10"/>
    <mergeCell ref="J10:L10"/>
    <mergeCell ref="N10:P10"/>
    <mergeCell ref="D7:F7"/>
    <mergeCell ref="G7:I7"/>
    <mergeCell ref="J7:L7"/>
    <mergeCell ref="N7:P7"/>
    <mergeCell ref="G6:I6"/>
    <mergeCell ref="J6:L6"/>
    <mergeCell ref="N6:P6"/>
    <mergeCell ref="Q6:S9"/>
    <mergeCell ref="A1:C9"/>
    <mergeCell ref="D1:P1"/>
    <mergeCell ref="Q1:S5"/>
    <mergeCell ref="D2:P2"/>
    <mergeCell ref="D3:P3"/>
    <mergeCell ref="D5:F5"/>
    <mergeCell ref="G5:I5"/>
    <mergeCell ref="J5:L5"/>
    <mergeCell ref="N5:P5"/>
    <mergeCell ref="D6:F6"/>
  </mergeCells>
  <dataValidations count="1">
    <dataValidation type="textLength" operator="equal" allowBlank="1" showInputMessage="1" showErrorMessage="1" error="nee" sqref="Q54:R54">
      <formula1>Q54</formula1>
    </dataValidation>
  </dataValidation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2005-06-24T07:23:01Z</cp:lastPrinted>
  <dcterms:created xsi:type="dcterms:W3CDTF">2004-05-25T06:37:38Z</dcterms:created>
  <dcterms:modified xsi:type="dcterms:W3CDTF">2005-06-27T09:33:07Z</dcterms:modified>
  <cp:category/>
  <cp:version/>
  <cp:contentType/>
  <cp:contentStatus/>
</cp:coreProperties>
</file>