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Des 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<sst xmlns="http://schemas.openxmlformats.org/spreadsheetml/2006/main" count="173" uniqueCount="128">
  <si>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</si>
  <si>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</si>
  <si>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</si>
  <si>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</si>
  <si>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</si>
  <si>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</si>
  <si>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</si>
  <si>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</si>
  <si>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</si>
  <si>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</si>
  <si>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</si>
  <si>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</si>
  <si>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</si>
  <si>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</si>
  <si>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</si>
  <si>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</si>
  <si>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</si>
  <si>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</si>
  <si>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</si>
  <si>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</si>
  <si>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</si>
  <si>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</si>
  <si>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</si>
  <si>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</si>
  <si>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</si>
  <si>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</si>
  <si>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</si>
  <si>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</si>
  <si>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</si>
  <si>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</si>
  <si>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</si>
  <si>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</si>
  <si>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</si>
  <si>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</si>
  <si>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</si>
  <si>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</si>
  <si>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</si>
  <si>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</si>
  <si>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</si>
  <si>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</si>
  <si>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</si>
  <si>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</si>
  <si>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</si>
  <si>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</si>
  <si>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</si>
  <si>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</si>
  <si>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</si>
  <si>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</si>
  <si>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</si>
  <si>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</si>
  <si>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</si>
  <si>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</si>
  <si>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</si>
  <si>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</si>
  <si>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</si>
  <si>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</si>
  <si>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</si>
  <si>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</si>
  <si>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</si>
  <si>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</si>
  <si>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</si>
  <si>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</si>
  <si>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</si>
  <si>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</si>
  <si>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</si>
  <si>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</si>
  <si>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</si>
  <si>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</si>
  <si>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</si>
  <si>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</si>
  <si>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</si>
  <si>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</si>
  <si>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</si>
  <si>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</si>
  <si>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</si>
  <si>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</si>
  <si>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</si>
  <si>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</si>
  <si>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</si>
  <si>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</si>
  <si>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</si>
  <si>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</si>
  <si>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</si>
  <si>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</si>
  <si>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</si>
  <si>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</si>
  <si>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</si>
  <si>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</si>
  <si>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</si>
  <si>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</si>
  <si>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</si>
  <si>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</si>
  <si>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</si>
  <si>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</si>
  <si>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</si>
  <si>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2004/2005 Year (May - April)/ Ngwaga wa 2004/2005 (Motsheganong - Moranang) (2)</t>
  </si>
  <si>
    <t>(Preliminary/Tsa matseno)</t>
  </si>
  <si>
    <t>1 May/Motsheganong 2003</t>
  </si>
  <si>
    <t>Dithomelo(+)/dikamogelo gotlhegotlhe(-)</t>
  </si>
  <si>
    <t>Surplus(-)/Deficit(+) (iii)</t>
  </si>
  <si>
    <t>Defetiso (-) / Tlhaelo (+) ya dithoto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</si>
  <si>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</si>
  <si>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</si>
  <si>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</si>
  <si>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</si>
  <si>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</si>
  <si>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</si>
  <si>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</si>
  <si>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>2004/2005 season.</t>
  </si>
  <si>
    <t>November 2004</t>
  </si>
  <si>
    <t>Ngwanatseele 2004</t>
  </si>
  <si>
    <t>1 November/Ngwanatseele 2004</t>
  </si>
  <si>
    <t>30 November/Ngwanatseele 2004</t>
  </si>
  <si>
    <t>December 2004</t>
  </si>
  <si>
    <t>Sedimonthole 2004</t>
  </si>
  <si>
    <t>May - December 2004</t>
  </si>
  <si>
    <t>Motsheganong - Sedimonthole 2004</t>
  </si>
  <si>
    <t>1 December/Sedimonthole 2004</t>
  </si>
  <si>
    <t>31 December/Sedimonthole 2004</t>
  </si>
  <si>
    <t>31 December/Sedimonthole 2003</t>
  </si>
  <si>
    <t>May - December 2003</t>
  </si>
  <si>
    <t>Motsheganong - Sedimonthole 2003</t>
  </si>
  <si>
    <t>SMI-012005</t>
  </si>
  <si>
    <t>5 571 589</t>
  </si>
  <si>
    <t>3  255 442</t>
  </si>
  <si>
    <t xml:space="preserve">Imported during 2003/2004 season originally destined for RSA  (25 000 t) but exported to other countries during </t>
  </si>
  <si>
    <t xml:space="preserve">A ne a raopelwa Aforika Borwa  (25 000 t) mo setlheng sa 2003/2004, mme a isiwa kwa mafatsheng a mangwe mo setlheng </t>
  </si>
  <si>
    <t>sa 2004/2005.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</si>
</sst>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0" fontId="8" fillId="0" borderId="32" xfId="0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7" fillId="0" borderId="60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39" xfId="0" applyNumberFormat="1" applyFont="1" applyFill="1" applyBorder="1" applyAlignment="1">
      <alignment horizontal="left" vertical="center"/>
    </xf>
    <xf numFmtId="1" fontId="12" fillId="0" borderId="26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49" fontId="4" fillId="0" borderId="1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295"/>
      <c r="B1" s="296"/>
      <c r="C1" s="297"/>
      <c r="D1" s="304" t="s">
        <v>0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122</v>
      </c>
      <c r="R1" s="307"/>
      <c r="S1" s="308"/>
      <c r="T1" s="1"/>
    </row>
    <row r="2" spans="1:20" s="2" customFormat="1" ht="21" customHeight="1">
      <c r="A2" s="298"/>
      <c r="B2" s="299"/>
      <c r="C2" s="300"/>
      <c r="D2" s="312" t="s">
        <v>72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09"/>
      <c r="R2" s="310"/>
      <c r="S2" s="311"/>
      <c r="T2" s="1"/>
    </row>
    <row r="3" spans="1:20" s="2" customFormat="1" ht="21" customHeight="1" thickBot="1">
      <c r="A3" s="298"/>
      <c r="B3" s="299"/>
      <c r="C3" s="300"/>
      <c r="D3" s="314" t="s">
        <v>95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09"/>
      <c r="R3" s="310"/>
      <c r="S3" s="311"/>
      <c r="T3" s="1"/>
    </row>
    <row r="4" spans="1:166" s="4" customFormat="1" ht="21" customHeight="1">
      <c r="A4" s="298"/>
      <c r="B4" s="299"/>
      <c r="C4" s="300"/>
      <c r="D4" s="316" t="s">
        <v>109</v>
      </c>
      <c r="E4" s="317"/>
      <c r="F4" s="318"/>
      <c r="G4" s="316" t="s">
        <v>113</v>
      </c>
      <c r="H4" s="317"/>
      <c r="I4" s="318"/>
      <c r="J4" s="319" t="s">
        <v>1</v>
      </c>
      <c r="K4" s="263"/>
      <c r="L4" s="263"/>
      <c r="M4" s="118"/>
      <c r="N4" s="319" t="s">
        <v>1</v>
      </c>
      <c r="O4" s="263"/>
      <c r="P4" s="263"/>
      <c r="Q4" s="309"/>
      <c r="R4" s="310"/>
      <c r="S4" s="3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98"/>
      <c r="B5" s="299"/>
      <c r="C5" s="300"/>
      <c r="D5" s="286" t="s">
        <v>110</v>
      </c>
      <c r="E5" s="265"/>
      <c r="F5" s="264"/>
      <c r="G5" s="286" t="s">
        <v>114</v>
      </c>
      <c r="H5" s="265"/>
      <c r="I5" s="264"/>
      <c r="J5" s="287" t="s">
        <v>115</v>
      </c>
      <c r="K5" s="265"/>
      <c r="L5" s="264"/>
      <c r="M5" s="119"/>
      <c r="N5" s="287" t="s">
        <v>120</v>
      </c>
      <c r="O5" s="265"/>
      <c r="P5" s="264"/>
      <c r="Q5" s="288">
        <v>38378</v>
      </c>
      <c r="R5" s="289"/>
      <c r="S5" s="29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298"/>
      <c r="B6" s="299"/>
      <c r="C6" s="300"/>
      <c r="D6" s="280"/>
      <c r="E6" s="281"/>
      <c r="F6" s="281"/>
      <c r="G6" s="282" t="s">
        <v>96</v>
      </c>
      <c r="H6" s="283"/>
      <c r="I6" s="284"/>
      <c r="J6" s="285" t="s">
        <v>116</v>
      </c>
      <c r="K6" s="261"/>
      <c r="L6" s="260"/>
      <c r="M6" s="120" t="s">
        <v>2</v>
      </c>
      <c r="N6" s="285" t="s">
        <v>121</v>
      </c>
      <c r="O6" s="261"/>
      <c r="P6" s="260"/>
      <c r="Q6" s="291"/>
      <c r="R6" s="289"/>
      <c r="S6" s="29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298"/>
      <c r="B7" s="299"/>
      <c r="C7" s="300"/>
      <c r="D7" s="121" t="s">
        <v>3</v>
      </c>
      <c r="E7" s="122" t="s">
        <v>4</v>
      </c>
      <c r="F7" s="123" t="s">
        <v>5</v>
      </c>
      <c r="G7" s="121" t="s">
        <v>3</v>
      </c>
      <c r="H7" s="122" t="s">
        <v>4</v>
      </c>
      <c r="I7" s="123" t="s">
        <v>5</v>
      </c>
      <c r="J7" s="121" t="s">
        <v>3</v>
      </c>
      <c r="K7" s="122" t="s">
        <v>4</v>
      </c>
      <c r="L7" s="123" t="s">
        <v>5</v>
      </c>
      <c r="M7" s="124" t="s">
        <v>87</v>
      </c>
      <c r="N7" s="121" t="s">
        <v>3</v>
      </c>
      <c r="O7" s="122" t="s">
        <v>4</v>
      </c>
      <c r="P7" s="123" t="s">
        <v>5</v>
      </c>
      <c r="Q7" s="291"/>
      <c r="R7" s="289"/>
      <c r="S7" s="29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301"/>
      <c r="B8" s="302"/>
      <c r="C8" s="303"/>
      <c r="D8" s="125" t="s">
        <v>6</v>
      </c>
      <c r="E8" s="126" t="s">
        <v>7</v>
      </c>
      <c r="F8" s="127" t="s">
        <v>8</v>
      </c>
      <c r="G8" s="125" t="s">
        <v>6</v>
      </c>
      <c r="H8" s="126" t="s">
        <v>7</v>
      </c>
      <c r="I8" s="127" t="s">
        <v>8</v>
      </c>
      <c r="J8" s="125" t="s">
        <v>6</v>
      </c>
      <c r="K8" s="126" t="s">
        <v>7</v>
      </c>
      <c r="L8" s="127" t="s">
        <v>8</v>
      </c>
      <c r="M8" s="128"/>
      <c r="N8" s="125" t="s">
        <v>6</v>
      </c>
      <c r="O8" s="126" t="s">
        <v>7</v>
      </c>
      <c r="P8" s="127" t="s">
        <v>8</v>
      </c>
      <c r="Q8" s="292"/>
      <c r="R8" s="293"/>
      <c r="S8" s="29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66" t="s">
        <v>93</v>
      </c>
      <c r="B9" s="267"/>
      <c r="C9" s="268"/>
      <c r="D9" s="269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66" t="s">
        <v>9</v>
      </c>
      <c r="R9" s="267"/>
      <c r="S9" s="26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31" customFormat="1" ht="21" customHeight="1" thickBot="1">
      <c r="A10" s="271" t="s">
        <v>10</v>
      </c>
      <c r="B10" s="263"/>
      <c r="C10" s="263"/>
      <c r="D10" s="272" t="s">
        <v>111</v>
      </c>
      <c r="E10" s="273"/>
      <c r="F10" s="274"/>
      <c r="G10" s="273" t="s">
        <v>117</v>
      </c>
      <c r="H10" s="273"/>
      <c r="I10" s="273"/>
      <c r="J10" s="275" t="s">
        <v>94</v>
      </c>
      <c r="K10" s="276"/>
      <c r="L10" s="277"/>
      <c r="M10" s="129"/>
      <c r="N10" s="275" t="s">
        <v>97</v>
      </c>
      <c r="O10" s="276"/>
      <c r="P10" s="277"/>
      <c r="Q10" s="278" t="s">
        <v>11</v>
      </c>
      <c r="R10" s="278"/>
      <c r="S10" s="279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11" customFormat="1" ht="21" customHeight="1" thickBot="1">
      <c r="A11" s="132" t="s">
        <v>12</v>
      </c>
      <c r="B11" s="133"/>
      <c r="C11" s="133"/>
      <c r="D11" s="6">
        <v>5146</v>
      </c>
      <c r="E11" s="7">
        <v>2041</v>
      </c>
      <c r="F11" s="8">
        <f>SUM(D11:E11)</f>
        <v>7187</v>
      </c>
      <c r="G11" s="7">
        <v>4727</v>
      </c>
      <c r="H11" s="7">
        <v>1764</v>
      </c>
      <c r="I11" s="108">
        <f>SUM(G11:H11)</f>
        <v>6491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34"/>
      <c r="R11" s="135"/>
      <c r="S11" s="136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2"/>
      <c r="B12" s="133"/>
      <c r="C12" s="133"/>
      <c r="D12" s="13"/>
      <c r="E12" s="13"/>
      <c r="F12" s="13"/>
      <c r="G12" s="13"/>
      <c r="H12" s="13"/>
      <c r="I12" s="13"/>
      <c r="J12" s="263" t="s">
        <v>1</v>
      </c>
      <c r="K12" s="263"/>
      <c r="L12" s="263"/>
      <c r="M12" s="137"/>
      <c r="N12" s="263" t="s">
        <v>1</v>
      </c>
      <c r="O12" s="263"/>
      <c r="P12" s="263"/>
      <c r="Q12" s="134"/>
      <c r="R12" s="138"/>
      <c r="S12" s="139"/>
    </row>
    <row r="13" spans="1:19" s="12" customFormat="1" ht="21" customHeight="1">
      <c r="A13" s="132"/>
      <c r="B13" s="133"/>
      <c r="C13" s="133"/>
      <c r="D13" s="14"/>
      <c r="E13" s="14"/>
      <c r="F13" s="14"/>
      <c r="G13" s="14"/>
      <c r="H13" s="14"/>
      <c r="I13" s="14"/>
      <c r="J13" s="264" t="s">
        <v>115</v>
      </c>
      <c r="K13" s="265"/>
      <c r="L13" s="264"/>
      <c r="M13" s="140"/>
      <c r="N13" s="264" t="s">
        <v>120</v>
      </c>
      <c r="O13" s="265"/>
      <c r="P13" s="264"/>
      <c r="Q13" s="134"/>
      <c r="R13" s="138"/>
      <c r="S13" s="139"/>
    </row>
    <row r="14" spans="1:166" s="11" customFormat="1" ht="21" customHeight="1" thickBot="1">
      <c r="A14" s="132"/>
      <c r="B14" s="138"/>
      <c r="C14" s="138"/>
      <c r="D14" s="238"/>
      <c r="E14" s="238"/>
      <c r="F14" s="238"/>
      <c r="G14" s="15"/>
      <c r="H14" s="15"/>
      <c r="I14" s="15"/>
      <c r="J14" s="260" t="s">
        <v>116</v>
      </c>
      <c r="K14" s="261"/>
      <c r="L14" s="260"/>
      <c r="M14" s="141"/>
      <c r="N14" s="260" t="s">
        <v>121</v>
      </c>
      <c r="O14" s="261"/>
      <c r="P14" s="260"/>
      <c r="Q14" s="142"/>
      <c r="R14" s="143"/>
      <c r="S14" s="14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2" t="s">
        <v>14</v>
      </c>
      <c r="B15" s="145"/>
      <c r="C15" s="145"/>
      <c r="D15" s="17">
        <f>SUM(D16:D17)</f>
        <v>26</v>
      </c>
      <c r="E15" s="18">
        <f>SUM(E16:E17)</f>
        <v>24</v>
      </c>
      <c r="F15" s="19">
        <f>SUM(D15:E15)</f>
        <v>50</v>
      </c>
      <c r="G15" s="13">
        <f>SUM(G16:G17)</f>
        <v>15</v>
      </c>
      <c r="H15" s="18">
        <f>SUM(H16:H17)</f>
        <v>77</v>
      </c>
      <c r="I15" s="13">
        <f>SUM(G15:H15)</f>
        <v>92</v>
      </c>
      <c r="J15" s="17">
        <f>SUM(J16:J17)</f>
        <v>5572</v>
      </c>
      <c r="K15" s="18">
        <f>SUM(K16:K17)</f>
        <v>3417</v>
      </c>
      <c r="L15" s="19">
        <f>SUM(J15:K15)</f>
        <v>8989</v>
      </c>
      <c r="M15" s="112" t="s">
        <v>15</v>
      </c>
      <c r="N15" s="17">
        <f>SUM(N16:N17)</f>
        <v>5725</v>
      </c>
      <c r="O15" s="18">
        <f>SUM(O16:O17)</f>
        <v>2489</v>
      </c>
      <c r="P15" s="19">
        <f>SUM(N15:O15)</f>
        <v>8214</v>
      </c>
      <c r="Q15" s="146"/>
      <c r="R15" s="146"/>
      <c r="S15" s="136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2"/>
      <c r="B16" s="147" t="s">
        <v>74</v>
      </c>
      <c r="C16" s="148"/>
      <c r="D16" s="21">
        <v>26</v>
      </c>
      <c r="E16" s="22">
        <v>16</v>
      </c>
      <c r="F16" s="23">
        <f>SUM(D16:E16)</f>
        <v>42</v>
      </c>
      <c r="G16" s="22">
        <v>15</v>
      </c>
      <c r="H16" s="22">
        <v>11</v>
      </c>
      <c r="I16" s="109">
        <f>SUM(G16:H16)</f>
        <v>26</v>
      </c>
      <c r="J16" s="21">
        <v>5572</v>
      </c>
      <c r="K16" s="22">
        <v>3255</v>
      </c>
      <c r="L16" s="23">
        <f>SUM(J16:K16)</f>
        <v>8827</v>
      </c>
      <c r="M16" s="113">
        <v>8.2</v>
      </c>
      <c r="N16" s="21">
        <v>5725</v>
      </c>
      <c r="O16" s="22">
        <v>2436</v>
      </c>
      <c r="P16" s="23">
        <f>SUM(N16:O16)</f>
        <v>8161</v>
      </c>
      <c r="Q16" s="149"/>
      <c r="R16" s="150" t="s">
        <v>73</v>
      </c>
      <c r="S16" s="15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2"/>
      <c r="B17" s="152" t="s">
        <v>17</v>
      </c>
      <c r="C17" s="153"/>
      <c r="D17" s="25">
        <v>0</v>
      </c>
      <c r="E17" s="26">
        <v>8</v>
      </c>
      <c r="F17" s="27">
        <f>SUM(D17:E17)</f>
        <v>8</v>
      </c>
      <c r="G17" s="26">
        <v>0</v>
      </c>
      <c r="H17" s="26">
        <v>66</v>
      </c>
      <c r="I17" s="110">
        <f>SUM(G17:H17)</f>
        <v>66</v>
      </c>
      <c r="J17" s="25">
        <v>0</v>
      </c>
      <c r="K17" s="26">
        <v>162</v>
      </c>
      <c r="L17" s="27">
        <f>SUM(J17:K17)</f>
        <v>162</v>
      </c>
      <c r="M17" s="114" t="s">
        <v>15</v>
      </c>
      <c r="N17" s="25">
        <v>0</v>
      </c>
      <c r="O17" s="26">
        <v>53</v>
      </c>
      <c r="P17" s="27">
        <f>SUM(N17:O17)</f>
        <v>53</v>
      </c>
      <c r="Q17" s="154"/>
      <c r="R17" s="155" t="s">
        <v>18</v>
      </c>
      <c r="S17" s="15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2"/>
      <c r="B18" s="138"/>
      <c r="C18" s="138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56"/>
      <c r="R18" s="156"/>
      <c r="S18" s="15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2" t="s">
        <v>19</v>
      </c>
      <c r="B19" s="157"/>
      <c r="C19" s="145"/>
      <c r="D19" s="29">
        <f>SUM(D21:D25)</f>
        <v>380</v>
      </c>
      <c r="E19" s="18">
        <f>SUM(E21:E25)</f>
        <v>293</v>
      </c>
      <c r="F19" s="30">
        <f aca="true" t="shared" si="0" ref="F19:F25">SUM(D19:E19)</f>
        <v>673</v>
      </c>
      <c r="G19" s="29">
        <f>SUM(G21:G25)</f>
        <v>356</v>
      </c>
      <c r="H19" s="18">
        <f>SUM(H21:H25)</f>
        <v>293</v>
      </c>
      <c r="I19" s="30">
        <f aca="true" t="shared" si="1" ref="I19:I25">SUM(G19:H19)</f>
        <v>649</v>
      </c>
      <c r="J19" s="29">
        <f>SUM(J21:J25)</f>
        <v>2928</v>
      </c>
      <c r="K19" s="18">
        <f>SUM(K21:K25)</f>
        <v>2283</v>
      </c>
      <c r="L19" s="30">
        <f aca="true" t="shared" si="2" ref="L19:L25">SUM(J19:K19)</f>
        <v>5211</v>
      </c>
      <c r="M19" s="9">
        <v>-0.7</v>
      </c>
      <c r="N19" s="29">
        <f>SUM(N21:N25)</f>
        <v>2988</v>
      </c>
      <c r="O19" s="18">
        <f>SUM(O21:O25)</f>
        <v>2257</v>
      </c>
      <c r="P19" s="30">
        <f aca="true" t="shared" si="3" ref="P19:P25">SUM(N19:O19)</f>
        <v>5245</v>
      </c>
      <c r="Q19" s="146"/>
      <c r="R19" s="146"/>
      <c r="S19" s="136" t="s">
        <v>20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2"/>
      <c r="B20" s="158" t="s">
        <v>21</v>
      </c>
      <c r="C20" s="159"/>
      <c r="D20" s="31">
        <f>SUM(D21:D23)</f>
        <v>361</v>
      </c>
      <c r="E20" s="32">
        <f>SUM(E21:E23)</f>
        <v>265</v>
      </c>
      <c r="F20" s="19">
        <f t="shared" si="0"/>
        <v>626</v>
      </c>
      <c r="G20" s="31">
        <f>SUM(G21:G23)</f>
        <v>338</v>
      </c>
      <c r="H20" s="32">
        <f>SUM(H21:H23)</f>
        <v>272</v>
      </c>
      <c r="I20" s="19">
        <f t="shared" si="1"/>
        <v>610</v>
      </c>
      <c r="J20" s="31">
        <f>SUM(J21:J23)</f>
        <v>2783</v>
      </c>
      <c r="K20" s="32">
        <f>SUM(K21:K23)</f>
        <v>2099</v>
      </c>
      <c r="L20" s="19">
        <f t="shared" si="2"/>
        <v>4882</v>
      </c>
      <c r="M20" s="33">
        <v>-0.2</v>
      </c>
      <c r="N20" s="31">
        <f>SUM(N21:N23)</f>
        <v>2837</v>
      </c>
      <c r="O20" s="32">
        <f>SUM(O21:O23)</f>
        <v>2054</v>
      </c>
      <c r="P20" s="19">
        <f t="shared" si="3"/>
        <v>4891</v>
      </c>
      <c r="Q20" s="160"/>
      <c r="R20" s="161" t="s">
        <v>22</v>
      </c>
      <c r="S20" s="136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2"/>
      <c r="B21" s="162"/>
      <c r="C21" s="147" t="s">
        <v>23</v>
      </c>
      <c r="D21" s="35">
        <v>299</v>
      </c>
      <c r="E21" s="36">
        <v>21</v>
      </c>
      <c r="F21" s="37">
        <f t="shared" si="0"/>
        <v>320</v>
      </c>
      <c r="G21" s="35">
        <v>285</v>
      </c>
      <c r="H21" s="36">
        <v>18</v>
      </c>
      <c r="I21" s="37">
        <f t="shared" si="1"/>
        <v>303</v>
      </c>
      <c r="J21" s="35">
        <v>2338</v>
      </c>
      <c r="K21" s="36">
        <v>173</v>
      </c>
      <c r="L21" s="37">
        <f t="shared" si="2"/>
        <v>2511</v>
      </c>
      <c r="M21" s="24">
        <v>-1.5</v>
      </c>
      <c r="N21" s="35">
        <v>2381</v>
      </c>
      <c r="O21" s="36">
        <v>168</v>
      </c>
      <c r="P21" s="37">
        <f t="shared" si="3"/>
        <v>2549</v>
      </c>
      <c r="Q21" s="150" t="s">
        <v>24</v>
      </c>
      <c r="R21" s="163"/>
      <c r="S21" s="15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2"/>
      <c r="B22" s="164"/>
      <c r="C22" s="165" t="s">
        <v>25</v>
      </c>
      <c r="D22" s="38">
        <v>54</v>
      </c>
      <c r="E22" s="39">
        <v>243</v>
      </c>
      <c r="F22" s="40">
        <f t="shared" si="0"/>
        <v>297</v>
      </c>
      <c r="G22" s="38">
        <v>44</v>
      </c>
      <c r="H22" s="39">
        <v>253</v>
      </c>
      <c r="I22" s="40">
        <f t="shared" si="1"/>
        <v>297</v>
      </c>
      <c r="J22" s="38">
        <v>376</v>
      </c>
      <c r="K22" s="39">
        <v>1920</v>
      </c>
      <c r="L22" s="40">
        <f t="shared" si="2"/>
        <v>2296</v>
      </c>
      <c r="M22" s="41">
        <v>1.7</v>
      </c>
      <c r="N22" s="38">
        <v>381</v>
      </c>
      <c r="O22" s="39">
        <v>1877</v>
      </c>
      <c r="P22" s="40">
        <f t="shared" si="3"/>
        <v>2258</v>
      </c>
      <c r="Q22" s="166" t="s">
        <v>26</v>
      </c>
      <c r="R22" s="167"/>
      <c r="S22" s="15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2"/>
      <c r="B23" s="164"/>
      <c r="C23" s="168" t="s">
        <v>27</v>
      </c>
      <c r="D23" s="42">
        <v>8</v>
      </c>
      <c r="E23" s="43">
        <v>1</v>
      </c>
      <c r="F23" s="44">
        <f t="shared" si="0"/>
        <v>9</v>
      </c>
      <c r="G23" s="42">
        <v>9</v>
      </c>
      <c r="H23" s="43">
        <v>1</v>
      </c>
      <c r="I23" s="44">
        <f t="shared" si="1"/>
        <v>10</v>
      </c>
      <c r="J23" s="42">
        <v>69</v>
      </c>
      <c r="K23" s="43">
        <v>6</v>
      </c>
      <c r="L23" s="44">
        <f t="shared" si="2"/>
        <v>75</v>
      </c>
      <c r="M23" s="41">
        <v>-10.7</v>
      </c>
      <c r="N23" s="42">
        <v>75</v>
      </c>
      <c r="O23" s="43">
        <v>9</v>
      </c>
      <c r="P23" s="44">
        <f t="shared" si="3"/>
        <v>84</v>
      </c>
      <c r="Q23" s="169" t="s">
        <v>28</v>
      </c>
      <c r="R23" s="167"/>
      <c r="S23" s="15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2"/>
      <c r="B24" s="170" t="s">
        <v>29</v>
      </c>
      <c r="C24" s="171"/>
      <c r="D24" s="38">
        <v>11</v>
      </c>
      <c r="E24" s="39">
        <v>15</v>
      </c>
      <c r="F24" s="40">
        <f t="shared" si="0"/>
        <v>26</v>
      </c>
      <c r="G24" s="38">
        <v>8</v>
      </c>
      <c r="H24" s="39">
        <v>11</v>
      </c>
      <c r="I24" s="40">
        <f t="shared" si="1"/>
        <v>19</v>
      </c>
      <c r="J24" s="38">
        <v>83</v>
      </c>
      <c r="K24" s="39">
        <v>95</v>
      </c>
      <c r="L24" s="40">
        <f t="shared" si="2"/>
        <v>178</v>
      </c>
      <c r="M24" s="45">
        <v>-14</v>
      </c>
      <c r="N24" s="38">
        <v>100</v>
      </c>
      <c r="O24" s="39">
        <v>107</v>
      </c>
      <c r="P24" s="40">
        <f t="shared" si="3"/>
        <v>207</v>
      </c>
      <c r="Q24" s="156"/>
      <c r="R24" s="167" t="s">
        <v>30</v>
      </c>
      <c r="S24" s="15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2"/>
      <c r="B25" s="172" t="s">
        <v>75</v>
      </c>
      <c r="C25" s="173"/>
      <c r="D25" s="25">
        <v>8</v>
      </c>
      <c r="E25" s="26">
        <v>13</v>
      </c>
      <c r="F25" s="27">
        <f t="shared" si="0"/>
        <v>21</v>
      </c>
      <c r="G25" s="25">
        <v>10</v>
      </c>
      <c r="H25" s="26">
        <v>10</v>
      </c>
      <c r="I25" s="27">
        <f t="shared" si="1"/>
        <v>20</v>
      </c>
      <c r="J25" s="25">
        <v>62</v>
      </c>
      <c r="K25" s="26">
        <v>89</v>
      </c>
      <c r="L25" s="27">
        <f t="shared" si="2"/>
        <v>151</v>
      </c>
      <c r="M25" s="69">
        <v>2.7</v>
      </c>
      <c r="N25" s="25">
        <v>51</v>
      </c>
      <c r="O25" s="26">
        <v>96</v>
      </c>
      <c r="P25" s="27">
        <f t="shared" si="3"/>
        <v>147</v>
      </c>
      <c r="Q25" s="174"/>
      <c r="R25" s="175" t="s">
        <v>31</v>
      </c>
      <c r="S25" s="17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2"/>
      <c r="B26" s="133"/>
      <c r="C26" s="133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34"/>
      <c r="R26" s="134"/>
      <c r="S26" s="13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2" t="s">
        <v>76</v>
      </c>
      <c r="B27" s="145"/>
      <c r="C27" s="145"/>
      <c r="D27" s="17">
        <f>SUM(D28+D31)</f>
        <v>65</v>
      </c>
      <c r="E27" s="48">
        <f>SUM(E28+E31)</f>
        <v>9</v>
      </c>
      <c r="F27" s="19">
        <f aca="true" t="shared" si="4" ref="F27:F33">SUM(D27:E27)</f>
        <v>74</v>
      </c>
      <c r="G27" s="17">
        <f>SUM(G28+G31)</f>
        <v>42</v>
      </c>
      <c r="H27" s="48">
        <f>SUM(H28+H31)</f>
        <v>7</v>
      </c>
      <c r="I27" s="19">
        <f aca="true" t="shared" si="5" ref="I27:I33">SUM(G27:H27)</f>
        <v>49</v>
      </c>
      <c r="J27" s="17">
        <f>SUM(J28+J31)</f>
        <v>372</v>
      </c>
      <c r="K27" s="48">
        <f>SUM(K28+K31)</f>
        <v>80</v>
      </c>
      <c r="L27" s="19">
        <f aca="true" t="shared" si="6" ref="L27:L33">SUM(J27:K27)</f>
        <v>452</v>
      </c>
      <c r="M27" s="49" t="s">
        <v>15</v>
      </c>
      <c r="N27" s="17">
        <f>SUM(N28+N31)</f>
        <v>782</v>
      </c>
      <c r="O27" s="48">
        <f>SUM(O28+O31)</f>
        <v>92</v>
      </c>
      <c r="P27" s="19">
        <f aca="true" t="shared" si="7" ref="P27:P33">SUM(N27:O27)</f>
        <v>874</v>
      </c>
      <c r="Q27" s="177"/>
      <c r="R27" s="177"/>
      <c r="S27" s="178" t="s">
        <v>78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2"/>
      <c r="B28" s="158" t="s">
        <v>77</v>
      </c>
      <c r="C28" s="179"/>
      <c r="D28" s="17">
        <f>SUM(D29:D30)</f>
        <v>3</v>
      </c>
      <c r="E28" s="48">
        <f>SUM(E29:E30)</f>
        <v>2</v>
      </c>
      <c r="F28" s="23">
        <f t="shared" si="4"/>
        <v>5</v>
      </c>
      <c r="G28" s="17">
        <f>SUM(G29:G30)</f>
        <v>3</v>
      </c>
      <c r="H28" s="48">
        <f>SUM(H29:H30)</f>
        <v>1</v>
      </c>
      <c r="I28" s="23">
        <f t="shared" si="5"/>
        <v>4</v>
      </c>
      <c r="J28" s="17">
        <f>SUM(J29:J30)</f>
        <v>29</v>
      </c>
      <c r="K28" s="48">
        <f>SUM(K29:K30)</f>
        <v>40</v>
      </c>
      <c r="L28" s="23">
        <f t="shared" si="6"/>
        <v>69</v>
      </c>
      <c r="M28" s="50" t="s">
        <v>15</v>
      </c>
      <c r="N28" s="17">
        <f>SUM(N29:N30)</f>
        <v>50</v>
      </c>
      <c r="O28" s="48">
        <f>SUM(O29:O30)</f>
        <v>20</v>
      </c>
      <c r="P28" s="23">
        <f t="shared" si="7"/>
        <v>70</v>
      </c>
      <c r="Q28" s="180"/>
      <c r="R28" s="161" t="s">
        <v>79</v>
      </c>
      <c r="S28" s="13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2"/>
      <c r="B29" s="181"/>
      <c r="C29" s="182" t="s">
        <v>32</v>
      </c>
      <c r="D29" s="51">
        <v>2</v>
      </c>
      <c r="E29" s="52">
        <v>1</v>
      </c>
      <c r="F29" s="53">
        <f t="shared" si="4"/>
        <v>3</v>
      </c>
      <c r="G29" s="51">
        <v>1</v>
      </c>
      <c r="H29" s="52">
        <v>1</v>
      </c>
      <c r="I29" s="53">
        <f t="shared" si="5"/>
        <v>2</v>
      </c>
      <c r="J29" s="51">
        <v>15</v>
      </c>
      <c r="K29" s="52">
        <v>17</v>
      </c>
      <c r="L29" s="53">
        <f t="shared" si="6"/>
        <v>32</v>
      </c>
      <c r="M29" s="54" t="s">
        <v>15</v>
      </c>
      <c r="N29" s="51">
        <v>18</v>
      </c>
      <c r="O29" s="52">
        <v>11</v>
      </c>
      <c r="P29" s="53">
        <f t="shared" si="7"/>
        <v>29</v>
      </c>
      <c r="Q29" s="183" t="s">
        <v>33</v>
      </c>
      <c r="R29" s="184"/>
      <c r="S29" s="15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2"/>
      <c r="B30" s="181"/>
      <c r="C30" s="185" t="s">
        <v>34</v>
      </c>
      <c r="D30" s="55">
        <v>1</v>
      </c>
      <c r="E30" s="56">
        <v>1</v>
      </c>
      <c r="F30" s="57">
        <f t="shared" si="4"/>
        <v>2</v>
      </c>
      <c r="G30" s="55">
        <v>2</v>
      </c>
      <c r="H30" s="56">
        <v>0</v>
      </c>
      <c r="I30" s="57">
        <f t="shared" si="5"/>
        <v>2</v>
      </c>
      <c r="J30" s="55">
        <v>14</v>
      </c>
      <c r="K30" s="56">
        <v>23</v>
      </c>
      <c r="L30" s="57">
        <f t="shared" si="6"/>
        <v>37</v>
      </c>
      <c r="M30" s="58" t="s">
        <v>15</v>
      </c>
      <c r="N30" s="55">
        <v>32</v>
      </c>
      <c r="O30" s="56">
        <v>9</v>
      </c>
      <c r="P30" s="57">
        <f t="shared" si="7"/>
        <v>41</v>
      </c>
      <c r="Q30" s="169" t="s">
        <v>35</v>
      </c>
      <c r="R30" s="186"/>
      <c r="S30" s="15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2"/>
      <c r="B31" s="170" t="s">
        <v>36</v>
      </c>
      <c r="C31" s="187"/>
      <c r="D31" s="59">
        <f>SUM(D32:D33)</f>
        <v>62</v>
      </c>
      <c r="E31" s="60">
        <f>SUM(E32:E33)</f>
        <v>7</v>
      </c>
      <c r="F31" s="61">
        <f t="shared" si="4"/>
        <v>69</v>
      </c>
      <c r="G31" s="59">
        <f>SUM(G32:G33)</f>
        <v>39</v>
      </c>
      <c r="H31" s="60">
        <f>SUM(H32:H33)</f>
        <v>6</v>
      </c>
      <c r="I31" s="61">
        <f t="shared" si="5"/>
        <v>45</v>
      </c>
      <c r="J31" s="59">
        <f>SUM(J32:J33)</f>
        <v>343</v>
      </c>
      <c r="K31" s="60">
        <f>SUM(K32:K33)</f>
        <v>40</v>
      </c>
      <c r="L31" s="61">
        <f t="shared" si="6"/>
        <v>383</v>
      </c>
      <c r="M31" s="54" t="s">
        <v>15</v>
      </c>
      <c r="N31" s="59">
        <f>SUM(N32:N33)</f>
        <v>732</v>
      </c>
      <c r="O31" s="60">
        <f>SUM(O32:O33)</f>
        <v>72</v>
      </c>
      <c r="P31" s="61">
        <f t="shared" si="7"/>
        <v>804</v>
      </c>
      <c r="Q31" s="188"/>
      <c r="R31" s="167" t="s">
        <v>37</v>
      </c>
      <c r="S31" s="15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2"/>
      <c r="B32" s="181"/>
      <c r="C32" s="182" t="s">
        <v>38</v>
      </c>
      <c r="D32" s="51">
        <v>22</v>
      </c>
      <c r="E32" s="52">
        <v>7</v>
      </c>
      <c r="F32" s="53">
        <f t="shared" si="4"/>
        <v>29</v>
      </c>
      <c r="G32" s="51">
        <v>39</v>
      </c>
      <c r="H32" s="52">
        <v>6</v>
      </c>
      <c r="I32" s="53">
        <f t="shared" si="5"/>
        <v>45</v>
      </c>
      <c r="J32" s="51">
        <v>222</v>
      </c>
      <c r="K32" s="52">
        <v>40</v>
      </c>
      <c r="L32" s="53">
        <f t="shared" si="6"/>
        <v>262</v>
      </c>
      <c r="M32" s="54" t="s">
        <v>15</v>
      </c>
      <c r="N32" s="51">
        <v>622</v>
      </c>
      <c r="O32" s="52">
        <v>52</v>
      </c>
      <c r="P32" s="53">
        <f t="shared" si="7"/>
        <v>674</v>
      </c>
      <c r="Q32" s="183" t="s">
        <v>39</v>
      </c>
      <c r="R32" s="189"/>
      <c r="S32" s="15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2"/>
      <c r="B33" s="190"/>
      <c r="C33" s="185" t="s">
        <v>40</v>
      </c>
      <c r="D33" s="191">
        <v>40</v>
      </c>
      <c r="E33" s="192">
        <v>0</v>
      </c>
      <c r="F33" s="65">
        <f t="shared" si="4"/>
        <v>40</v>
      </c>
      <c r="G33" s="191">
        <v>0</v>
      </c>
      <c r="H33" s="192">
        <v>0</v>
      </c>
      <c r="I33" s="65">
        <f t="shared" si="5"/>
        <v>0</v>
      </c>
      <c r="J33" s="191">
        <v>121</v>
      </c>
      <c r="K33" s="192">
        <v>0</v>
      </c>
      <c r="L33" s="65">
        <f t="shared" si="6"/>
        <v>121</v>
      </c>
      <c r="M33" s="62" t="s">
        <v>15</v>
      </c>
      <c r="N33" s="191">
        <v>110</v>
      </c>
      <c r="O33" s="192">
        <v>20</v>
      </c>
      <c r="P33" s="65">
        <f t="shared" si="7"/>
        <v>130</v>
      </c>
      <c r="Q33" s="169" t="s">
        <v>41</v>
      </c>
      <c r="R33" s="193"/>
      <c r="S33" s="15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2"/>
      <c r="B34" s="171"/>
      <c r="C34" s="171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56"/>
      <c r="R34" s="156"/>
      <c r="S34" s="15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94" t="s">
        <v>42</v>
      </c>
      <c r="B35" s="133"/>
      <c r="C35" s="133"/>
      <c r="D35" s="63">
        <f>SUM(D36:D37)</f>
        <v>0</v>
      </c>
      <c r="E35" s="18">
        <f>SUM(E36:E37)</f>
        <v>-1</v>
      </c>
      <c r="F35" s="30">
        <f>SUM(F36:F37)</f>
        <v>-1</v>
      </c>
      <c r="G35" s="63">
        <f aca="true" t="shared" si="8" ref="G35:L35">SUM(G36:G37)</f>
        <v>3</v>
      </c>
      <c r="H35" s="18">
        <f t="shared" si="8"/>
        <v>3</v>
      </c>
      <c r="I35" s="30">
        <f t="shared" si="8"/>
        <v>6</v>
      </c>
      <c r="J35" s="63">
        <f t="shared" si="8"/>
        <v>54</v>
      </c>
      <c r="K35" s="18">
        <f t="shared" si="8"/>
        <v>17</v>
      </c>
      <c r="L35" s="30">
        <f t="shared" si="8"/>
        <v>71</v>
      </c>
      <c r="M35" s="20" t="s">
        <v>15</v>
      </c>
      <c r="N35" s="63">
        <f>SUM(N36:N37)</f>
        <v>-28</v>
      </c>
      <c r="O35" s="18">
        <f>SUM(O36:O37)</f>
        <v>10</v>
      </c>
      <c r="P35" s="30">
        <f>SUM(P36:P37)</f>
        <v>-18</v>
      </c>
      <c r="Q35" s="146"/>
      <c r="R35" s="146"/>
      <c r="S35" s="136" t="s">
        <v>43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2"/>
      <c r="B36" s="147" t="s">
        <v>44</v>
      </c>
      <c r="C36" s="148"/>
      <c r="D36" s="38">
        <v>-1</v>
      </c>
      <c r="E36" s="39">
        <v>1</v>
      </c>
      <c r="F36" s="40">
        <f>SUM(D36:E36)</f>
        <v>0</v>
      </c>
      <c r="G36" s="38">
        <v>3</v>
      </c>
      <c r="H36" s="39">
        <v>3</v>
      </c>
      <c r="I36" s="40">
        <f>SUM(G36:H36)</f>
        <v>6</v>
      </c>
      <c r="J36" s="38">
        <v>9</v>
      </c>
      <c r="K36" s="39">
        <v>4</v>
      </c>
      <c r="L36" s="40">
        <f>SUM(J36:K36)</f>
        <v>13</v>
      </c>
      <c r="M36" s="64" t="s">
        <v>15</v>
      </c>
      <c r="N36" s="38">
        <v>5</v>
      </c>
      <c r="O36" s="39">
        <v>1</v>
      </c>
      <c r="P36" s="40">
        <f>SUM(N36:O36)</f>
        <v>6</v>
      </c>
      <c r="Q36" s="149"/>
      <c r="R36" s="150" t="s">
        <v>98</v>
      </c>
      <c r="S36" s="15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2"/>
      <c r="B37" s="195" t="s">
        <v>99</v>
      </c>
      <c r="C37" s="196"/>
      <c r="D37" s="38">
        <v>1</v>
      </c>
      <c r="E37" s="39">
        <v>-2</v>
      </c>
      <c r="F37" s="65">
        <f>SUM(D37:E37)</f>
        <v>-1</v>
      </c>
      <c r="G37" s="38">
        <v>0</v>
      </c>
      <c r="H37" s="39">
        <v>0</v>
      </c>
      <c r="I37" s="65">
        <f>SUM(G37:H37)</f>
        <v>0</v>
      </c>
      <c r="J37" s="38">
        <v>45</v>
      </c>
      <c r="K37" s="39">
        <v>13</v>
      </c>
      <c r="L37" s="65">
        <f>SUM(J37:K37)</f>
        <v>58</v>
      </c>
      <c r="M37" s="62" t="s">
        <v>15</v>
      </c>
      <c r="N37" s="38">
        <v>-33</v>
      </c>
      <c r="O37" s="39">
        <v>9</v>
      </c>
      <c r="P37" s="65">
        <f>SUM(N37:O37)</f>
        <v>-24</v>
      </c>
      <c r="Q37" s="154"/>
      <c r="R37" s="155" t="s">
        <v>80</v>
      </c>
      <c r="S37" s="15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21" customHeight="1" thickBot="1">
      <c r="A38" s="132"/>
      <c r="B38" s="138"/>
      <c r="C38" s="138"/>
      <c r="D38" s="262" t="s">
        <v>112</v>
      </c>
      <c r="E38" s="262"/>
      <c r="F38" s="262"/>
      <c r="G38" s="262" t="s">
        <v>118</v>
      </c>
      <c r="H38" s="262"/>
      <c r="I38" s="262"/>
      <c r="J38" s="262" t="s">
        <v>118</v>
      </c>
      <c r="K38" s="262"/>
      <c r="L38" s="262"/>
      <c r="M38" s="116"/>
      <c r="N38" s="262" t="s">
        <v>119</v>
      </c>
      <c r="O38" s="262"/>
      <c r="P38" s="262"/>
      <c r="Q38" s="197"/>
      <c r="R38" s="197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99" t="s">
        <v>45</v>
      </c>
      <c r="B39" s="200"/>
      <c r="C39" s="200"/>
      <c r="D39" s="29">
        <f aca="true" t="shared" si="9" ref="D39:L39">SUM(D11+D15-D19-D27-D35)</f>
        <v>4727</v>
      </c>
      <c r="E39" s="67">
        <f t="shared" si="9"/>
        <v>1764</v>
      </c>
      <c r="F39" s="67">
        <f t="shared" si="9"/>
        <v>6491</v>
      </c>
      <c r="G39" s="29">
        <f t="shared" si="9"/>
        <v>4341</v>
      </c>
      <c r="H39" s="67">
        <f t="shared" si="9"/>
        <v>1538</v>
      </c>
      <c r="I39" s="67">
        <f t="shared" si="9"/>
        <v>5879</v>
      </c>
      <c r="J39" s="29">
        <f t="shared" si="9"/>
        <v>4341</v>
      </c>
      <c r="K39" s="67">
        <f t="shared" si="9"/>
        <v>1538</v>
      </c>
      <c r="L39" s="67">
        <f t="shared" si="9"/>
        <v>5879</v>
      </c>
      <c r="M39" s="9">
        <v>21.9</v>
      </c>
      <c r="N39" s="63">
        <f>SUM(N11+N15-N19-N27-N35)</f>
        <v>3701</v>
      </c>
      <c r="O39" s="18">
        <f>SUM(O11+O15-O19-O27-O35)</f>
        <v>1122</v>
      </c>
      <c r="P39" s="30">
        <f>SUM(N39:O39)</f>
        <v>4823</v>
      </c>
      <c r="Q39" s="201"/>
      <c r="R39" s="201"/>
      <c r="S39" s="202" t="s">
        <v>46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9" customHeight="1" thickBot="1">
      <c r="A40" s="203"/>
      <c r="B40" s="204"/>
      <c r="C40" s="204"/>
      <c r="D40" s="12"/>
      <c r="E40" s="12"/>
      <c r="F40" s="12"/>
      <c r="G40" s="12"/>
      <c r="H40" s="12"/>
      <c r="I40" s="12"/>
      <c r="J40" s="12"/>
      <c r="K40" s="12"/>
      <c r="L40" s="12"/>
      <c r="M40" s="66"/>
      <c r="N40" s="12"/>
      <c r="O40" s="12"/>
      <c r="P40" s="12"/>
      <c r="Q40" s="251"/>
      <c r="R40" s="251"/>
      <c r="S40" s="15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21" customHeight="1" thickBot="1">
      <c r="A41" s="194" t="s">
        <v>82</v>
      </c>
      <c r="B41" s="133"/>
      <c r="C41" s="133"/>
      <c r="D41" s="63">
        <f>SUM(D42:D43)</f>
        <v>4727</v>
      </c>
      <c r="E41" s="18">
        <f>SUM(E42:E43)</f>
        <v>1764</v>
      </c>
      <c r="F41" s="67">
        <f>SUM(F42:F43)</f>
        <v>6491</v>
      </c>
      <c r="G41" s="63">
        <f aca="true" t="shared" si="10" ref="G41:L41">SUM(G42:G43)</f>
        <v>4341</v>
      </c>
      <c r="H41" s="18">
        <f t="shared" si="10"/>
        <v>1538</v>
      </c>
      <c r="I41" s="67">
        <f t="shared" si="10"/>
        <v>5879</v>
      </c>
      <c r="J41" s="63">
        <f t="shared" si="10"/>
        <v>4341</v>
      </c>
      <c r="K41" s="18">
        <f t="shared" si="10"/>
        <v>1538</v>
      </c>
      <c r="L41" s="67">
        <f t="shared" si="10"/>
        <v>5879</v>
      </c>
      <c r="M41" s="9">
        <v>21.9</v>
      </c>
      <c r="N41" s="63">
        <f>SUM(N42:N43)</f>
        <v>3701</v>
      </c>
      <c r="O41" s="18">
        <f>SUM(O42:O43)</f>
        <v>1122</v>
      </c>
      <c r="P41" s="8">
        <f>SUM(P42:P43)</f>
        <v>4823</v>
      </c>
      <c r="Q41" s="146"/>
      <c r="R41" s="146"/>
      <c r="S41" s="136" t="s">
        <v>81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>
      <c r="A42" s="205"/>
      <c r="B42" s="147" t="s">
        <v>47</v>
      </c>
      <c r="C42" s="148"/>
      <c r="D42" s="21">
        <v>4392</v>
      </c>
      <c r="E42" s="39">
        <v>1576</v>
      </c>
      <c r="F42" s="40">
        <f>SUM(D42:E42)</f>
        <v>5968</v>
      </c>
      <c r="G42" s="21">
        <v>4041</v>
      </c>
      <c r="H42" s="39">
        <v>1360</v>
      </c>
      <c r="I42" s="40">
        <f>SUM(G42:H42)</f>
        <v>5401</v>
      </c>
      <c r="J42" s="21">
        <v>4041</v>
      </c>
      <c r="K42" s="39">
        <v>1360</v>
      </c>
      <c r="L42" s="40">
        <f>SUM(J42:K42)</f>
        <v>5401</v>
      </c>
      <c r="M42" s="68">
        <v>21.6</v>
      </c>
      <c r="N42" s="21">
        <v>3435</v>
      </c>
      <c r="O42" s="39">
        <v>1007</v>
      </c>
      <c r="P42" s="40">
        <f>SUM(N42:O42)</f>
        <v>4442</v>
      </c>
      <c r="Q42" s="149"/>
      <c r="R42" s="150" t="s">
        <v>90</v>
      </c>
      <c r="S42" s="15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 thickBot="1">
      <c r="A43" s="205"/>
      <c r="B43" s="195" t="s">
        <v>48</v>
      </c>
      <c r="C43" s="196"/>
      <c r="D43" s="25">
        <v>335</v>
      </c>
      <c r="E43" s="26">
        <v>188</v>
      </c>
      <c r="F43" s="27">
        <f>SUM(D43:E43)</f>
        <v>523</v>
      </c>
      <c r="G43" s="25">
        <v>300</v>
      </c>
      <c r="H43" s="26">
        <v>178</v>
      </c>
      <c r="I43" s="27">
        <f>SUM(G43:H43)</f>
        <v>478</v>
      </c>
      <c r="J43" s="25">
        <v>300</v>
      </c>
      <c r="K43" s="26">
        <v>178</v>
      </c>
      <c r="L43" s="27">
        <f>SUM(J43:K43)</f>
        <v>478</v>
      </c>
      <c r="M43" s="69">
        <v>25.5</v>
      </c>
      <c r="N43" s="25">
        <v>266</v>
      </c>
      <c r="O43" s="26">
        <v>115</v>
      </c>
      <c r="P43" s="27">
        <f>SUM(N43:O43)</f>
        <v>381</v>
      </c>
      <c r="Q43" s="154"/>
      <c r="R43" s="155" t="s">
        <v>49</v>
      </c>
      <c r="S43" s="15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9" customHeight="1" thickBot="1">
      <c r="A44" s="194"/>
      <c r="B44" s="133"/>
      <c r="C44" s="133"/>
      <c r="D44" s="12"/>
      <c r="E44" s="12"/>
      <c r="F44" s="12"/>
      <c r="G44" s="12"/>
      <c r="H44" s="12"/>
      <c r="I44" s="12"/>
      <c r="J44" s="12"/>
      <c r="K44" s="12"/>
      <c r="L44" s="12"/>
      <c r="M44" s="70"/>
      <c r="N44" s="12"/>
      <c r="O44" s="12"/>
      <c r="P44" s="12"/>
      <c r="Q44" s="146"/>
      <c r="R44" s="146"/>
      <c r="S44" s="15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9" s="11" customFormat="1" ht="21" customHeight="1">
      <c r="A45" s="203" t="s">
        <v>50</v>
      </c>
      <c r="B45" s="206"/>
      <c r="C45" s="206"/>
      <c r="D45" s="71"/>
      <c r="E45" s="72"/>
      <c r="F45" s="73"/>
      <c r="G45" s="71"/>
      <c r="H45" s="72"/>
      <c r="I45" s="73"/>
      <c r="J45" s="71"/>
      <c r="K45" s="72"/>
      <c r="L45" s="73"/>
      <c r="M45" s="74"/>
      <c r="N45" s="71"/>
      <c r="O45" s="72"/>
      <c r="P45" s="73"/>
      <c r="Q45" s="252" t="s">
        <v>51</v>
      </c>
      <c r="R45" s="251"/>
      <c r="S45" s="253"/>
    </row>
    <row r="46" spans="1:19" s="11" customFormat="1" ht="21" customHeight="1">
      <c r="A46" s="132" t="s">
        <v>52</v>
      </c>
      <c r="B46" s="207"/>
      <c r="C46" s="207"/>
      <c r="D46" s="75"/>
      <c r="E46" s="76"/>
      <c r="F46" s="77"/>
      <c r="G46" s="75"/>
      <c r="H46" s="76"/>
      <c r="I46" s="77"/>
      <c r="J46" s="75"/>
      <c r="K46" s="76"/>
      <c r="L46" s="77"/>
      <c r="M46" s="78"/>
      <c r="N46" s="75"/>
      <c r="O46" s="76"/>
      <c r="P46" s="77"/>
      <c r="Q46" s="254" t="s">
        <v>53</v>
      </c>
      <c r="R46" s="255"/>
      <c r="S46" s="256"/>
    </row>
    <row r="47" spans="1:19" s="11" customFormat="1" ht="21" customHeight="1">
      <c r="A47" s="257" t="s">
        <v>54</v>
      </c>
      <c r="B47" s="258"/>
      <c r="C47" s="259"/>
      <c r="D47" s="79"/>
      <c r="E47" s="76"/>
      <c r="F47" s="80"/>
      <c r="G47" s="79"/>
      <c r="H47" s="76"/>
      <c r="I47" s="80"/>
      <c r="J47" s="79"/>
      <c r="K47" s="76"/>
      <c r="L47" s="80"/>
      <c r="M47" s="78"/>
      <c r="N47" s="79"/>
      <c r="O47" s="76"/>
      <c r="P47" s="80"/>
      <c r="Q47" s="254" t="s">
        <v>55</v>
      </c>
      <c r="R47" s="255"/>
      <c r="S47" s="256"/>
    </row>
    <row r="48" spans="1:19" s="11" customFormat="1" ht="21" customHeight="1">
      <c r="A48" s="208"/>
      <c r="B48" s="171" t="s">
        <v>56</v>
      </c>
      <c r="C48" s="171"/>
      <c r="D48" s="79">
        <v>0</v>
      </c>
      <c r="E48" s="76">
        <v>0</v>
      </c>
      <c r="F48" s="81">
        <f aca="true" t="shared" si="11" ref="F48:F53">SUM(D48:E48)</f>
        <v>0</v>
      </c>
      <c r="G48" s="79">
        <v>0</v>
      </c>
      <c r="H48" s="76">
        <v>0</v>
      </c>
      <c r="I48" s="81">
        <f aca="true" t="shared" si="12" ref="I48:I53">SUM(G48:H48)</f>
        <v>0</v>
      </c>
      <c r="J48" s="79">
        <v>16</v>
      </c>
      <c r="K48" s="76">
        <v>0</v>
      </c>
      <c r="L48" s="81">
        <f aca="true" t="shared" si="13" ref="L48:L53">SUM(J48:K48)</f>
        <v>16</v>
      </c>
      <c r="M48" s="82" t="s">
        <v>15</v>
      </c>
      <c r="N48" s="79">
        <v>0</v>
      </c>
      <c r="O48" s="76">
        <v>41</v>
      </c>
      <c r="P48" s="81">
        <f aca="true" t="shared" si="14" ref="P48:P53">SUM(N48:O48)</f>
        <v>41</v>
      </c>
      <c r="Q48" s="244" t="s">
        <v>57</v>
      </c>
      <c r="R48" s="245"/>
      <c r="S48" s="151"/>
    </row>
    <row r="49" spans="1:19" s="11" customFormat="1" ht="21" customHeight="1">
      <c r="A49" s="208"/>
      <c r="B49" s="171" t="s">
        <v>58</v>
      </c>
      <c r="C49" s="171"/>
      <c r="D49" s="79">
        <v>0</v>
      </c>
      <c r="E49" s="76">
        <v>0</v>
      </c>
      <c r="F49" s="83">
        <f t="shared" si="11"/>
        <v>0</v>
      </c>
      <c r="G49" s="79">
        <v>0</v>
      </c>
      <c r="H49" s="76">
        <v>0</v>
      </c>
      <c r="I49" s="83">
        <f t="shared" si="12"/>
        <v>0</v>
      </c>
      <c r="J49" s="79">
        <v>0</v>
      </c>
      <c r="K49" s="76">
        <v>0</v>
      </c>
      <c r="L49" s="83">
        <f t="shared" si="13"/>
        <v>0</v>
      </c>
      <c r="M49" s="82" t="s">
        <v>15</v>
      </c>
      <c r="N49" s="79">
        <v>0</v>
      </c>
      <c r="O49" s="76">
        <v>0</v>
      </c>
      <c r="P49" s="83">
        <f t="shared" si="14"/>
        <v>0</v>
      </c>
      <c r="Q49" s="244" t="s">
        <v>59</v>
      </c>
      <c r="R49" s="245"/>
      <c r="S49" s="151"/>
    </row>
    <row r="50" spans="1:19" s="11" customFormat="1" ht="21" customHeight="1">
      <c r="A50" s="208"/>
      <c r="B50" s="171" t="s">
        <v>60</v>
      </c>
      <c r="C50" s="171"/>
      <c r="D50" s="79">
        <v>0</v>
      </c>
      <c r="E50" s="76">
        <v>0</v>
      </c>
      <c r="F50" s="81">
        <f t="shared" si="11"/>
        <v>0</v>
      </c>
      <c r="G50" s="79">
        <v>0</v>
      </c>
      <c r="H50" s="76">
        <v>0</v>
      </c>
      <c r="I50" s="81">
        <f t="shared" si="12"/>
        <v>0</v>
      </c>
      <c r="J50" s="79">
        <v>41</v>
      </c>
      <c r="K50" s="76">
        <v>0</v>
      </c>
      <c r="L50" s="81">
        <f t="shared" si="13"/>
        <v>41</v>
      </c>
      <c r="M50" s="82" t="s">
        <v>15</v>
      </c>
      <c r="N50" s="79">
        <v>0</v>
      </c>
      <c r="O50" s="76">
        <v>19</v>
      </c>
      <c r="P50" s="81">
        <f t="shared" si="14"/>
        <v>19</v>
      </c>
      <c r="Q50" s="244" t="s">
        <v>92</v>
      </c>
      <c r="R50" s="245"/>
      <c r="S50" s="144"/>
    </row>
    <row r="51" spans="1:19" s="11" customFormat="1" ht="21" customHeight="1">
      <c r="A51" s="208"/>
      <c r="B51" s="171" t="s">
        <v>61</v>
      </c>
      <c r="C51" s="171"/>
      <c r="D51" s="79">
        <v>0</v>
      </c>
      <c r="E51" s="76">
        <v>0</v>
      </c>
      <c r="F51" s="81">
        <f t="shared" si="11"/>
        <v>0</v>
      </c>
      <c r="G51" s="79">
        <v>0</v>
      </c>
      <c r="H51" s="76">
        <v>0</v>
      </c>
      <c r="I51" s="81">
        <f t="shared" si="12"/>
        <v>0</v>
      </c>
      <c r="J51" s="79">
        <v>0</v>
      </c>
      <c r="K51" s="76">
        <v>0</v>
      </c>
      <c r="L51" s="81">
        <f t="shared" si="13"/>
        <v>0</v>
      </c>
      <c r="M51" s="82" t="s">
        <v>15</v>
      </c>
      <c r="N51" s="79">
        <v>0</v>
      </c>
      <c r="O51" s="76">
        <v>0</v>
      </c>
      <c r="P51" s="81">
        <f t="shared" si="14"/>
        <v>0</v>
      </c>
      <c r="Q51" s="244" t="s">
        <v>62</v>
      </c>
      <c r="R51" s="245"/>
      <c r="S51" s="144"/>
    </row>
    <row r="52" spans="1:19" s="11" customFormat="1" ht="21" customHeight="1">
      <c r="A52" s="208"/>
      <c r="B52" s="171" t="s">
        <v>83</v>
      </c>
      <c r="C52" s="171"/>
      <c r="D52" s="79">
        <v>0</v>
      </c>
      <c r="E52" s="84">
        <v>0</v>
      </c>
      <c r="F52" s="81">
        <f t="shared" si="11"/>
        <v>0</v>
      </c>
      <c r="G52" s="79">
        <v>0</v>
      </c>
      <c r="H52" s="84">
        <v>0</v>
      </c>
      <c r="I52" s="81">
        <f t="shared" si="12"/>
        <v>0</v>
      </c>
      <c r="J52" s="79">
        <v>-25</v>
      </c>
      <c r="K52" s="84">
        <v>0</v>
      </c>
      <c r="L52" s="81">
        <f t="shared" si="13"/>
        <v>-25</v>
      </c>
      <c r="M52" s="58" t="s">
        <v>15</v>
      </c>
      <c r="N52" s="79">
        <v>0</v>
      </c>
      <c r="O52" s="84">
        <v>17</v>
      </c>
      <c r="P52" s="81">
        <f t="shared" si="14"/>
        <v>17</v>
      </c>
      <c r="Q52" s="244" t="s">
        <v>100</v>
      </c>
      <c r="R52" s="245"/>
      <c r="S52" s="144"/>
    </row>
    <row r="53" spans="1:19" s="11" customFormat="1" ht="21" customHeight="1" thickBot="1">
      <c r="A53" s="209"/>
      <c r="B53" s="210" t="s">
        <v>63</v>
      </c>
      <c r="C53" s="210"/>
      <c r="D53" s="85">
        <f>D48+D49-D50-D51-D52</f>
        <v>0</v>
      </c>
      <c r="E53" s="86">
        <v>0</v>
      </c>
      <c r="F53" s="87">
        <f t="shared" si="11"/>
        <v>0</v>
      </c>
      <c r="G53" s="85">
        <f>G48+G49-G50-G51-G52</f>
        <v>0</v>
      </c>
      <c r="H53" s="86">
        <v>0</v>
      </c>
      <c r="I53" s="87">
        <f t="shared" si="12"/>
        <v>0</v>
      </c>
      <c r="J53" s="85">
        <f>J48+J49-J50-J51-J52</f>
        <v>0</v>
      </c>
      <c r="K53" s="86">
        <v>0</v>
      </c>
      <c r="L53" s="87">
        <f t="shared" si="13"/>
        <v>0</v>
      </c>
      <c r="M53" s="88" t="s">
        <v>15</v>
      </c>
      <c r="N53" s="85">
        <v>0</v>
      </c>
      <c r="O53" s="86">
        <v>5</v>
      </c>
      <c r="P53" s="211">
        <f t="shared" si="14"/>
        <v>5</v>
      </c>
      <c r="Q53" s="246" t="s">
        <v>64</v>
      </c>
      <c r="R53" s="246"/>
      <c r="S53" s="212"/>
    </row>
    <row r="54" spans="1:19" s="11" customFormat="1" ht="9" customHeight="1">
      <c r="A54" s="208"/>
      <c r="B54" s="171"/>
      <c r="C54" s="171"/>
      <c r="D54" s="16"/>
      <c r="E54" s="16"/>
      <c r="F54" s="83"/>
      <c r="G54" s="16"/>
      <c r="H54" s="16"/>
      <c r="I54" s="83"/>
      <c r="J54" s="16"/>
      <c r="K54" s="16"/>
      <c r="L54" s="83"/>
      <c r="M54" s="213"/>
      <c r="N54" s="16"/>
      <c r="O54" s="16"/>
      <c r="P54" s="83"/>
      <c r="Q54" s="214"/>
      <c r="R54" s="214"/>
      <c r="S54" s="215"/>
    </row>
    <row r="55" spans="1:171" s="11" customFormat="1" ht="19.5">
      <c r="A55" s="233" t="s">
        <v>65</v>
      </c>
      <c r="B55" s="231"/>
      <c r="C55" s="231"/>
      <c r="D55" s="232"/>
      <c r="E55" s="232"/>
      <c r="F55" s="232"/>
      <c r="G55" s="232"/>
      <c r="H55" s="232"/>
      <c r="I55" s="232"/>
      <c r="J55" s="91" t="s">
        <v>84</v>
      </c>
      <c r="L55" s="102"/>
      <c r="M55" s="102"/>
      <c r="N55" s="102"/>
      <c r="O55" s="102"/>
      <c r="P55" s="102"/>
      <c r="Q55" s="235"/>
      <c r="R55" s="236"/>
      <c r="S55" s="234" t="s">
        <v>66</v>
      </c>
      <c r="T55" s="237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1" customFormat="1" ht="19.5">
      <c r="A56" s="233" t="s">
        <v>67</v>
      </c>
      <c r="B56" s="231"/>
      <c r="C56" s="231"/>
      <c r="D56" s="232"/>
      <c r="E56" s="232"/>
      <c r="F56" s="232"/>
      <c r="G56" s="232"/>
      <c r="H56" s="232"/>
      <c r="I56" s="232"/>
      <c r="J56" s="92" t="s">
        <v>89</v>
      </c>
      <c r="L56" s="90"/>
      <c r="M56" s="90"/>
      <c r="N56" s="90"/>
      <c r="O56" s="90"/>
      <c r="P56" s="102"/>
      <c r="Q56" s="235"/>
      <c r="R56" s="236"/>
      <c r="S56" s="234" t="s">
        <v>68</v>
      </c>
      <c r="T56" s="237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216"/>
      <c r="B57" s="217"/>
      <c r="C57" s="217"/>
      <c r="D57" s="89"/>
      <c r="E57" s="89"/>
      <c r="F57" s="89"/>
      <c r="G57" s="89"/>
      <c r="H57" s="89"/>
      <c r="I57" s="93" t="s">
        <v>69</v>
      </c>
      <c r="J57" s="94"/>
      <c r="K57" s="95" t="s">
        <v>70</v>
      </c>
      <c r="L57" s="90"/>
      <c r="M57" s="90"/>
      <c r="N57" s="90"/>
      <c r="O57" s="90"/>
      <c r="P57" s="90"/>
      <c r="Q57" s="218"/>
      <c r="R57" s="218"/>
      <c r="S57" s="219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220"/>
      <c r="B58" s="221"/>
      <c r="C58" s="221"/>
      <c r="D58" s="96"/>
      <c r="E58" s="247" t="s">
        <v>101</v>
      </c>
      <c r="F58" s="247"/>
      <c r="G58" s="247"/>
      <c r="H58" s="247"/>
      <c r="I58" s="115" t="s">
        <v>102</v>
      </c>
      <c r="J58" s="97"/>
      <c r="K58" s="16" t="s">
        <v>103</v>
      </c>
      <c r="L58" s="98" t="s">
        <v>104</v>
      </c>
      <c r="M58" s="89"/>
      <c r="N58" s="89"/>
      <c r="O58" s="99"/>
      <c r="P58" s="100"/>
      <c r="Q58" s="222"/>
      <c r="R58" s="222"/>
      <c r="S58" s="223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220"/>
      <c r="B59" s="221"/>
      <c r="C59" s="217"/>
      <c r="D59" s="96"/>
      <c r="E59" s="96"/>
      <c r="F59" s="248" t="s">
        <v>105</v>
      </c>
      <c r="G59" s="248"/>
      <c r="H59" s="248"/>
      <c r="I59" s="16" t="s">
        <v>106</v>
      </c>
      <c r="J59" s="97"/>
      <c r="K59" s="16" t="s">
        <v>107</v>
      </c>
      <c r="L59" s="249" t="s">
        <v>88</v>
      </c>
      <c r="M59" s="250"/>
      <c r="N59" s="250"/>
      <c r="O59" s="89"/>
      <c r="P59" s="90"/>
      <c r="Q59" s="218"/>
      <c r="R59" s="218"/>
      <c r="S59" s="219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220"/>
      <c r="B60" s="221"/>
      <c r="C60" s="221"/>
      <c r="D60" s="102"/>
      <c r="E60" s="102"/>
      <c r="F60" s="239" t="s">
        <v>115</v>
      </c>
      <c r="G60" s="239"/>
      <c r="H60" s="239"/>
      <c r="I60" s="16" t="s">
        <v>123</v>
      </c>
      <c r="J60" s="97"/>
      <c r="K60" s="16" t="s">
        <v>124</v>
      </c>
      <c r="L60" s="89" t="s">
        <v>116</v>
      </c>
      <c r="M60" s="89"/>
      <c r="N60" s="89"/>
      <c r="O60" s="89"/>
      <c r="P60" s="90"/>
      <c r="Q60" s="218"/>
      <c r="R60" s="218"/>
      <c r="S60" s="2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4" t="s">
        <v>71</v>
      </c>
      <c r="B61" s="187"/>
      <c r="C61" s="187"/>
      <c r="D61" s="117"/>
      <c r="E61" s="117"/>
      <c r="F61" s="117"/>
      <c r="G61" s="117"/>
      <c r="H61" s="117"/>
      <c r="I61" s="117"/>
      <c r="J61" s="91" t="s">
        <v>85</v>
      </c>
      <c r="K61" s="12"/>
      <c r="L61" s="90"/>
      <c r="M61" s="90"/>
      <c r="N61" s="90"/>
      <c r="O61" s="90"/>
      <c r="P61" s="90"/>
      <c r="Q61" s="218"/>
      <c r="R61" s="218"/>
      <c r="S61" s="219" t="s">
        <v>91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227" customFormat="1" ht="20.25" customHeight="1">
      <c r="A62" s="240" t="s">
        <v>125</v>
      </c>
      <c r="B62" s="241"/>
      <c r="C62" s="241"/>
      <c r="D62" s="241"/>
      <c r="E62" s="241"/>
      <c r="F62" s="241"/>
      <c r="G62" s="241"/>
      <c r="H62" s="241"/>
      <c r="I62" s="241"/>
      <c r="J62" s="225" t="s">
        <v>86</v>
      </c>
      <c r="K62" s="226"/>
      <c r="L62" s="226"/>
      <c r="M62" s="226"/>
      <c r="N62" s="226"/>
      <c r="O62" s="226"/>
      <c r="P62" s="226"/>
      <c r="Q62" s="226"/>
      <c r="R62" s="226"/>
      <c r="S62" s="219" t="s">
        <v>126</v>
      </c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</row>
    <row r="63" spans="1:171" s="227" customFormat="1" ht="20.25" customHeight="1" thickBot="1">
      <c r="A63" s="242" t="s">
        <v>108</v>
      </c>
      <c r="B63" s="243"/>
      <c r="C63" s="243"/>
      <c r="D63" s="243"/>
      <c r="E63" s="243"/>
      <c r="F63" s="243"/>
      <c r="G63" s="243"/>
      <c r="H63" s="243"/>
      <c r="I63" s="243"/>
      <c r="J63" s="228"/>
      <c r="K63" s="229"/>
      <c r="L63" s="229"/>
      <c r="M63" s="229"/>
      <c r="N63" s="229"/>
      <c r="O63" s="229"/>
      <c r="P63" s="229"/>
      <c r="Q63" s="229"/>
      <c r="R63" s="229"/>
      <c r="S63" s="230" t="s">
        <v>127</v>
      </c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</row>
    <row r="64" spans="1:171" s="104" customFormat="1" ht="21" customHeight="1">
      <c r="A64" s="10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</row>
    <row r="65" spans="1:171" s="104" customFormat="1" ht="2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FK121" s="106"/>
      <c r="FL121" s="106"/>
      <c r="FM121" s="106"/>
      <c r="FN121" s="106"/>
      <c r="FO121" s="106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pans="8:14" s="106" customFormat="1" ht="12.75">
      <c r="H1129" s="107"/>
      <c r="I1129" s="107"/>
      <c r="J1129" s="107"/>
      <c r="K1129" s="107"/>
      <c r="L1129" s="107"/>
      <c r="M1129" s="107"/>
      <c r="N1129" s="107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J38:L38"/>
    <mergeCell ref="N38:P38"/>
    <mergeCell ref="Q40:R40"/>
    <mergeCell ref="Q45:S45"/>
    <mergeCell ref="Q46:S46"/>
    <mergeCell ref="A47:C47"/>
    <mergeCell ref="Q47:S47"/>
    <mergeCell ref="Q48:R48"/>
    <mergeCell ref="Q49:R49"/>
    <mergeCell ref="Q50:R50"/>
    <mergeCell ref="Q51:R51"/>
    <mergeCell ref="F60:H60"/>
    <mergeCell ref="A62:I62"/>
    <mergeCell ref="A63:I63"/>
    <mergeCell ref="Q52:R52"/>
    <mergeCell ref="Q53:R53"/>
    <mergeCell ref="E58:H58"/>
    <mergeCell ref="F59:H59"/>
    <mergeCell ref="L59:N5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2005-01-26T07:01:18Z</cp:lastPrinted>
  <dcterms:created xsi:type="dcterms:W3CDTF">2004-05-25T06:37:38Z</dcterms:created>
  <dcterms:modified xsi:type="dcterms:W3CDTF">2005-01-26T07:02:51Z</dcterms:modified>
  <cp:category/>
  <cp:version/>
  <cp:contentType/>
  <cp:contentStatus/>
</cp:coreProperties>
</file>