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405" windowWidth="13515" windowHeight="11760" tabRatio="708" firstSheet="1" activeTab="1"/>
  </bookViews>
  <sheets>
    <sheet name="Oktober" sheetId="1" state="hidden" r:id="rId1"/>
    <sheet name="Zulu" sheetId="2" r:id="rId2"/>
  </sheet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<sst xmlns="http://schemas.openxmlformats.org/spreadsheetml/2006/main" count="265" uniqueCount="150">
  <si>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</si>
  <si>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</si>
  <si>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</si>
  <si>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</si>
  <si>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</si>
  <si>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</si>
  <si>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</si>
  <si>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</si>
  <si>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</si>
  <si>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</si>
  <si>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</si>
  <si>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</si>
  <si>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</si>
  <si>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</si>
  <si>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</si>
  <si>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</si>
  <si>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</si>
  <si>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</si>
  <si>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</si>
  <si>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</si>
  <si>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</si>
  <si>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</si>
  <si>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</si>
  <si>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</si>
  <si>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</si>
  <si>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</si>
  <si>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</si>
  <si>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</si>
  <si>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</si>
  <si>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</si>
  <si>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</si>
  <si>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</si>
  <si>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</si>
  <si>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</si>
  <si>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</si>
  <si>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</si>
  <si>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</si>
  <si>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</si>
  <si>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</si>
  <si>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</si>
  <si>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</si>
  <si>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</si>
  <si>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</si>
  <si>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</si>
  <si>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</si>
  <si>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</si>
  <si>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</si>
  <si>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</si>
  <si>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</si>
  <si>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</si>
  <si>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</si>
  <si>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</si>
  <si>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</si>
  <si>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</si>
  <si>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</si>
  <si>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</si>
  <si>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</si>
  <si>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</si>
  <si>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</si>
  <si>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</si>
  <si>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</si>
  <si>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</si>
  <si>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</si>
  <si>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</si>
  <si>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</si>
  <si>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</si>
  <si>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</si>
  <si>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</si>
  <si>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</si>
  <si>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</si>
  <si>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</si>
  <si>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</si>
  <si>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</si>
  <si>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</si>
  <si>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</si>
  <si>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</si>
  <si>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</si>
  <si>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</si>
  <si>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</si>
  <si>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</si>
  <si>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</si>
  <si>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</si>
  <si>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</si>
  <si>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</si>
  <si>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</si>
  <si>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</si>
  <si>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</si>
  <si>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</si>
  <si>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</si>
  <si>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</si>
  <si>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</si>
  <si>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</si>
  <si>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</si>
  <si>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</si>
  <si>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</si>
  <si>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</si>
  <si>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</si>
  <si>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</si>
  <si>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</si>
  <si>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</si>
  <si>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</si>
  <si>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</si>
  <si>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</si>
  <si>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</si>
  <si>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</si>
  <si>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</si>
  <si>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</si>
  <si>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</si>
  <si>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</si>
  <si>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</si>
  <si>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</si>
  <si>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</si>
  <si>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</si>
  <si>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</si>
  <si>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</si>
  <si>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</si>
  <si>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</si>
  <si>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</si>
  <si>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</si>
  <si>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</si>
  <si>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</si>
  <si>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</si>
  <si>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</si>
  <si>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</si>
  <si>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</si>
  <si>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</si>
  <si>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</si>
  <si>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</si>
  <si>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</si>
  <si>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</si>
  <si>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</si>
  <si>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2015/16 Year (October - September) / Unyaka ka-2015/16 (Ku-Okthoba - KuSeptemba) (2)</t>
  </si>
  <si>
    <t>1 October/Ku-Okthoba 2015</t>
  </si>
  <si>
    <t>Deliveries directly from farms</t>
  </si>
  <si>
    <t>kodwa wasetshenziswa njengokudla kwa "kwezilwane".</t>
  </si>
  <si>
    <t>April 2016</t>
  </si>
  <si>
    <t>Ku-Aphreli 2016</t>
  </si>
  <si>
    <t>1 April/Ku-Aphreli 2016</t>
  </si>
  <si>
    <t>Impahla esuka emapulazini</t>
  </si>
  <si>
    <t>30 April/Ku-Aphreli 2016</t>
  </si>
  <si>
    <t>SMD-062016</t>
  </si>
  <si>
    <t>May 2016</t>
  </si>
  <si>
    <t>KuMeyi 2016</t>
  </si>
  <si>
    <t>October 2015 - May 2016</t>
  </si>
  <si>
    <t>October 2014 - May 2015</t>
  </si>
  <si>
    <t>Ku-Okthoba 2015 - KuMeyi 2016</t>
  </si>
  <si>
    <t>Ku-Okthoba 2014 - KuMeyi 2015</t>
  </si>
  <si>
    <t>1 May/KuMeyi 2016</t>
  </si>
  <si>
    <t>31 May/KuMeyi 2016</t>
  </si>
  <si>
    <t>31 May/KuMeyi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</si>
</sst>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3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4581525</xdr:colOff>
      <xdr:row>6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8625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86"/>
      <c r="B1" s="287"/>
      <c r="C1" s="288"/>
      <c r="D1" s="295" t="s">
        <v>0</v>
      </c>
      <c r="E1" s="295"/>
      <c r="F1" s="295"/>
      <c r="G1" s="295"/>
      <c r="H1" s="295"/>
      <c r="I1" s="295"/>
      <c r="J1" s="295"/>
      <c r="K1" s="296" t="s">
        <v>1</v>
      </c>
      <c r="L1" s="297"/>
      <c r="M1" s="298"/>
    </row>
    <row r="2" spans="1:13" ht="30" customHeight="1">
      <c r="A2" s="289"/>
      <c r="B2" s="290"/>
      <c r="C2" s="291"/>
      <c r="D2" s="302" t="s">
        <v>2</v>
      </c>
      <c r="E2" s="303"/>
      <c r="F2" s="303"/>
      <c r="G2" s="303"/>
      <c r="H2" s="303"/>
      <c r="I2" s="303"/>
      <c r="J2" s="304"/>
      <c r="K2" s="299"/>
      <c r="L2" s="300"/>
      <c r="M2" s="301"/>
    </row>
    <row r="3" spans="1:13" ht="30" customHeight="1">
      <c r="A3" s="289"/>
      <c r="B3" s="290"/>
      <c r="C3" s="291"/>
      <c r="D3" s="302" t="s">
        <v>3</v>
      </c>
      <c r="E3" s="303"/>
      <c r="F3" s="303"/>
      <c r="G3" s="303"/>
      <c r="H3" s="303"/>
      <c r="I3" s="303"/>
      <c r="J3" s="304"/>
      <c r="K3" s="299"/>
      <c r="L3" s="300"/>
      <c r="M3" s="301"/>
    </row>
    <row r="4" spans="1:13" ht="30.75" customHeight="1" thickBot="1">
      <c r="A4" s="289"/>
      <c r="B4" s="290"/>
      <c r="C4" s="291"/>
      <c r="D4" s="305" t="s">
        <v>4</v>
      </c>
      <c r="E4" s="306"/>
      <c r="F4" s="306"/>
      <c r="G4" s="306"/>
      <c r="H4" s="306"/>
      <c r="I4" s="306"/>
      <c r="J4" s="307"/>
      <c r="K4" s="299"/>
      <c r="L4" s="300"/>
      <c r="M4" s="301"/>
    </row>
    <row r="5" spans="1:13" ht="30" customHeight="1">
      <c r="A5" s="289"/>
      <c r="B5" s="290"/>
      <c r="C5" s="291"/>
      <c r="D5" s="264" t="s">
        <v>5</v>
      </c>
      <c r="E5" s="265"/>
      <c r="F5" s="265"/>
      <c r="G5" s="1"/>
      <c r="H5" s="308"/>
      <c r="I5" s="265"/>
      <c r="J5" s="265"/>
      <c r="K5" s="299"/>
      <c r="L5" s="300"/>
      <c r="M5" s="301"/>
    </row>
    <row r="6" spans="1:13" ht="30" customHeight="1">
      <c r="A6" s="289"/>
      <c r="B6" s="290"/>
      <c r="C6" s="291"/>
      <c r="D6" s="309" t="s">
        <v>6</v>
      </c>
      <c r="E6" s="310"/>
      <c r="F6" s="311"/>
      <c r="G6" s="2"/>
      <c r="H6" s="312" t="s">
        <v>7</v>
      </c>
      <c r="I6" s="310"/>
      <c r="J6" s="311"/>
      <c r="K6" s="272" t="s">
        <v>8</v>
      </c>
      <c r="L6" s="273"/>
      <c r="M6" s="274"/>
    </row>
    <row r="7" spans="1:13" ht="30.75" customHeight="1" thickBot="1">
      <c r="A7" s="289"/>
      <c r="B7" s="290"/>
      <c r="C7" s="291"/>
      <c r="D7" s="279" t="s">
        <v>9</v>
      </c>
      <c r="E7" s="280"/>
      <c r="F7" s="281"/>
      <c r="G7" s="3"/>
      <c r="H7" s="279" t="s">
        <v>10</v>
      </c>
      <c r="I7" s="280"/>
      <c r="J7" s="281"/>
      <c r="K7" s="275"/>
      <c r="L7" s="273"/>
      <c r="M7" s="274"/>
    </row>
    <row r="8" spans="1:13" ht="30" customHeight="1">
      <c r="A8" s="289"/>
      <c r="B8" s="290"/>
      <c r="C8" s="291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75"/>
      <c r="L8" s="273"/>
      <c r="M8" s="274"/>
    </row>
    <row r="9" spans="1:13" ht="30.75" customHeight="1" thickBot="1">
      <c r="A9" s="292"/>
      <c r="B9" s="293"/>
      <c r="C9" s="294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76"/>
      <c r="L9" s="277"/>
      <c r="M9" s="278"/>
    </row>
    <row r="10" spans="1:13" ht="30" customHeight="1" thickBot="1">
      <c r="A10" s="282" t="s">
        <v>19</v>
      </c>
      <c r="B10" s="283"/>
      <c r="C10" s="284"/>
      <c r="D10" s="285"/>
      <c r="E10" s="285"/>
      <c r="F10" s="285"/>
      <c r="G10" s="285"/>
      <c r="H10" s="285"/>
      <c r="I10" s="285"/>
      <c r="J10" s="285"/>
      <c r="K10" s="282" t="s">
        <v>20</v>
      </c>
      <c r="L10" s="283"/>
      <c r="M10" s="284"/>
    </row>
    <row r="11" spans="1:13" ht="30" customHeight="1" thickBot="1">
      <c r="A11" s="264"/>
      <c r="B11" s="265"/>
      <c r="C11" s="265"/>
      <c r="D11" s="266" t="s">
        <v>21</v>
      </c>
      <c r="E11" s="267"/>
      <c r="F11" s="268"/>
      <c r="G11" s="13"/>
      <c r="H11" s="266" t="s">
        <v>22</v>
      </c>
      <c r="I11" s="267"/>
      <c r="J11" s="268"/>
      <c r="K11" s="269"/>
      <c r="L11" s="269"/>
      <c r="M11" s="270"/>
    </row>
    <row r="12" spans="1:13" ht="30" customHeight="1" thickBot="1">
      <c r="A12" s="14" t="s">
        <v>23</v>
      </c>
      <c r="B12" s="15"/>
      <c r="C12" s="15"/>
      <c r="D12" s="16">
        <v>592639</v>
      </c>
      <c r="E12" s="17">
        <v>4184</v>
      </c>
      <c r="F12" s="18">
        <f>SUM(D12:E12)</f>
        <v>596823</v>
      </c>
      <c r="G12" s="19">
        <f>_xlfn.IFERROR((F12-J12)/J12*100,IF(F12-J12=0,0,100))</f>
        <v>-8.347461531373813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71"/>
      <c r="E13" s="271"/>
      <c r="F13" s="271"/>
      <c r="G13" s="23"/>
      <c r="H13" s="271"/>
      <c r="I13" s="271"/>
      <c r="J13" s="271"/>
      <c r="K13" s="20"/>
      <c r="L13" s="24"/>
      <c r="M13" s="22"/>
    </row>
    <row r="14" spans="1:13" ht="30" customHeight="1">
      <c r="A14" s="14"/>
      <c r="B14" s="15"/>
      <c r="C14" s="15"/>
      <c r="D14" s="257"/>
      <c r="E14" s="257"/>
      <c r="F14" s="258"/>
      <c r="G14" s="25"/>
      <c r="H14" s="257"/>
      <c r="I14" s="257"/>
      <c r="J14" s="258"/>
      <c r="K14" s="20"/>
      <c r="L14" s="24"/>
      <c r="M14" s="22"/>
    </row>
    <row r="15" spans="1:13" ht="30" customHeight="1" thickBot="1">
      <c r="A15" s="26"/>
      <c r="B15" s="27"/>
      <c r="C15" s="27"/>
      <c r="D15" s="259"/>
      <c r="E15" s="260"/>
      <c r="F15" s="259"/>
      <c r="G15" s="25"/>
      <c r="H15" s="259"/>
      <c r="I15" s="260"/>
      <c r="J15" s="259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613068</v>
      </c>
      <c r="E16" s="32">
        <f>+E17+E18</f>
        <v>344</v>
      </c>
      <c r="F16" s="33">
        <f>SUM(D16:E16)</f>
        <v>613412</v>
      </c>
      <c r="G16" s="34">
        <f aca="true" t="shared" si="0" ref="G16:G36">_xlfn.IFERROR((F16-J16)/J16*100,IF(F16-J16=0,0,100))</f>
        <v>87.30023022760166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v>217649</v>
      </c>
      <c r="E17" s="39">
        <v>344</v>
      </c>
      <c r="F17" s="40">
        <f>SUM(D17:E17)</f>
        <v>217993</v>
      </c>
      <c r="G17" s="41">
        <f t="shared" si="0"/>
        <v>99.18951023391813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v>395419</v>
      </c>
      <c r="E18" s="48">
        <v>0</v>
      </c>
      <c r="F18" s="49">
        <f>SUM(D18:E18)</f>
        <v>395419</v>
      </c>
      <c r="G18" s="50">
        <f t="shared" si="0"/>
        <v>81.33329053205051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263822</v>
      </c>
      <c r="E20" s="32">
        <f>SUM(E22:E28)</f>
        <v>460</v>
      </c>
      <c r="F20" s="33">
        <f>SUM(D20:E20)</f>
        <v>264282</v>
      </c>
      <c r="G20" s="19">
        <f t="shared" si="0"/>
        <v>-2.6732611281537597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263694</v>
      </c>
      <c r="E21" s="59">
        <f>SUM(E22:E25)</f>
        <v>452</v>
      </c>
      <c r="F21" s="60">
        <f>SUM(D21:E21)</f>
        <v>264146</v>
      </c>
      <c r="G21" s="41">
        <f t="shared" si="0"/>
        <v>-2.6096510633277292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v>263662</v>
      </c>
      <c r="E22" s="65">
        <v>0</v>
      </c>
      <c r="F22" s="66">
        <f>SUM(D22:E22)</f>
        <v>263662</v>
      </c>
      <c r="G22" s="67">
        <f t="shared" si="0"/>
        <v>-1.4093354921456376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v>32</v>
      </c>
      <c r="E23" s="39">
        <v>452</v>
      </c>
      <c r="F23" s="40">
        <f>SUM(D23:E23)</f>
        <v>484</v>
      </c>
      <c r="G23" s="41">
        <f t="shared" si="0"/>
        <v>-87.23965199050883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v>42</v>
      </c>
      <c r="E26" s="39">
        <v>0</v>
      </c>
      <c r="F26" s="40">
        <f>SUM(D26:E26)</f>
        <v>42</v>
      </c>
      <c r="G26" s="67">
        <f t="shared" si="0"/>
        <v>-26.31578947368421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v>28</v>
      </c>
      <c r="E27" s="39">
        <v>8</v>
      </c>
      <c r="F27" s="40">
        <f>SUM(D27:E27)</f>
        <v>36</v>
      </c>
      <c r="G27" s="41">
        <f t="shared" si="0"/>
        <v>-86.15384615384616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v>58</v>
      </c>
      <c r="E28" s="48">
        <v>0</v>
      </c>
      <c r="F28" s="85">
        <f>SUM(D28:E28)</f>
        <v>58</v>
      </c>
      <c r="G28" s="86">
        <f t="shared" si="0"/>
        <v>100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13578</v>
      </c>
      <c r="E30" s="92">
        <f>SUM(E31+E34)</f>
        <v>0</v>
      </c>
      <c r="F30" s="60">
        <f aca="true" t="shared" si="1" ref="F30:F36">SUM(D30:E30)</f>
        <v>13578</v>
      </c>
      <c r="G30" s="93">
        <f t="shared" si="0"/>
        <v>-36.60768476586209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1205</v>
      </c>
      <c r="E31" s="92">
        <f>SUM(E32:E33)</f>
        <v>0</v>
      </c>
      <c r="F31" s="95">
        <f t="shared" si="1"/>
        <v>1205</v>
      </c>
      <c r="G31" s="96">
        <f t="shared" si="0"/>
        <v>-36.20963472736898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v>1205</v>
      </c>
      <c r="E32" s="101">
        <v>0</v>
      </c>
      <c r="F32" s="102">
        <f t="shared" si="1"/>
        <v>1205</v>
      </c>
      <c r="G32" s="103">
        <f t="shared" si="0"/>
        <v>-36.20963472736898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12373</v>
      </c>
      <c r="E34" s="114">
        <f>SUM(E35:E36)</f>
        <v>0</v>
      </c>
      <c r="F34" s="115">
        <f t="shared" si="1"/>
        <v>12373</v>
      </c>
      <c r="G34" s="103">
        <f t="shared" si="0"/>
        <v>-36.64618535586278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v>12373</v>
      </c>
      <c r="E35" s="101">
        <v>0</v>
      </c>
      <c r="F35" s="102">
        <f t="shared" si="1"/>
        <v>12373</v>
      </c>
      <c r="G35" s="103">
        <f t="shared" si="0"/>
        <v>-36.64618535586278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-203</v>
      </c>
      <c r="E38" s="32">
        <f>SUM(E39:E40)</f>
        <v>-187</v>
      </c>
      <c r="F38" s="33">
        <f>SUM(F39:F40)</f>
        <v>-390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v>2400</v>
      </c>
      <c r="E39" s="39">
        <v>-184</v>
      </c>
      <c r="F39" s="40">
        <f>SUM(D39:E39)</f>
        <v>2216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v>-2603</v>
      </c>
      <c r="E40" s="48">
        <v>-3</v>
      </c>
      <c r="F40" s="85">
        <f>SUM(D40:E40)</f>
        <v>-2606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61" t="s">
        <v>69</v>
      </c>
      <c r="E42" s="262"/>
      <c r="F42" s="263"/>
      <c r="G42" s="130"/>
      <c r="H42" s="261" t="s">
        <v>70</v>
      </c>
      <c r="I42" s="262"/>
      <c r="J42" s="263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928510</v>
      </c>
      <c r="E43" s="32">
        <f>E12+E16-E20-E30-E38</f>
        <v>4255</v>
      </c>
      <c r="F43" s="33">
        <f>SUM(D43:E43)</f>
        <v>932765</v>
      </c>
      <c r="G43" s="19">
        <f>_xlfn.IFERROR((F43-J43)/J43*100,IF(F43-J43=0,0,100))</f>
        <v>37.38426914658898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44"/>
      <c r="L44" s="244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928510</v>
      </c>
      <c r="E45" s="32">
        <f>SUM(E46:E47)</f>
        <v>4255</v>
      </c>
      <c r="F45" s="17">
        <f>SUM(F46:F47)</f>
        <v>932765</v>
      </c>
      <c r="G45" s="19">
        <f>_xlfn.IFERROR((F45-J45)/J45*100,IF(F45-J45=0,0,100))</f>
        <v>37.38426914658898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v>598161</v>
      </c>
      <c r="E46" s="39">
        <v>3938</v>
      </c>
      <c r="F46" s="40">
        <f>SUM(D46:E46)</f>
        <v>602099</v>
      </c>
      <c r="G46" s="140">
        <f>_xlfn.IFERROR((F46-J46)/J46*100,IF(F46-J46=0,0,100))</f>
        <v>29.13956146954673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v>330349</v>
      </c>
      <c r="E47" s="48">
        <v>317</v>
      </c>
      <c r="F47" s="49">
        <f>SUM(D47:E47)</f>
        <v>330666</v>
      </c>
      <c r="G47" s="86">
        <f>_xlfn.IFERROR((F47-J47)/J47*100,IF(F47-J47=0,0,100))</f>
        <v>55.45609688444668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45" t="s">
        <v>80</v>
      </c>
      <c r="L49" s="244"/>
      <c r="M49" s="246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47" t="s">
        <v>82</v>
      </c>
      <c r="L50" s="248"/>
      <c r="M50" s="249"/>
    </row>
    <row r="51" spans="1:13" ht="30" customHeight="1">
      <c r="A51" s="250" t="s">
        <v>83</v>
      </c>
      <c r="B51" s="251"/>
      <c r="C51" s="252"/>
      <c r="D51" s="147"/>
      <c r="E51" s="148"/>
      <c r="F51" s="149"/>
      <c r="G51" s="150"/>
      <c r="H51" s="147"/>
      <c r="I51" s="148"/>
      <c r="J51" s="149"/>
      <c r="K51" s="247" t="s">
        <v>84</v>
      </c>
      <c r="L51" s="248"/>
      <c r="M51" s="249"/>
    </row>
    <row r="52" spans="1:13" ht="30" customHeight="1">
      <c r="A52" s="151"/>
      <c r="B52" s="81" t="s">
        <v>85</v>
      </c>
      <c r="C52" s="81"/>
      <c r="D52" s="152">
        <v>7219</v>
      </c>
      <c r="E52" s="148">
        <v>0</v>
      </c>
      <c r="F52" s="153">
        <f>SUM(D52:E52)</f>
        <v>7219</v>
      </c>
      <c r="G52" s="154"/>
      <c r="H52" s="152">
        <v>7467</v>
      </c>
      <c r="I52" s="148">
        <v>0</v>
      </c>
      <c r="J52" s="153">
        <f>SUM(H52:I52)</f>
        <v>7467</v>
      </c>
      <c r="K52" s="235" t="s">
        <v>86</v>
      </c>
      <c r="L52" s="236"/>
      <c r="M52" s="44"/>
    </row>
    <row r="53" spans="1:13" ht="30" customHeight="1">
      <c r="A53" s="151"/>
      <c r="B53" s="81" t="s">
        <v>87</v>
      </c>
      <c r="C53" s="81"/>
      <c r="D53" s="152">
        <v>28587</v>
      </c>
      <c r="E53" s="148">
        <v>0</v>
      </c>
      <c r="F53" s="153">
        <f>SUM(D53:E53)</f>
        <v>28587</v>
      </c>
      <c r="G53" s="154"/>
      <c r="H53" s="152">
        <v>9609</v>
      </c>
      <c r="I53" s="148">
        <v>0</v>
      </c>
      <c r="J53" s="155">
        <f>SUM(H53:I53)</f>
        <v>9609</v>
      </c>
      <c r="K53" s="235" t="s">
        <v>88</v>
      </c>
      <c r="L53" s="236"/>
      <c r="M53" s="44"/>
    </row>
    <row r="54" spans="1:13" ht="30" customHeight="1">
      <c r="A54" s="151"/>
      <c r="B54" s="81" t="s">
        <v>89</v>
      </c>
      <c r="C54" s="81"/>
      <c r="D54" s="152">
        <v>15136</v>
      </c>
      <c r="E54" s="148">
        <v>0</v>
      </c>
      <c r="F54" s="153">
        <f>SUM(D54:E54)</f>
        <v>15136</v>
      </c>
      <c r="G54" s="154"/>
      <c r="H54" s="152">
        <v>8059</v>
      </c>
      <c r="I54" s="148">
        <v>0</v>
      </c>
      <c r="J54" s="153">
        <f>SUM(H54:I54)</f>
        <v>8059</v>
      </c>
      <c r="K54" s="235" t="s">
        <v>90</v>
      </c>
      <c r="L54" s="236"/>
      <c r="M54" s="44"/>
    </row>
    <row r="55" spans="1:13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35" t="s">
        <v>92</v>
      </c>
      <c r="L55" s="236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20670</v>
      </c>
      <c r="E56" s="160">
        <v>0</v>
      </c>
      <c r="F56" s="161">
        <f>SUM(D56:E56)</f>
        <v>20670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53" t="s">
        <v>94</v>
      </c>
      <c r="L56" s="253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54" t="s">
        <v>97</v>
      </c>
      <c r="I57" s="255"/>
      <c r="J57" s="255"/>
      <c r="K57" s="255"/>
      <c r="L57" s="255"/>
      <c r="M57" s="256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v>217993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35" t="s">
        <v>102</v>
      </c>
      <c r="B61" s="236"/>
      <c r="C61" s="236"/>
      <c r="D61" s="236"/>
      <c r="E61" s="236"/>
      <c r="F61" s="236"/>
      <c r="G61" s="181" t="s">
        <v>103</v>
      </c>
      <c r="H61" s="243" t="s">
        <v>104</v>
      </c>
      <c r="I61" s="238"/>
      <c r="J61" s="238"/>
      <c r="K61" s="238"/>
      <c r="L61" s="238"/>
      <c r="M61" s="239"/>
    </row>
    <row r="62" spans="1:13" s="167" customFormat="1" ht="30" customHeight="1">
      <c r="A62" s="235" t="s">
        <v>105</v>
      </c>
      <c r="B62" s="236"/>
      <c r="C62" s="236"/>
      <c r="D62" s="236"/>
      <c r="E62" s="236"/>
      <c r="F62" s="236"/>
      <c r="G62" s="182" t="s">
        <v>106</v>
      </c>
      <c r="H62" s="237" t="s">
        <v>107</v>
      </c>
      <c r="I62" s="238"/>
      <c r="J62" s="238"/>
      <c r="K62" s="238"/>
      <c r="L62" s="238"/>
      <c r="M62" s="239"/>
    </row>
    <row r="63" spans="1:13" s="167" customFormat="1" ht="30" customHeight="1">
      <c r="A63" s="235" t="s">
        <v>108</v>
      </c>
      <c r="B63" s="236"/>
      <c r="C63" s="236"/>
      <c r="D63" s="236"/>
      <c r="E63" s="236"/>
      <c r="F63" s="236"/>
      <c r="G63" s="182" t="s">
        <v>109</v>
      </c>
      <c r="H63" s="240" t="s">
        <v>110</v>
      </c>
      <c r="I63" s="241"/>
      <c r="J63" s="241"/>
      <c r="K63" s="241"/>
      <c r="L63" s="241"/>
      <c r="M63" s="242"/>
    </row>
    <row r="64" spans="1:13" s="167" customFormat="1" ht="30" customHeight="1">
      <c r="A64" s="235" t="s">
        <v>111</v>
      </c>
      <c r="B64" s="236"/>
      <c r="C64" s="236"/>
      <c r="D64" s="236"/>
      <c r="E64" s="236"/>
      <c r="F64" s="236"/>
      <c r="G64" s="182" t="s">
        <v>112</v>
      </c>
      <c r="H64" s="243" t="s">
        <v>113</v>
      </c>
      <c r="I64" s="243"/>
      <c r="J64" s="243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18" sqref="AC18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86"/>
      <c r="B1" s="287"/>
      <c r="C1" s="288"/>
      <c r="D1" s="339" t="s">
        <v>0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340"/>
      <c r="Q1" s="296" t="s">
        <v>140</v>
      </c>
      <c r="R1" s="297"/>
      <c r="S1" s="298"/>
    </row>
    <row r="2" spans="1:19" ht="30" customHeight="1">
      <c r="A2" s="289"/>
      <c r="B2" s="290"/>
      <c r="C2" s="291"/>
      <c r="D2" s="302" t="s">
        <v>126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299"/>
      <c r="R2" s="300"/>
      <c r="S2" s="301"/>
    </row>
    <row r="3" spans="1:19" ht="30" customHeight="1">
      <c r="A3" s="289"/>
      <c r="B3" s="290"/>
      <c r="C3" s="291"/>
      <c r="D3" s="302" t="s">
        <v>131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299"/>
      <c r="R3" s="300"/>
      <c r="S3" s="301"/>
    </row>
    <row r="4" spans="1:19" ht="30.75" customHeight="1" thickBot="1">
      <c r="A4" s="289"/>
      <c r="B4" s="290"/>
      <c r="C4" s="291"/>
      <c r="D4" s="305" t="s">
        <v>4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  <c r="Q4" s="299"/>
      <c r="R4" s="300"/>
      <c r="S4" s="301"/>
    </row>
    <row r="5" spans="1:19" ht="30" customHeight="1">
      <c r="A5" s="289"/>
      <c r="B5" s="290"/>
      <c r="C5" s="291"/>
      <c r="D5" s="361"/>
      <c r="E5" s="362"/>
      <c r="F5" s="363"/>
      <c r="G5" s="364" t="s">
        <v>141</v>
      </c>
      <c r="H5" s="365"/>
      <c r="I5" s="366"/>
      <c r="J5" s="367" t="s">
        <v>114</v>
      </c>
      <c r="K5" s="368"/>
      <c r="L5" s="369"/>
      <c r="M5" s="221"/>
      <c r="N5" s="370" t="s">
        <v>114</v>
      </c>
      <c r="O5" s="371"/>
      <c r="P5" s="372"/>
      <c r="Q5" s="299"/>
      <c r="R5" s="300"/>
      <c r="S5" s="301"/>
    </row>
    <row r="6" spans="1:19" ht="30" customHeight="1">
      <c r="A6" s="289"/>
      <c r="B6" s="290"/>
      <c r="C6" s="291"/>
      <c r="D6" s="341" t="s">
        <v>135</v>
      </c>
      <c r="E6" s="342"/>
      <c r="F6" s="343"/>
      <c r="G6" s="344" t="s">
        <v>142</v>
      </c>
      <c r="H6" s="328"/>
      <c r="I6" s="345"/>
      <c r="J6" s="344" t="s">
        <v>143</v>
      </c>
      <c r="K6" s="328"/>
      <c r="L6" s="345"/>
      <c r="M6" s="222"/>
      <c r="N6" s="344" t="s">
        <v>144</v>
      </c>
      <c r="O6" s="328"/>
      <c r="P6" s="345"/>
      <c r="Q6" s="272">
        <v>42548</v>
      </c>
      <c r="R6" s="350"/>
      <c r="S6" s="351"/>
    </row>
    <row r="7" spans="1:19" ht="30.75" customHeight="1" thickBot="1">
      <c r="A7" s="289"/>
      <c r="B7" s="290"/>
      <c r="C7" s="291"/>
      <c r="D7" s="356" t="s">
        <v>136</v>
      </c>
      <c r="E7" s="357"/>
      <c r="F7" s="358"/>
      <c r="G7" s="346" t="s">
        <v>9</v>
      </c>
      <c r="H7" s="347"/>
      <c r="I7" s="348"/>
      <c r="J7" s="349" t="s">
        <v>145</v>
      </c>
      <c r="K7" s="306"/>
      <c r="L7" s="307"/>
      <c r="M7" s="191"/>
      <c r="N7" s="349" t="s">
        <v>146</v>
      </c>
      <c r="O7" s="306"/>
      <c r="P7" s="307"/>
      <c r="Q7" s="352"/>
      <c r="R7" s="350"/>
      <c r="S7" s="351"/>
    </row>
    <row r="8" spans="1:19" ht="30" customHeight="1">
      <c r="A8" s="289"/>
      <c r="B8" s="290"/>
      <c r="C8" s="291"/>
      <c r="D8" s="223" t="s">
        <v>11</v>
      </c>
      <c r="E8" s="68" t="s">
        <v>12</v>
      </c>
      <c r="F8" s="224" t="s">
        <v>13</v>
      </c>
      <c r="G8" s="223" t="s">
        <v>11</v>
      </c>
      <c r="H8" s="68" t="s">
        <v>12</v>
      </c>
      <c r="I8" s="224" t="s">
        <v>13</v>
      </c>
      <c r="J8" s="223" t="s">
        <v>11</v>
      </c>
      <c r="K8" s="68" t="s">
        <v>12</v>
      </c>
      <c r="L8" s="166" t="s">
        <v>13</v>
      </c>
      <c r="M8" s="222" t="s">
        <v>14</v>
      </c>
      <c r="N8" s="192" t="s">
        <v>11</v>
      </c>
      <c r="O8" s="193" t="s">
        <v>12</v>
      </c>
      <c r="P8" s="194" t="s">
        <v>13</v>
      </c>
      <c r="Q8" s="352"/>
      <c r="R8" s="350"/>
      <c r="S8" s="351"/>
    </row>
    <row r="9" spans="1:19" s="167" customFormat="1" ht="30.75" customHeight="1" thickBot="1">
      <c r="A9" s="292"/>
      <c r="B9" s="293"/>
      <c r="C9" s="294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53"/>
      <c r="R9" s="354"/>
      <c r="S9" s="355"/>
    </row>
    <row r="10" spans="1:19" s="167" customFormat="1" ht="30" customHeight="1" thickBot="1">
      <c r="A10" s="282" t="s">
        <v>19</v>
      </c>
      <c r="B10" s="283"/>
      <c r="C10" s="284"/>
      <c r="D10" s="337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338"/>
      <c r="Q10" s="282" t="s">
        <v>20</v>
      </c>
      <c r="R10" s="283"/>
      <c r="S10" s="284"/>
    </row>
    <row r="11" spans="1:19" s="167" customFormat="1" ht="30" customHeight="1" thickBot="1">
      <c r="A11" s="329"/>
      <c r="B11" s="330"/>
      <c r="C11" s="331"/>
      <c r="D11" s="332" t="s">
        <v>137</v>
      </c>
      <c r="E11" s="333"/>
      <c r="F11" s="334"/>
      <c r="G11" s="332" t="s">
        <v>147</v>
      </c>
      <c r="H11" s="333"/>
      <c r="I11" s="334"/>
      <c r="J11" s="266" t="s">
        <v>132</v>
      </c>
      <c r="K11" s="335"/>
      <c r="L11" s="336"/>
      <c r="M11" s="225"/>
      <c r="N11" s="266" t="s">
        <v>127</v>
      </c>
      <c r="O11" s="335"/>
      <c r="P11" s="336"/>
      <c r="Q11" s="329"/>
      <c r="R11" s="330"/>
      <c r="S11" s="331"/>
    </row>
    <row r="12" spans="1:19" s="167" customFormat="1" ht="30" customHeight="1" thickBot="1">
      <c r="A12" s="14" t="s">
        <v>23</v>
      </c>
      <c r="B12" s="15"/>
      <c r="C12" s="15"/>
      <c r="D12" s="16">
        <v>1428677</v>
      </c>
      <c r="E12" s="17">
        <v>5368</v>
      </c>
      <c r="F12" s="18">
        <v>1434045</v>
      </c>
      <c r="G12" s="16">
        <v>1298111</v>
      </c>
      <c r="H12" s="17">
        <v>5351</v>
      </c>
      <c r="I12" s="18">
        <v>1303462</v>
      </c>
      <c r="J12" s="16">
        <v>592639</v>
      </c>
      <c r="K12" s="17">
        <v>4184</v>
      </c>
      <c r="L12" s="18">
        <v>596823</v>
      </c>
      <c r="M12" s="130">
        <v>22.16811387725525</v>
      </c>
      <c r="N12" s="16">
        <v>482511</v>
      </c>
      <c r="O12" s="17">
        <v>6015</v>
      </c>
      <c r="P12" s="18">
        <v>488526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71" t="s">
        <v>115</v>
      </c>
      <c r="K13" s="271"/>
      <c r="L13" s="271"/>
      <c r="M13" s="211"/>
      <c r="N13" s="271" t="s">
        <v>115</v>
      </c>
      <c r="O13" s="271"/>
      <c r="P13" s="271"/>
      <c r="Q13" s="20"/>
      <c r="R13" s="24"/>
      <c r="S13" s="22"/>
    </row>
    <row r="14" spans="1:19" s="167" customFormat="1" ht="30" customHeight="1">
      <c r="A14" s="14"/>
      <c r="B14" s="15"/>
      <c r="C14" s="15"/>
      <c r="D14" s="326"/>
      <c r="E14" s="326"/>
      <c r="F14" s="326"/>
      <c r="G14" s="326"/>
      <c r="H14" s="326"/>
      <c r="I14" s="326"/>
      <c r="J14" s="327" t="s">
        <v>143</v>
      </c>
      <c r="K14" s="328"/>
      <c r="L14" s="328"/>
      <c r="M14" s="212"/>
      <c r="N14" s="327" t="s">
        <v>144</v>
      </c>
      <c r="O14" s="328"/>
      <c r="P14" s="328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60"/>
      <c r="E15" s="260"/>
      <c r="F15" s="260"/>
      <c r="G15" s="260"/>
      <c r="H15" s="260"/>
      <c r="I15" s="260"/>
      <c r="J15" s="322" t="s">
        <v>145</v>
      </c>
      <c r="K15" s="306"/>
      <c r="L15" s="306"/>
      <c r="M15" s="226"/>
      <c r="N15" s="322" t="s">
        <v>146</v>
      </c>
      <c r="O15" s="306"/>
      <c r="P15" s="306"/>
      <c r="Q15" s="227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117736</v>
      </c>
      <c r="E16" s="32">
        <v>14</v>
      </c>
      <c r="F16" s="33">
        <v>117750</v>
      </c>
      <c r="G16" s="35">
        <v>194763</v>
      </c>
      <c r="H16" s="32">
        <v>13</v>
      </c>
      <c r="I16" s="33">
        <v>194776</v>
      </c>
      <c r="J16" s="16">
        <v>2745298</v>
      </c>
      <c r="K16" s="32">
        <v>1120</v>
      </c>
      <c r="L16" s="33">
        <v>2746418</v>
      </c>
      <c r="M16" s="124">
        <v>-7.620362001756494</v>
      </c>
      <c r="N16" s="35">
        <v>2970515</v>
      </c>
      <c r="O16" s="32">
        <v>2454</v>
      </c>
      <c r="P16" s="33">
        <v>2972969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133</v>
      </c>
      <c r="C17" s="37"/>
      <c r="D17" s="139">
        <v>12181</v>
      </c>
      <c r="E17" s="59">
        <v>14</v>
      </c>
      <c r="F17" s="95">
        <v>12195</v>
      </c>
      <c r="G17" s="139">
        <v>6448</v>
      </c>
      <c r="H17" s="59">
        <v>13</v>
      </c>
      <c r="I17" s="95">
        <v>6461</v>
      </c>
      <c r="J17" s="139">
        <v>1388236</v>
      </c>
      <c r="K17" s="59">
        <v>1120</v>
      </c>
      <c r="L17" s="95">
        <v>1389356</v>
      </c>
      <c r="M17" s="213">
        <v>-17.560560254672</v>
      </c>
      <c r="N17" s="139">
        <v>1682851</v>
      </c>
      <c r="O17" s="59">
        <v>2454</v>
      </c>
      <c r="P17" s="95">
        <v>1685305</v>
      </c>
      <c r="Q17" s="42"/>
      <c r="R17" s="43" t="s">
        <v>138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105555</v>
      </c>
      <c r="E18" s="48">
        <v>0</v>
      </c>
      <c r="F18" s="49">
        <v>105555</v>
      </c>
      <c r="G18" s="47">
        <v>188315</v>
      </c>
      <c r="H18" s="48">
        <v>0</v>
      </c>
      <c r="I18" s="49">
        <v>188315</v>
      </c>
      <c r="J18" s="47">
        <v>1357062</v>
      </c>
      <c r="K18" s="48">
        <v>0</v>
      </c>
      <c r="L18" s="49">
        <v>1357062</v>
      </c>
      <c r="M18" s="214">
        <v>5.389449421588241</v>
      </c>
      <c r="N18" s="47">
        <v>1287664</v>
      </c>
      <c r="O18" s="48">
        <v>0</v>
      </c>
      <c r="P18" s="49">
        <v>1287664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248925</v>
      </c>
      <c r="E20" s="32">
        <v>174</v>
      </c>
      <c r="F20" s="33">
        <v>249099</v>
      </c>
      <c r="G20" s="35">
        <v>262925</v>
      </c>
      <c r="H20" s="32">
        <v>145</v>
      </c>
      <c r="I20" s="33">
        <v>263070</v>
      </c>
      <c r="J20" s="35">
        <v>2063040</v>
      </c>
      <c r="K20" s="32">
        <v>1388</v>
      </c>
      <c r="L20" s="33">
        <v>2064428</v>
      </c>
      <c r="M20" s="130">
        <v>0.46748574815726135</v>
      </c>
      <c r="N20" s="35">
        <v>2052343</v>
      </c>
      <c r="O20" s="32">
        <v>2479</v>
      </c>
      <c r="P20" s="18">
        <v>2054822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245373</v>
      </c>
      <c r="E21" s="199">
        <v>118</v>
      </c>
      <c r="F21" s="59">
        <v>245491</v>
      </c>
      <c r="G21" s="91">
        <v>261326</v>
      </c>
      <c r="H21" s="199">
        <v>72</v>
      </c>
      <c r="I21" s="59">
        <v>261398</v>
      </c>
      <c r="J21" s="91">
        <v>2042003</v>
      </c>
      <c r="K21" s="199">
        <v>790</v>
      </c>
      <c r="L21" s="200">
        <v>2042793</v>
      </c>
      <c r="M21" s="215">
        <v>0.6654547479437379</v>
      </c>
      <c r="N21" s="91">
        <v>2027667</v>
      </c>
      <c r="O21" s="199">
        <v>1622</v>
      </c>
      <c r="P21" s="95">
        <v>2029289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245342</v>
      </c>
      <c r="E22" s="65">
        <v>0</v>
      </c>
      <c r="F22" s="66">
        <v>245342</v>
      </c>
      <c r="G22" s="64">
        <v>261282</v>
      </c>
      <c r="H22" s="65">
        <v>0</v>
      </c>
      <c r="I22" s="66">
        <v>261282</v>
      </c>
      <c r="J22" s="64">
        <v>2041282</v>
      </c>
      <c r="K22" s="65">
        <v>0</v>
      </c>
      <c r="L22" s="66">
        <v>2041282</v>
      </c>
      <c r="M22" s="216">
        <v>0.6921691947219138</v>
      </c>
      <c r="N22" s="64">
        <v>2027250</v>
      </c>
      <c r="O22" s="65">
        <v>0</v>
      </c>
      <c r="P22" s="66">
        <v>2027250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31</v>
      </c>
      <c r="E23" s="39">
        <v>118</v>
      </c>
      <c r="F23" s="40">
        <v>149</v>
      </c>
      <c r="G23" s="38">
        <v>44</v>
      </c>
      <c r="H23" s="39">
        <v>72</v>
      </c>
      <c r="I23" s="40">
        <v>116</v>
      </c>
      <c r="J23" s="38">
        <v>721</v>
      </c>
      <c r="K23" s="39">
        <v>790</v>
      </c>
      <c r="L23" s="40">
        <v>1511</v>
      </c>
      <c r="M23" s="215">
        <v>-25.895046591466404</v>
      </c>
      <c r="N23" s="38">
        <v>417</v>
      </c>
      <c r="O23" s="39">
        <v>1622</v>
      </c>
      <c r="P23" s="40">
        <v>2039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0</v>
      </c>
      <c r="N24" s="38">
        <v>0</v>
      </c>
      <c r="O24" s="39">
        <v>0</v>
      </c>
      <c r="P24" s="40">
        <v>0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638</v>
      </c>
      <c r="E26" s="39">
        <v>0</v>
      </c>
      <c r="F26" s="40">
        <v>638</v>
      </c>
      <c r="G26" s="38">
        <v>71</v>
      </c>
      <c r="H26" s="39">
        <v>0</v>
      </c>
      <c r="I26" s="40">
        <v>71</v>
      </c>
      <c r="J26" s="38">
        <v>1690</v>
      </c>
      <c r="K26" s="39">
        <v>54</v>
      </c>
      <c r="L26" s="40">
        <v>1744</v>
      </c>
      <c r="M26" s="216">
        <v>47.4218089602705</v>
      </c>
      <c r="N26" s="38">
        <v>1154</v>
      </c>
      <c r="O26" s="39">
        <v>29</v>
      </c>
      <c r="P26" s="40">
        <v>1183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290</v>
      </c>
      <c r="E27" s="39">
        <v>56</v>
      </c>
      <c r="F27" s="115">
        <v>346</v>
      </c>
      <c r="G27" s="38">
        <v>153</v>
      </c>
      <c r="H27" s="39">
        <v>73</v>
      </c>
      <c r="I27" s="115">
        <v>226</v>
      </c>
      <c r="J27" s="38">
        <v>1325</v>
      </c>
      <c r="K27" s="39">
        <v>544</v>
      </c>
      <c r="L27" s="115">
        <v>1869</v>
      </c>
      <c r="M27" s="215">
        <v>-19.78540772532189</v>
      </c>
      <c r="N27" s="38">
        <v>1502</v>
      </c>
      <c r="O27" s="39">
        <v>828</v>
      </c>
      <c r="P27" s="115">
        <v>2330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2624</v>
      </c>
      <c r="E28" s="48">
        <v>0</v>
      </c>
      <c r="F28" s="85">
        <v>2624</v>
      </c>
      <c r="G28" s="47">
        <v>1375</v>
      </c>
      <c r="H28" s="48">
        <v>0</v>
      </c>
      <c r="I28" s="85">
        <v>1375</v>
      </c>
      <c r="J28" s="47">
        <v>18022</v>
      </c>
      <c r="K28" s="48">
        <v>0</v>
      </c>
      <c r="L28" s="85">
        <v>18022</v>
      </c>
      <c r="M28" s="217">
        <v>-18.156221616712077</v>
      </c>
      <c r="N28" s="47">
        <v>22020</v>
      </c>
      <c r="O28" s="48">
        <v>0</v>
      </c>
      <c r="P28" s="85">
        <v>22020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9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4418</v>
      </c>
      <c r="E30" s="92">
        <v>0</v>
      </c>
      <c r="F30" s="60">
        <v>4418</v>
      </c>
      <c r="G30" s="91">
        <v>3245</v>
      </c>
      <c r="H30" s="92">
        <v>0</v>
      </c>
      <c r="I30" s="60">
        <v>3245</v>
      </c>
      <c r="J30" s="91">
        <v>50448</v>
      </c>
      <c r="K30" s="92">
        <v>0</v>
      </c>
      <c r="L30" s="60">
        <v>50448</v>
      </c>
      <c r="M30" s="218">
        <v>-75.5435652060094</v>
      </c>
      <c r="N30" s="91">
        <v>206277</v>
      </c>
      <c r="O30" s="92">
        <v>0</v>
      </c>
      <c r="P30" s="60">
        <v>206277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1191</v>
      </c>
      <c r="E31" s="92">
        <v>0</v>
      </c>
      <c r="F31" s="95">
        <v>1191</v>
      </c>
      <c r="G31" s="91">
        <v>623</v>
      </c>
      <c r="H31" s="92">
        <v>0</v>
      </c>
      <c r="I31" s="95">
        <v>623</v>
      </c>
      <c r="J31" s="91">
        <v>12183</v>
      </c>
      <c r="K31" s="92">
        <v>0</v>
      </c>
      <c r="L31" s="95">
        <v>12183</v>
      </c>
      <c r="M31" s="202">
        <v>4.146007864592239</v>
      </c>
      <c r="N31" s="91">
        <v>11698</v>
      </c>
      <c r="O31" s="92">
        <v>0</v>
      </c>
      <c r="P31" s="95">
        <v>11698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1191</v>
      </c>
      <c r="E32" s="101">
        <v>0</v>
      </c>
      <c r="F32" s="102">
        <v>1191</v>
      </c>
      <c r="G32" s="100">
        <v>623</v>
      </c>
      <c r="H32" s="101">
        <v>0</v>
      </c>
      <c r="I32" s="102">
        <v>623</v>
      </c>
      <c r="J32" s="100">
        <v>12183</v>
      </c>
      <c r="K32" s="101">
        <v>0</v>
      </c>
      <c r="L32" s="102">
        <v>12183</v>
      </c>
      <c r="M32" s="219">
        <v>4.146007864592239</v>
      </c>
      <c r="N32" s="100">
        <v>11698</v>
      </c>
      <c r="O32" s="101">
        <v>0</v>
      </c>
      <c r="P32" s="102">
        <v>11698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3227</v>
      </c>
      <c r="E34" s="114">
        <v>0</v>
      </c>
      <c r="F34" s="115">
        <v>3227</v>
      </c>
      <c r="G34" s="113">
        <v>2622</v>
      </c>
      <c r="H34" s="114">
        <v>0</v>
      </c>
      <c r="I34" s="115">
        <v>2622</v>
      </c>
      <c r="J34" s="113">
        <v>38265</v>
      </c>
      <c r="K34" s="114">
        <v>0</v>
      </c>
      <c r="L34" s="115">
        <v>38265</v>
      </c>
      <c r="M34" s="219">
        <v>-80.33446569259787</v>
      </c>
      <c r="N34" s="113">
        <v>194579</v>
      </c>
      <c r="O34" s="114">
        <v>0</v>
      </c>
      <c r="P34" s="115">
        <v>194579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3227</v>
      </c>
      <c r="E35" s="101">
        <v>0</v>
      </c>
      <c r="F35" s="102">
        <v>3227</v>
      </c>
      <c r="G35" s="100">
        <v>2622</v>
      </c>
      <c r="H35" s="101">
        <v>0</v>
      </c>
      <c r="I35" s="102">
        <v>2622</v>
      </c>
      <c r="J35" s="100">
        <v>38265</v>
      </c>
      <c r="K35" s="101">
        <v>0</v>
      </c>
      <c r="L35" s="102">
        <v>38265</v>
      </c>
      <c r="M35" s="219">
        <v>-80.33446569259787</v>
      </c>
      <c r="N35" s="100">
        <v>194579</v>
      </c>
      <c r="O35" s="101">
        <v>0</v>
      </c>
      <c r="P35" s="102">
        <v>194579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-5041</v>
      </c>
      <c r="E38" s="32">
        <v>-143</v>
      </c>
      <c r="F38" s="33">
        <v>-5184</v>
      </c>
      <c r="G38" s="35">
        <v>-8176</v>
      </c>
      <c r="H38" s="32">
        <v>4992</v>
      </c>
      <c r="I38" s="33">
        <v>-3184</v>
      </c>
      <c r="J38" s="35">
        <v>-10431</v>
      </c>
      <c r="K38" s="32">
        <v>3689</v>
      </c>
      <c r="L38" s="33">
        <v>-6742</v>
      </c>
      <c r="M38" s="201"/>
      <c r="N38" s="32">
        <v>-9582</v>
      </c>
      <c r="O38" s="32">
        <v>2075</v>
      </c>
      <c r="P38" s="33">
        <v>-7507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-5469</v>
      </c>
      <c r="E39" s="39">
        <v>-144</v>
      </c>
      <c r="F39" s="95">
        <v>-5613</v>
      </c>
      <c r="G39" s="38">
        <v>-2628</v>
      </c>
      <c r="H39" s="39">
        <v>-133</v>
      </c>
      <c r="I39" s="95">
        <v>-2761</v>
      </c>
      <c r="J39" s="38">
        <v>2869</v>
      </c>
      <c r="K39" s="39">
        <v>-1000</v>
      </c>
      <c r="L39" s="95">
        <v>1869</v>
      </c>
      <c r="M39" s="202"/>
      <c r="N39" s="38">
        <v>4049</v>
      </c>
      <c r="O39" s="39">
        <v>-680</v>
      </c>
      <c r="P39" s="95">
        <v>3369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428</v>
      </c>
      <c r="E40" s="48">
        <v>1</v>
      </c>
      <c r="F40" s="49">
        <v>429</v>
      </c>
      <c r="G40" s="47">
        <v>-5548</v>
      </c>
      <c r="H40" s="48">
        <v>5125</v>
      </c>
      <c r="I40" s="49">
        <v>-423</v>
      </c>
      <c r="J40" s="47">
        <v>-13300</v>
      </c>
      <c r="K40" s="120">
        <v>4689</v>
      </c>
      <c r="L40" s="49">
        <v>-8611</v>
      </c>
      <c r="M40" s="128"/>
      <c r="N40" s="47">
        <v>-13631</v>
      </c>
      <c r="O40" s="120">
        <v>2755</v>
      </c>
      <c r="P40" s="49">
        <v>-10876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23" t="s">
        <v>139</v>
      </c>
      <c r="E42" s="324"/>
      <c r="F42" s="325"/>
      <c r="G42" s="323" t="s">
        <v>148</v>
      </c>
      <c r="H42" s="324"/>
      <c r="I42" s="325"/>
      <c r="J42" s="323" t="s">
        <v>148</v>
      </c>
      <c r="K42" s="324"/>
      <c r="L42" s="325"/>
      <c r="M42" s="228" t="s">
        <v>117</v>
      </c>
      <c r="N42" s="323" t="s">
        <v>149</v>
      </c>
      <c r="O42" s="324"/>
      <c r="P42" s="325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1298111</v>
      </c>
      <c r="E43" s="32">
        <v>5351</v>
      </c>
      <c r="F43" s="33">
        <v>1303462</v>
      </c>
      <c r="G43" s="16">
        <v>1234880</v>
      </c>
      <c r="H43" s="32">
        <v>227</v>
      </c>
      <c r="I43" s="33">
        <v>1235107</v>
      </c>
      <c r="J43" s="16">
        <v>1234880</v>
      </c>
      <c r="K43" s="32">
        <v>227</v>
      </c>
      <c r="L43" s="33">
        <v>1235107</v>
      </c>
      <c r="M43" s="130">
        <v>2.252167599550626</v>
      </c>
      <c r="N43" s="16">
        <v>1203988</v>
      </c>
      <c r="O43" s="32">
        <v>3915</v>
      </c>
      <c r="P43" s="33">
        <v>1207903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44"/>
      <c r="R44" s="244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1298111</v>
      </c>
      <c r="E45" s="32">
        <v>5351</v>
      </c>
      <c r="F45" s="17">
        <v>1303462</v>
      </c>
      <c r="G45" s="35">
        <v>1234880</v>
      </c>
      <c r="H45" s="32">
        <v>227</v>
      </c>
      <c r="I45" s="17">
        <v>1235107</v>
      </c>
      <c r="J45" s="35">
        <v>1234880</v>
      </c>
      <c r="K45" s="32">
        <v>227</v>
      </c>
      <c r="L45" s="17">
        <v>1235107</v>
      </c>
      <c r="M45" s="130">
        <v>2.252167599550626</v>
      </c>
      <c r="N45" s="35">
        <v>1203988</v>
      </c>
      <c r="O45" s="32">
        <v>3915</v>
      </c>
      <c r="P45" s="18">
        <v>1207903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1012100</v>
      </c>
      <c r="E46" s="39">
        <v>5243</v>
      </c>
      <c r="F46" s="40">
        <v>1017343</v>
      </c>
      <c r="G46" s="139">
        <v>921420</v>
      </c>
      <c r="H46" s="39">
        <v>112</v>
      </c>
      <c r="I46" s="40">
        <v>921532</v>
      </c>
      <c r="J46" s="139">
        <v>921420</v>
      </c>
      <c r="K46" s="39">
        <v>112</v>
      </c>
      <c r="L46" s="40">
        <v>921532</v>
      </c>
      <c r="M46" s="213">
        <v>8.900199357847928</v>
      </c>
      <c r="N46" s="139">
        <v>842430</v>
      </c>
      <c r="O46" s="39">
        <v>3787</v>
      </c>
      <c r="P46" s="40">
        <v>846217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286011</v>
      </c>
      <c r="E47" s="48">
        <v>108</v>
      </c>
      <c r="F47" s="49">
        <v>286119</v>
      </c>
      <c r="G47" s="47">
        <v>313460</v>
      </c>
      <c r="H47" s="48">
        <v>115</v>
      </c>
      <c r="I47" s="49">
        <v>313575</v>
      </c>
      <c r="J47" s="47">
        <v>313460</v>
      </c>
      <c r="K47" s="48">
        <v>115</v>
      </c>
      <c r="L47" s="49">
        <v>313575</v>
      </c>
      <c r="M47" s="217">
        <v>-13.301869577478808</v>
      </c>
      <c r="N47" s="47">
        <v>361558</v>
      </c>
      <c r="O47" s="48">
        <v>128</v>
      </c>
      <c r="P47" s="49">
        <v>361686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45" t="s">
        <v>80</v>
      </c>
      <c r="R49" s="244"/>
      <c r="S49" s="246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247" t="s">
        <v>82</v>
      </c>
      <c r="R50" s="248"/>
      <c r="S50" s="249"/>
    </row>
    <row r="51" spans="1:19" s="167" customFormat="1" ht="30" customHeight="1">
      <c r="A51" s="250" t="s">
        <v>83</v>
      </c>
      <c r="B51" s="251"/>
      <c r="C51" s="252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247" t="s">
        <v>84</v>
      </c>
      <c r="R51" s="248"/>
      <c r="S51" s="249"/>
    </row>
    <row r="52" spans="1:19" s="167" customFormat="1" ht="30" customHeight="1">
      <c r="A52" s="151"/>
      <c r="B52" s="81" t="s">
        <v>85</v>
      </c>
      <c r="C52" s="81"/>
      <c r="D52" s="152">
        <v>19371</v>
      </c>
      <c r="E52" s="148">
        <v>0</v>
      </c>
      <c r="F52" s="153">
        <v>19371</v>
      </c>
      <c r="G52" s="152">
        <v>14039</v>
      </c>
      <c r="H52" s="148">
        <v>0</v>
      </c>
      <c r="I52" s="153">
        <v>14039</v>
      </c>
      <c r="J52" s="152">
        <v>7219</v>
      </c>
      <c r="K52" s="148">
        <v>0</v>
      </c>
      <c r="L52" s="153">
        <v>7219</v>
      </c>
      <c r="M52" s="125"/>
      <c r="N52" s="152">
        <v>3881</v>
      </c>
      <c r="O52" s="148">
        <v>0</v>
      </c>
      <c r="P52" s="149">
        <v>3881</v>
      </c>
      <c r="Q52" s="235" t="s">
        <v>86</v>
      </c>
      <c r="R52" s="236"/>
      <c r="S52" s="44"/>
    </row>
    <row r="53" spans="1:19" s="167" customFormat="1" ht="30" customHeight="1">
      <c r="A53" s="151"/>
      <c r="B53" s="81" t="s">
        <v>87</v>
      </c>
      <c r="C53" s="81"/>
      <c r="D53" s="152">
        <v>10064</v>
      </c>
      <c r="E53" s="148">
        <v>0</v>
      </c>
      <c r="F53" s="153">
        <v>10064</v>
      </c>
      <c r="G53" s="152">
        <v>20546</v>
      </c>
      <c r="H53" s="148">
        <v>0</v>
      </c>
      <c r="I53" s="153">
        <v>20546</v>
      </c>
      <c r="J53" s="152">
        <v>172292</v>
      </c>
      <c r="K53" s="148">
        <v>0</v>
      </c>
      <c r="L53" s="153">
        <v>172292</v>
      </c>
      <c r="M53" s="125"/>
      <c r="N53" s="152">
        <v>83233</v>
      </c>
      <c r="O53" s="148">
        <v>0</v>
      </c>
      <c r="P53" s="149">
        <v>83233</v>
      </c>
      <c r="Q53" s="235" t="s">
        <v>88</v>
      </c>
      <c r="R53" s="236"/>
      <c r="S53" s="44"/>
    </row>
    <row r="54" spans="1:19" s="167" customFormat="1" ht="30" customHeight="1">
      <c r="A54" s="151"/>
      <c r="B54" s="81" t="s">
        <v>89</v>
      </c>
      <c r="C54" s="81"/>
      <c r="D54" s="152">
        <v>15396</v>
      </c>
      <c r="E54" s="148">
        <v>0</v>
      </c>
      <c r="F54" s="153">
        <v>15396</v>
      </c>
      <c r="G54" s="152">
        <v>18604</v>
      </c>
      <c r="H54" s="148">
        <v>0</v>
      </c>
      <c r="I54" s="153">
        <v>18604</v>
      </c>
      <c r="J54" s="152">
        <v>163530</v>
      </c>
      <c r="K54" s="148">
        <v>0</v>
      </c>
      <c r="L54" s="153">
        <v>163530</v>
      </c>
      <c r="M54" s="125"/>
      <c r="N54" s="152">
        <v>70738</v>
      </c>
      <c r="O54" s="148">
        <v>0</v>
      </c>
      <c r="P54" s="149">
        <v>70738</v>
      </c>
      <c r="Q54" s="235" t="s">
        <v>90</v>
      </c>
      <c r="R54" s="236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0</v>
      </c>
      <c r="O55" s="156">
        <v>0</v>
      </c>
      <c r="P55" s="149">
        <v>0</v>
      </c>
      <c r="Q55" s="235" t="s">
        <v>92</v>
      </c>
      <c r="R55" s="236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14039</v>
      </c>
      <c r="E56" s="160">
        <v>0</v>
      </c>
      <c r="F56" s="161">
        <v>14039</v>
      </c>
      <c r="G56" s="159">
        <v>15981</v>
      </c>
      <c r="H56" s="160">
        <v>0</v>
      </c>
      <c r="I56" s="161">
        <v>15981</v>
      </c>
      <c r="J56" s="159">
        <v>15981</v>
      </c>
      <c r="K56" s="160">
        <v>0</v>
      </c>
      <c r="L56" s="161">
        <v>15981</v>
      </c>
      <c r="M56" s="230"/>
      <c r="N56" s="159">
        <v>16376</v>
      </c>
      <c r="O56" s="160">
        <v>0</v>
      </c>
      <c r="P56" s="163">
        <v>16376</v>
      </c>
      <c r="Q56" s="321" t="s">
        <v>94</v>
      </c>
      <c r="R56" s="253"/>
      <c r="S56" s="164"/>
    </row>
    <row r="57" spans="1:19" s="167" customFormat="1" ht="30" customHeight="1">
      <c r="A57" s="235" t="s">
        <v>102</v>
      </c>
      <c r="B57" s="236"/>
      <c r="C57" s="236"/>
      <c r="D57" s="236"/>
      <c r="E57" s="236"/>
      <c r="F57" s="236"/>
      <c r="G57" s="236"/>
      <c r="H57" s="236"/>
      <c r="I57" s="236"/>
      <c r="J57" s="181" t="s">
        <v>96</v>
      </c>
      <c r="K57" s="243" t="s">
        <v>104</v>
      </c>
      <c r="L57" s="243"/>
      <c r="M57" s="243"/>
      <c r="N57" s="243"/>
      <c r="O57" s="243"/>
      <c r="P57" s="243"/>
      <c r="Q57" s="243"/>
      <c r="R57" s="243"/>
      <c r="S57" s="317"/>
    </row>
    <row r="58" spans="1:19" s="167" customFormat="1" ht="30" customHeight="1">
      <c r="A58" s="318" t="s">
        <v>105</v>
      </c>
      <c r="B58" s="319"/>
      <c r="C58" s="319"/>
      <c r="D58" s="319"/>
      <c r="E58" s="319"/>
      <c r="F58" s="319"/>
      <c r="G58" s="319"/>
      <c r="H58" s="319"/>
      <c r="I58" s="319"/>
      <c r="J58" s="182" t="s">
        <v>103</v>
      </c>
      <c r="K58" s="237" t="s">
        <v>107</v>
      </c>
      <c r="L58" s="237"/>
      <c r="M58" s="237"/>
      <c r="N58" s="237"/>
      <c r="O58" s="237"/>
      <c r="P58" s="237"/>
      <c r="Q58" s="237"/>
      <c r="R58" s="237"/>
      <c r="S58" s="320"/>
    </row>
    <row r="59" spans="1:19" s="167" customFormat="1" ht="30" customHeight="1">
      <c r="A59" s="318" t="s">
        <v>128</v>
      </c>
      <c r="B59" s="319"/>
      <c r="C59" s="319"/>
      <c r="D59" s="319"/>
      <c r="E59" s="319"/>
      <c r="F59" s="319"/>
      <c r="G59" s="319"/>
      <c r="H59" s="319"/>
      <c r="I59" s="319"/>
      <c r="J59" s="207" t="s">
        <v>106</v>
      </c>
      <c r="K59" s="220" t="s">
        <v>129</v>
      </c>
      <c r="L59" s="220"/>
      <c r="M59" s="220"/>
      <c r="N59" s="208"/>
      <c r="O59" s="208"/>
      <c r="P59" s="208"/>
      <c r="Q59" s="220"/>
      <c r="R59" s="220"/>
      <c r="S59" s="209"/>
    </row>
    <row r="60" spans="1:19" s="167" customFormat="1" ht="30" customHeight="1">
      <c r="A60" s="315"/>
      <c r="B60" s="316"/>
      <c r="C60" s="316"/>
      <c r="D60" s="316"/>
      <c r="E60" s="316"/>
      <c r="F60" s="316"/>
      <c r="G60" s="316"/>
      <c r="H60" s="316"/>
      <c r="I60" s="316"/>
      <c r="J60" s="182"/>
      <c r="K60" s="243" t="s">
        <v>134</v>
      </c>
      <c r="L60" s="243"/>
      <c r="M60" s="243"/>
      <c r="N60" s="243"/>
      <c r="O60" s="243"/>
      <c r="P60" s="243"/>
      <c r="Q60" s="243"/>
      <c r="R60" s="243"/>
      <c r="S60" s="317"/>
    </row>
    <row r="61" spans="1:19" s="189" customFormat="1" ht="32.25" customHeight="1" thickBot="1">
      <c r="A61" s="313" t="s">
        <v>130</v>
      </c>
      <c r="B61" s="314"/>
      <c r="C61" s="314"/>
      <c r="D61" s="314"/>
      <c r="E61" s="314"/>
      <c r="F61" s="314"/>
      <c r="G61" s="314"/>
      <c r="H61" s="314"/>
      <c r="I61" s="314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J13:L13"/>
    <mergeCell ref="N13:P13"/>
    <mergeCell ref="D14:F14"/>
    <mergeCell ref="G14:I14"/>
    <mergeCell ref="J14:L14"/>
    <mergeCell ref="N14:P14"/>
    <mergeCell ref="N42:P42"/>
    <mergeCell ref="Q44:R44"/>
    <mergeCell ref="Q49:S49"/>
    <mergeCell ref="Q50:S50"/>
    <mergeCell ref="A51:C51"/>
    <mergeCell ref="Q51:S51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2016-03-24T07:09:14Z</cp:lastPrinted>
  <dcterms:created xsi:type="dcterms:W3CDTF">2013-08-02T12:34:35Z</dcterms:created>
  <dcterms:modified xsi:type="dcterms:W3CDTF">2016-06-24T06:15:27Z</dcterms:modified>
  <cp:category/>
  <cp:version/>
  <cp:contentType/>
  <cp:contentStatus/>
</cp:coreProperties>
</file>