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<sst xmlns="http://schemas.openxmlformats.org/spreadsheetml/2006/main" count="265" uniqueCount="150">
  <si>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</si>
  <si>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</si>
  <si>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</si>
  <si>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</si>
  <si>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</si>
  <si>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</si>
  <si>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</si>
  <si>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</si>
  <si>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</si>
  <si>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</si>
  <si>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</si>
  <si>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</si>
  <si>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</si>
  <si>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</si>
  <si>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</si>
  <si>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</si>
  <si>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</si>
  <si>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</si>
  <si>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</si>
  <si>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</si>
  <si>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</si>
  <si>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</si>
  <si>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</si>
  <si>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</si>
  <si>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</si>
  <si>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</si>
  <si>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</si>
  <si>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</si>
  <si>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</si>
  <si>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</si>
  <si>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</si>
  <si>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</si>
  <si>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</si>
  <si>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</si>
  <si>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</si>
  <si>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</si>
  <si>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</si>
  <si>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</si>
  <si>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</si>
  <si>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</si>
  <si>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</si>
  <si>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</si>
  <si>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</si>
  <si>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</si>
  <si>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</si>
  <si>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</si>
  <si>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</si>
  <si>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</si>
  <si>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</si>
  <si>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</si>
  <si>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</si>
  <si>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</si>
  <si>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</si>
  <si>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</si>
  <si>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</si>
  <si>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</si>
  <si>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</si>
  <si>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</si>
  <si>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</si>
  <si>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</si>
  <si>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</si>
  <si>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</si>
  <si>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</si>
  <si>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</si>
  <si>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</si>
  <si>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</si>
  <si>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</si>
  <si>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</si>
  <si>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</si>
  <si>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</si>
  <si>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</si>
  <si>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</si>
  <si>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</si>
  <si>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</si>
  <si>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</si>
  <si>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</si>
  <si>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</si>
  <si>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</si>
  <si>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</si>
  <si>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</si>
  <si>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</si>
  <si>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</si>
  <si>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</si>
  <si>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</si>
  <si>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</si>
  <si>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</si>
  <si>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</si>
  <si>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</si>
  <si>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</si>
  <si>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</si>
  <si>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</si>
  <si>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</si>
  <si>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</si>
  <si>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</si>
  <si>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</si>
  <si>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</si>
  <si>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</si>
  <si>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</si>
  <si>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</si>
  <si>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</si>
  <si>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</si>
  <si>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</si>
  <si>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</si>
  <si>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</si>
  <si>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</si>
  <si>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</si>
  <si>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</si>
  <si>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</si>
  <si>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</si>
  <si>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</si>
  <si>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</si>
  <si>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</si>
  <si>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</si>
  <si>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</si>
  <si>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</si>
  <si>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</si>
  <si>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</si>
  <si>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</si>
  <si>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</si>
  <si>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</si>
  <si>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</si>
  <si>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</si>
  <si>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</si>
  <si>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</si>
  <si>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</si>
  <si>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</si>
  <si>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</si>
  <si>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</si>
  <si>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</si>
  <si>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</si>
  <si>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</si>
  <si>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2015/16 Year (October - September) / Unyaka ka-2015/16 (Ku-Okthoba - KuSeptemba) (2)</t>
  </si>
  <si>
    <t>1 October/Ku-Okthoba 2015</t>
  </si>
  <si>
    <t>January 2016</t>
  </si>
  <si>
    <t>KuJanuwari 2016</t>
  </si>
  <si>
    <t>1 January/KuJanuwari 2016</t>
  </si>
  <si>
    <t>Deliveries directly from farms</t>
  </si>
  <si>
    <t>Impahla esuka emapulazini</t>
  </si>
  <si>
    <t>31 January/KuJanuwari 2016</t>
  </si>
  <si>
    <t>SMD-032016</t>
  </si>
  <si>
    <t>February 2016</t>
  </si>
  <si>
    <t>KuFebhuwari 2016</t>
  </si>
  <si>
    <t>October 2015 - February 2016</t>
  </si>
  <si>
    <t>October 2014 - February 2015</t>
  </si>
  <si>
    <t>Ku-Okthoba 2015 - KuFebhuwari 2016</t>
  </si>
  <si>
    <t>Ku-Okthoba 2014 - KuFebhuwari 2015</t>
  </si>
  <si>
    <t>1 February/KuFebhuwari 2016</t>
  </si>
  <si>
    <t>29 February/KuFebhuwari 2016</t>
  </si>
  <si>
    <t>28 February/KuFebhuwari 2015</t>
  </si>
  <si>
    <t>kodwa wasetshenziswa njengokudla kwa "kwezilwane".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</si>
</sst>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218634</v>
          </cell>
          <cell r="E14">
            <v>344</v>
          </cell>
        </row>
        <row r="15">
          <cell r="D15">
            <v>395419</v>
          </cell>
          <cell r="E15">
            <v>0</v>
          </cell>
        </row>
        <row r="19">
          <cell r="D19">
            <v>263964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3061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598485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f>'[1]LSOkt'!$D$11</f>
        <v>592639</v>
      </c>
      <c r="E12" s="17">
        <f>'[1]LSOkt'!$E$11</f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614053</v>
      </c>
      <c r="E16" s="32">
        <f>+E17+E18</f>
        <v>344</v>
      </c>
      <c r="F16" s="33">
        <f>SUM(D16:E16)</f>
        <v>614397</v>
      </c>
      <c r="G16" s="34">
        <f aca="true" t="shared" si="0" ref="G16:G36">_xlfn.IFERROR((F16-J16)/J16*100,IF(F16-J16=0,0,100))</f>
        <v>87.6009917496687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218634</v>
      </c>
      <c r="E17" s="39">
        <f>'[1]LSOkt'!$E$14</f>
        <v>344</v>
      </c>
      <c r="F17" s="40">
        <f>SUM(D17:E17)</f>
        <v>218978</v>
      </c>
      <c r="G17" s="41">
        <f t="shared" si="0"/>
        <v>100.08954678362574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395419</v>
      </c>
      <c r="E18" s="48">
        <f>'[1]LSOkt'!$E$15</f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264124</v>
      </c>
      <c r="E20" s="32">
        <f>SUM(E22:E28)</f>
        <v>460</v>
      </c>
      <c r="F20" s="33">
        <f>SUM(D20:E20)</f>
        <v>264584</v>
      </c>
      <c r="G20" s="19">
        <f t="shared" si="0"/>
        <v>-2.5620440375486573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263996</v>
      </c>
      <c r="E21" s="59">
        <f>SUM(E22:E25)</f>
        <v>452</v>
      </c>
      <c r="F21" s="60">
        <f>SUM(D21:E21)</f>
        <v>264448</v>
      </c>
      <c r="G21" s="41">
        <f t="shared" si="0"/>
        <v>-2.4983039848980915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263964</v>
      </c>
      <c r="E22" s="65">
        <f>'[1]LSOkt'!$E$19</f>
        <v>0</v>
      </c>
      <c r="F22" s="66">
        <f>SUM(D22:E22)</f>
        <v>263964</v>
      </c>
      <c r="G22" s="67">
        <f t="shared" si="0"/>
        <v>-1.2964091672244429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32</v>
      </c>
      <c r="E23" s="39">
        <f>'[1]LSOkt'!$E$20</f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42</v>
      </c>
      <c r="E26" s="39">
        <f>'[1]LSOkt'!$E$23</f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28</v>
      </c>
      <c r="E27" s="39">
        <f>'[1]LSOkt'!$E$24</f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58</v>
      </c>
      <c r="E28" s="48">
        <f>'[1]LSOkt'!$E$25</f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1205</v>
      </c>
      <c r="E32" s="101">
        <f>'[1]LSOkt'!$E$29</f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12373</v>
      </c>
      <c r="E35" s="101">
        <f>'[1]LSOkt'!$E$32</f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804</v>
      </c>
      <c r="E38" s="32">
        <f>SUM(E39:E40)</f>
        <v>-187</v>
      </c>
      <c r="F38" s="33">
        <f>SUM(F39:F40)</f>
        <v>617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3061</v>
      </c>
      <c r="E39" s="39">
        <f>'[1]LSOkt'!$E$36</f>
        <v>-184</v>
      </c>
      <c r="F39" s="40">
        <f>SUM(D39:E39)</f>
        <v>2877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-3</v>
      </c>
      <c r="F40" s="85">
        <f>SUM(D40:E40)</f>
        <v>-2260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928186</v>
      </c>
      <c r="E43" s="32">
        <f>E12+E16-E20-E30-E38</f>
        <v>4255</v>
      </c>
      <c r="F43" s="33">
        <f>SUM(D43:E43)</f>
        <v>932441</v>
      </c>
      <c r="G43" s="19">
        <f>_xlfn.IFERROR((F43-J43)/J43*100,IF(F43-J43=0,0,100))</f>
        <v>37.336548120174506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928186</v>
      </c>
      <c r="E45" s="32">
        <f>SUM(E46:E47)</f>
        <v>4255</v>
      </c>
      <c r="F45" s="17">
        <f>SUM(F46:F47)</f>
        <v>932441</v>
      </c>
      <c r="G45" s="19">
        <f>_xlfn.IFERROR((F45-J45)/J45*100,IF(F45-J45=0,0,100))</f>
        <v>37.336548120174506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598485</v>
      </c>
      <c r="E46" s="39">
        <f>'[1]LSOkt'!$E$43</f>
        <v>3938</v>
      </c>
      <c r="F46" s="40">
        <f>SUM(D46:E46)</f>
        <v>602423</v>
      </c>
      <c r="G46" s="140">
        <f>_xlfn.IFERROR((F46-J46)/J46*100,IF(F46-J46=0,0,100))</f>
        <v>29.209053725664308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329701</v>
      </c>
      <c r="E47" s="48">
        <f>'[1]LSOkt'!$E$44</f>
        <v>317</v>
      </c>
      <c r="F47" s="49">
        <f>SUM(D47:E47)</f>
        <v>330018</v>
      </c>
      <c r="G47" s="86">
        <f>_xlfn.IFERROR((F47-J47)/J47*100,IF(F47-J47=0,0,100))</f>
        <v>55.151452467478734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f>'[1]LSOkt'!$D$47</f>
        <v>7219</v>
      </c>
      <c r="E52" s="148">
        <f>'[1]LSOkt'!$E$47</f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f>'[1]LSOkt'!$D$48</f>
        <v>28587</v>
      </c>
      <c r="E53" s="148">
        <f>'[1]LSOkt'!$E$48</f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f>'[1]LSOkt'!$D$49</f>
        <v>15136</v>
      </c>
      <c r="E54" s="148">
        <f>'[1]LSOkt'!$E$49</f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218978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A27" sqref="AA27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139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131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140</v>
      </c>
      <c r="H5" s="328"/>
      <c r="I5" s="329"/>
      <c r="J5" s="330" t="s">
        <v>114</v>
      </c>
      <c r="K5" s="331"/>
      <c r="L5" s="332"/>
      <c r="M5" s="221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133</v>
      </c>
      <c r="E6" s="339"/>
      <c r="F6" s="340"/>
      <c r="G6" s="341" t="s">
        <v>141</v>
      </c>
      <c r="H6" s="342"/>
      <c r="I6" s="343"/>
      <c r="J6" s="341" t="s">
        <v>142</v>
      </c>
      <c r="K6" s="342"/>
      <c r="L6" s="343"/>
      <c r="M6" s="222"/>
      <c r="N6" s="341" t="s">
        <v>143</v>
      </c>
      <c r="O6" s="342"/>
      <c r="P6" s="343"/>
      <c r="Q6" s="248">
        <v>42458</v>
      </c>
      <c r="R6" s="313"/>
      <c r="S6" s="314"/>
    </row>
    <row r="7" spans="1:19" ht="30.75" customHeight="1" thickBot="1">
      <c r="A7" s="265"/>
      <c r="B7" s="266"/>
      <c r="C7" s="267"/>
      <c r="D7" s="319" t="s">
        <v>134</v>
      </c>
      <c r="E7" s="320"/>
      <c r="F7" s="321"/>
      <c r="G7" s="344" t="s">
        <v>9</v>
      </c>
      <c r="H7" s="345"/>
      <c r="I7" s="346"/>
      <c r="J7" s="347" t="s">
        <v>144</v>
      </c>
      <c r="K7" s="239"/>
      <c r="L7" s="240"/>
      <c r="M7" s="191"/>
      <c r="N7" s="347" t="s">
        <v>145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7"/>
      <c r="Q10" s="258" t="s">
        <v>20</v>
      </c>
      <c r="R10" s="259"/>
      <c r="S10" s="260"/>
    </row>
    <row r="11" spans="1:19" s="167" customFormat="1" ht="30" customHeight="1" thickBot="1">
      <c r="A11" s="348"/>
      <c r="B11" s="349"/>
      <c r="C11" s="350"/>
      <c r="D11" s="351" t="s">
        <v>135</v>
      </c>
      <c r="E11" s="352"/>
      <c r="F11" s="353"/>
      <c r="G11" s="351" t="s">
        <v>146</v>
      </c>
      <c r="H11" s="352"/>
      <c r="I11" s="353"/>
      <c r="J11" s="278" t="s">
        <v>132</v>
      </c>
      <c r="K11" s="354"/>
      <c r="L11" s="355"/>
      <c r="M11" s="225"/>
      <c r="N11" s="278" t="s">
        <v>127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1564277</v>
      </c>
      <c r="E12" s="17">
        <v>4535</v>
      </c>
      <c r="F12" s="18">
        <v>1568812</v>
      </c>
      <c r="G12" s="16">
        <v>1535423</v>
      </c>
      <c r="H12" s="17">
        <v>4663</v>
      </c>
      <c r="I12" s="18">
        <v>1540086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142</v>
      </c>
      <c r="K14" s="342"/>
      <c r="L14" s="342"/>
      <c r="M14" s="212"/>
      <c r="N14" s="359" t="s">
        <v>143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3" t="s">
        <v>144</v>
      </c>
      <c r="K15" s="239"/>
      <c r="L15" s="239"/>
      <c r="M15" s="226"/>
      <c r="N15" s="363" t="s">
        <v>145</v>
      </c>
      <c r="O15" s="239"/>
      <c r="P15" s="239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216843</v>
      </c>
      <c r="E16" s="32">
        <v>313</v>
      </c>
      <c r="F16" s="33">
        <v>217156</v>
      </c>
      <c r="G16" s="35">
        <v>272308</v>
      </c>
      <c r="H16" s="32">
        <v>194</v>
      </c>
      <c r="I16" s="33">
        <v>272502</v>
      </c>
      <c r="J16" s="16">
        <v>2276135</v>
      </c>
      <c r="K16" s="32">
        <v>1922</v>
      </c>
      <c r="L16" s="33">
        <v>2278057</v>
      </c>
      <c r="M16" s="124">
        <v>-7.785942444161899</v>
      </c>
      <c r="N16" s="35">
        <v>2468492</v>
      </c>
      <c r="O16" s="32">
        <v>1909</v>
      </c>
      <c r="P16" s="33">
        <v>2470401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136</v>
      </c>
      <c r="C17" s="37"/>
      <c r="D17" s="139">
        <v>30402</v>
      </c>
      <c r="E17" s="59">
        <v>313</v>
      </c>
      <c r="F17" s="95">
        <v>30715</v>
      </c>
      <c r="G17" s="139">
        <v>21906</v>
      </c>
      <c r="H17" s="59">
        <v>194</v>
      </c>
      <c r="I17" s="95">
        <v>22100</v>
      </c>
      <c r="J17" s="139">
        <v>1342927</v>
      </c>
      <c r="K17" s="59">
        <v>1922</v>
      </c>
      <c r="L17" s="95">
        <v>1344849</v>
      </c>
      <c r="M17" s="213">
        <v>-18.12028111337261</v>
      </c>
      <c r="N17" s="139">
        <v>1640560</v>
      </c>
      <c r="O17" s="59">
        <v>1909</v>
      </c>
      <c r="P17" s="95">
        <v>1642469</v>
      </c>
      <c r="Q17" s="42"/>
      <c r="R17" s="43" t="s">
        <v>137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186441</v>
      </c>
      <c r="E18" s="48">
        <v>0</v>
      </c>
      <c r="F18" s="49">
        <v>186441</v>
      </c>
      <c r="G18" s="47">
        <v>250402</v>
      </c>
      <c r="H18" s="48">
        <v>0</v>
      </c>
      <c r="I18" s="49">
        <v>250402</v>
      </c>
      <c r="J18" s="47">
        <v>933208</v>
      </c>
      <c r="K18" s="48">
        <v>0</v>
      </c>
      <c r="L18" s="49">
        <v>933208</v>
      </c>
      <c r="M18" s="214">
        <v>12.715537024779813</v>
      </c>
      <c r="N18" s="47">
        <v>827932</v>
      </c>
      <c r="O18" s="48">
        <v>0</v>
      </c>
      <c r="P18" s="49">
        <v>827932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249222</v>
      </c>
      <c r="E20" s="32">
        <v>368</v>
      </c>
      <c r="F20" s="33">
        <v>249590</v>
      </c>
      <c r="G20" s="35">
        <v>246127</v>
      </c>
      <c r="H20" s="32">
        <v>292</v>
      </c>
      <c r="I20" s="33">
        <v>246419</v>
      </c>
      <c r="J20" s="35">
        <v>1282726</v>
      </c>
      <c r="K20" s="32">
        <v>1963</v>
      </c>
      <c r="L20" s="33">
        <v>1284689</v>
      </c>
      <c r="M20" s="130">
        <v>0.16279419710416568</v>
      </c>
      <c r="N20" s="35">
        <v>1281225</v>
      </c>
      <c r="O20" s="32">
        <v>1376</v>
      </c>
      <c r="P20" s="18">
        <v>1282601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248002</v>
      </c>
      <c r="E21" s="199">
        <v>261</v>
      </c>
      <c r="F21" s="59">
        <v>248263</v>
      </c>
      <c r="G21" s="91">
        <v>243304</v>
      </c>
      <c r="H21" s="199">
        <v>200</v>
      </c>
      <c r="I21" s="59">
        <v>243504</v>
      </c>
      <c r="J21" s="91">
        <v>1277043</v>
      </c>
      <c r="K21" s="199">
        <v>1640</v>
      </c>
      <c r="L21" s="200">
        <v>1278683</v>
      </c>
      <c r="M21" s="215">
        <v>0.1626185662463076</v>
      </c>
      <c r="N21" s="91">
        <v>1275668</v>
      </c>
      <c r="O21" s="199">
        <v>939</v>
      </c>
      <c r="P21" s="95">
        <v>1276607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247921</v>
      </c>
      <c r="E22" s="65">
        <v>0</v>
      </c>
      <c r="F22" s="66">
        <v>247921</v>
      </c>
      <c r="G22" s="64">
        <v>243200</v>
      </c>
      <c r="H22" s="65">
        <v>0</v>
      </c>
      <c r="I22" s="66">
        <v>243200</v>
      </c>
      <c r="J22" s="64">
        <v>1276438</v>
      </c>
      <c r="K22" s="65">
        <v>0</v>
      </c>
      <c r="L22" s="66">
        <v>1276438</v>
      </c>
      <c r="M22" s="216">
        <v>0.08530991492531462</v>
      </c>
      <c r="N22" s="64">
        <v>1275350</v>
      </c>
      <c r="O22" s="65">
        <v>0</v>
      </c>
      <c r="P22" s="66">
        <v>1275350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81</v>
      </c>
      <c r="E23" s="39">
        <v>261</v>
      </c>
      <c r="F23" s="40">
        <v>342</v>
      </c>
      <c r="G23" s="38">
        <v>104</v>
      </c>
      <c r="H23" s="39">
        <v>200</v>
      </c>
      <c r="I23" s="40">
        <v>304</v>
      </c>
      <c r="J23" s="38">
        <v>605</v>
      </c>
      <c r="K23" s="39">
        <v>1640</v>
      </c>
      <c r="L23" s="40">
        <v>2245</v>
      </c>
      <c r="M23" s="215">
        <v>78.59984089101034</v>
      </c>
      <c r="N23" s="38">
        <v>318</v>
      </c>
      <c r="O23" s="39">
        <v>939</v>
      </c>
      <c r="P23" s="40">
        <v>1257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186</v>
      </c>
      <c r="E26" s="39">
        <v>0</v>
      </c>
      <c r="F26" s="40">
        <v>186</v>
      </c>
      <c r="G26" s="38">
        <v>167</v>
      </c>
      <c r="H26" s="39">
        <v>0</v>
      </c>
      <c r="I26" s="40">
        <v>167</v>
      </c>
      <c r="J26" s="38">
        <v>892</v>
      </c>
      <c r="K26" s="39">
        <v>54</v>
      </c>
      <c r="L26" s="40">
        <v>946</v>
      </c>
      <c r="M26" s="216">
        <v>23.33767926988266</v>
      </c>
      <c r="N26" s="38">
        <v>741</v>
      </c>
      <c r="O26" s="39">
        <v>26</v>
      </c>
      <c r="P26" s="40">
        <v>767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77</v>
      </c>
      <c r="E27" s="39">
        <v>107</v>
      </c>
      <c r="F27" s="115">
        <v>184</v>
      </c>
      <c r="G27" s="38">
        <v>284</v>
      </c>
      <c r="H27" s="39">
        <v>92</v>
      </c>
      <c r="I27" s="115">
        <v>376</v>
      </c>
      <c r="J27" s="38">
        <v>478</v>
      </c>
      <c r="K27" s="39">
        <v>269</v>
      </c>
      <c r="L27" s="115">
        <v>747</v>
      </c>
      <c r="M27" s="215">
        <v>-31.967213114754102</v>
      </c>
      <c r="N27" s="38">
        <v>687</v>
      </c>
      <c r="O27" s="39">
        <v>411</v>
      </c>
      <c r="P27" s="115">
        <v>1098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957</v>
      </c>
      <c r="E28" s="48">
        <v>0</v>
      </c>
      <c r="F28" s="85">
        <v>957</v>
      </c>
      <c r="G28" s="47">
        <v>2372</v>
      </c>
      <c r="H28" s="48">
        <v>0</v>
      </c>
      <c r="I28" s="85">
        <v>2372</v>
      </c>
      <c r="J28" s="47">
        <v>4313</v>
      </c>
      <c r="K28" s="48">
        <v>0</v>
      </c>
      <c r="L28" s="85">
        <v>4313</v>
      </c>
      <c r="M28" s="217">
        <v>4.456284814725115</v>
      </c>
      <c r="N28" s="47">
        <v>4129</v>
      </c>
      <c r="O28" s="48">
        <v>0</v>
      </c>
      <c r="P28" s="85">
        <v>4129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5250</v>
      </c>
      <c r="E30" s="92">
        <v>0</v>
      </c>
      <c r="F30" s="60">
        <v>5250</v>
      </c>
      <c r="G30" s="91">
        <v>4233</v>
      </c>
      <c r="H30" s="92">
        <v>0</v>
      </c>
      <c r="I30" s="60">
        <v>4233</v>
      </c>
      <c r="J30" s="91">
        <v>33967</v>
      </c>
      <c r="K30" s="92">
        <v>0</v>
      </c>
      <c r="L30" s="60">
        <v>33967</v>
      </c>
      <c r="M30" s="218">
        <v>-68.52546817520548</v>
      </c>
      <c r="N30" s="91">
        <v>107919</v>
      </c>
      <c r="O30" s="92">
        <v>0</v>
      </c>
      <c r="P30" s="60">
        <v>107919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988</v>
      </c>
      <c r="E31" s="92">
        <v>0</v>
      </c>
      <c r="F31" s="95">
        <v>988</v>
      </c>
      <c r="G31" s="91">
        <v>2003</v>
      </c>
      <c r="H31" s="92">
        <v>0</v>
      </c>
      <c r="I31" s="95">
        <v>2003</v>
      </c>
      <c r="J31" s="91">
        <v>8100</v>
      </c>
      <c r="K31" s="92">
        <v>0</v>
      </c>
      <c r="L31" s="95">
        <v>8100</v>
      </c>
      <c r="M31" s="202">
        <v>-0.19714144898965008</v>
      </c>
      <c r="N31" s="91">
        <v>8116</v>
      </c>
      <c r="O31" s="92">
        <v>0</v>
      </c>
      <c r="P31" s="95">
        <v>8116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988</v>
      </c>
      <c r="E32" s="101">
        <v>0</v>
      </c>
      <c r="F32" s="102">
        <v>988</v>
      </c>
      <c r="G32" s="100">
        <v>2003</v>
      </c>
      <c r="H32" s="101">
        <v>0</v>
      </c>
      <c r="I32" s="102">
        <v>2003</v>
      </c>
      <c r="J32" s="100">
        <v>8100</v>
      </c>
      <c r="K32" s="101">
        <v>0</v>
      </c>
      <c r="L32" s="102">
        <v>8100</v>
      </c>
      <c r="M32" s="219">
        <v>-0.19714144898965008</v>
      </c>
      <c r="N32" s="100">
        <v>8116</v>
      </c>
      <c r="O32" s="101">
        <v>0</v>
      </c>
      <c r="P32" s="102">
        <v>8116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4262</v>
      </c>
      <c r="E34" s="114">
        <v>0</v>
      </c>
      <c r="F34" s="115">
        <v>4262</v>
      </c>
      <c r="G34" s="113">
        <v>2230</v>
      </c>
      <c r="H34" s="114">
        <v>0</v>
      </c>
      <c r="I34" s="115">
        <v>2230</v>
      </c>
      <c r="J34" s="113">
        <v>25867</v>
      </c>
      <c r="K34" s="114">
        <v>0</v>
      </c>
      <c r="L34" s="115">
        <v>25867</v>
      </c>
      <c r="M34" s="219">
        <v>-74.08194142460648</v>
      </c>
      <c r="N34" s="113">
        <v>99803</v>
      </c>
      <c r="O34" s="114">
        <v>0</v>
      </c>
      <c r="P34" s="115">
        <v>99803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4262</v>
      </c>
      <c r="E35" s="101">
        <v>0</v>
      </c>
      <c r="F35" s="102">
        <v>4262</v>
      </c>
      <c r="G35" s="100">
        <v>2230</v>
      </c>
      <c r="H35" s="101">
        <v>0</v>
      </c>
      <c r="I35" s="102">
        <v>2230</v>
      </c>
      <c r="J35" s="100">
        <v>25867</v>
      </c>
      <c r="K35" s="101">
        <v>0</v>
      </c>
      <c r="L35" s="102">
        <v>25867</v>
      </c>
      <c r="M35" s="219">
        <v>-74.08194142460648</v>
      </c>
      <c r="N35" s="100">
        <v>99803</v>
      </c>
      <c r="O35" s="101">
        <v>0</v>
      </c>
      <c r="P35" s="102">
        <v>99803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-8775</v>
      </c>
      <c r="E38" s="32">
        <v>-183</v>
      </c>
      <c r="F38" s="33">
        <v>-8958</v>
      </c>
      <c r="G38" s="35">
        <v>1696</v>
      </c>
      <c r="H38" s="32">
        <v>-128</v>
      </c>
      <c r="I38" s="33">
        <v>1568</v>
      </c>
      <c r="J38" s="35">
        <v>-3594</v>
      </c>
      <c r="K38" s="32">
        <v>-550</v>
      </c>
      <c r="L38" s="33">
        <v>-4144</v>
      </c>
      <c r="M38" s="201"/>
      <c r="N38" s="32">
        <v>-9423</v>
      </c>
      <c r="O38" s="32">
        <v>2038</v>
      </c>
      <c r="P38" s="33">
        <v>-7385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-5329</v>
      </c>
      <c r="E39" s="39">
        <v>-189</v>
      </c>
      <c r="F39" s="95">
        <v>-5518</v>
      </c>
      <c r="G39" s="38">
        <v>2280</v>
      </c>
      <c r="H39" s="39">
        <v>-129</v>
      </c>
      <c r="I39" s="95">
        <v>2151</v>
      </c>
      <c r="J39" s="38">
        <v>4708</v>
      </c>
      <c r="K39" s="39">
        <v>-648</v>
      </c>
      <c r="L39" s="95">
        <v>4060</v>
      </c>
      <c r="M39" s="202"/>
      <c r="N39" s="38">
        <v>1945</v>
      </c>
      <c r="O39" s="39">
        <v>-484</v>
      </c>
      <c r="P39" s="95">
        <v>1461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-3446</v>
      </c>
      <c r="E40" s="48">
        <v>6</v>
      </c>
      <c r="F40" s="49">
        <v>-3440</v>
      </c>
      <c r="G40" s="47">
        <v>-584</v>
      </c>
      <c r="H40" s="48">
        <v>1</v>
      </c>
      <c r="I40" s="49">
        <v>-583</v>
      </c>
      <c r="J40" s="47">
        <v>-8302</v>
      </c>
      <c r="K40" s="120">
        <v>98</v>
      </c>
      <c r="L40" s="49">
        <v>-8204</v>
      </c>
      <c r="M40" s="128"/>
      <c r="N40" s="47">
        <v>-11368</v>
      </c>
      <c r="O40" s="120">
        <v>2522</v>
      </c>
      <c r="P40" s="49">
        <v>-8846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138</v>
      </c>
      <c r="E42" s="361"/>
      <c r="F42" s="362"/>
      <c r="G42" s="360" t="s">
        <v>147</v>
      </c>
      <c r="H42" s="361"/>
      <c r="I42" s="362"/>
      <c r="J42" s="360" t="s">
        <v>147</v>
      </c>
      <c r="K42" s="361"/>
      <c r="L42" s="362"/>
      <c r="M42" s="228" t="s">
        <v>117</v>
      </c>
      <c r="N42" s="360" t="s">
        <v>148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1535423</v>
      </c>
      <c r="E43" s="32">
        <v>4663</v>
      </c>
      <c r="F43" s="33">
        <v>1540086</v>
      </c>
      <c r="G43" s="16">
        <v>1555675</v>
      </c>
      <c r="H43" s="32">
        <v>4693</v>
      </c>
      <c r="I43" s="33">
        <v>1560368</v>
      </c>
      <c r="J43" s="16">
        <v>1555675</v>
      </c>
      <c r="K43" s="32">
        <v>4693</v>
      </c>
      <c r="L43" s="33">
        <v>1560368</v>
      </c>
      <c r="M43" s="130">
        <v>-0.9788093860103365</v>
      </c>
      <c r="N43" s="16">
        <v>1571282</v>
      </c>
      <c r="O43" s="32">
        <v>4510</v>
      </c>
      <c r="P43" s="33">
        <v>1575792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1535423</v>
      </c>
      <c r="E45" s="32">
        <v>4663</v>
      </c>
      <c r="F45" s="17">
        <v>1540086</v>
      </c>
      <c r="G45" s="35">
        <v>1555675</v>
      </c>
      <c r="H45" s="32">
        <v>4693</v>
      </c>
      <c r="I45" s="17">
        <v>1560368</v>
      </c>
      <c r="J45" s="35">
        <v>1555675</v>
      </c>
      <c r="K45" s="32">
        <v>4693</v>
      </c>
      <c r="L45" s="17">
        <v>1560368</v>
      </c>
      <c r="M45" s="130">
        <v>-0.9788093860103365</v>
      </c>
      <c r="N45" s="35">
        <v>1571282</v>
      </c>
      <c r="O45" s="32">
        <v>4510</v>
      </c>
      <c r="P45" s="18">
        <v>1575792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1210107</v>
      </c>
      <c r="E46" s="39">
        <v>4466</v>
      </c>
      <c r="F46" s="40">
        <v>1214573</v>
      </c>
      <c r="G46" s="139">
        <v>1210876</v>
      </c>
      <c r="H46" s="39">
        <v>4509</v>
      </c>
      <c r="I46" s="40">
        <v>1215385</v>
      </c>
      <c r="J46" s="139">
        <v>1210876</v>
      </c>
      <c r="K46" s="39">
        <v>4509</v>
      </c>
      <c r="L46" s="40">
        <v>1215385</v>
      </c>
      <c r="M46" s="213">
        <v>-0.7157637113843354</v>
      </c>
      <c r="N46" s="139">
        <v>1219750</v>
      </c>
      <c r="O46" s="39">
        <v>4397</v>
      </c>
      <c r="P46" s="40">
        <v>1224147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325316</v>
      </c>
      <c r="E47" s="48">
        <v>197</v>
      </c>
      <c r="F47" s="49">
        <v>325513</v>
      </c>
      <c r="G47" s="47">
        <v>344799</v>
      </c>
      <c r="H47" s="48">
        <v>184</v>
      </c>
      <c r="I47" s="49">
        <v>344983</v>
      </c>
      <c r="J47" s="47">
        <v>344799</v>
      </c>
      <c r="K47" s="48">
        <v>184</v>
      </c>
      <c r="L47" s="49">
        <v>344983</v>
      </c>
      <c r="M47" s="217">
        <v>-1.8945243071848028</v>
      </c>
      <c r="N47" s="47">
        <v>351532</v>
      </c>
      <c r="O47" s="48">
        <v>113</v>
      </c>
      <c r="P47" s="49">
        <v>351645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13734</v>
      </c>
      <c r="E52" s="148">
        <v>0</v>
      </c>
      <c r="F52" s="153">
        <v>13734</v>
      </c>
      <c r="G52" s="152">
        <v>18118</v>
      </c>
      <c r="H52" s="148">
        <v>0</v>
      </c>
      <c r="I52" s="153">
        <v>18118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24279</v>
      </c>
      <c r="E53" s="148">
        <v>0</v>
      </c>
      <c r="F53" s="153">
        <v>24279</v>
      </c>
      <c r="G53" s="152">
        <v>13304</v>
      </c>
      <c r="H53" s="148">
        <v>0</v>
      </c>
      <c r="I53" s="153">
        <v>13304</v>
      </c>
      <c r="J53" s="152">
        <v>118271</v>
      </c>
      <c r="K53" s="148">
        <v>0</v>
      </c>
      <c r="L53" s="153">
        <v>118271</v>
      </c>
      <c r="M53" s="125"/>
      <c r="N53" s="152">
        <v>66079</v>
      </c>
      <c r="O53" s="148">
        <v>0</v>
      </c>
      <c r="P53" s="149">
        <v>66079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19895</v>
      </c>
      <c r="E54" s="148">
        <v>0</v>
      </c>
      <c r="F54" s="153">
        <v>19895</v>
      </c>
      <c r="G54" s="152">
        <v>20472</v>
      </c>
      <c r="H54" s="148">
        <v>0</v>
      </c>
      <c r="I54" s="153">
        <v>20472</v>
      </c>
      <c r="J54" s="152">
        <v>114540</v>
      </c>
      <c r="K54" s="148">
        <v>0</v>
      </c>
      <c r="L54" s="153">
        <v>114540</v>
      </c>
      <c r="M54" s="125"/>
      <c r="N54" s="152">
        <v>56313</v>
      </c>
      <c r="O54" s="148">
        <v>0</v>
      </c>
      <c r="P54" s="149">
        <v>56313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0</v>
      </c>
      <c r="O55" s="156">
        <v>0</v>
      </c>
      <c r="P55" s="149">
        <v>0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18118</v>
      </c>
      <c r="E56" s="160">
        <v>0</v>
      </c>
      <c r="F56" s="161">
        <v>18118</v>
      </c>
      <c r="G56" s="159">
        <v>10950</v>
      </c>
      <c r="H56" s="160">
        <v>0</v>
      </c>
      <c r="I56" s="161">
        <v>10950</v>
      </c>
      <c r="J56" s="159">
        <v>10950</v>
      </c>
      <c r="K56" s="160">
        <v>0</v>
      </c>
      <c r="L56" s="161">
        <v>10950</v>
      </c>
      <c r="M56" s="230"/>
      <c r="N56" s="159">
        <v>13647</v>
      </c>
      <c r="O56" s="160">
        <v>0</v>
      </c>
      <c r="P56" s="163">
        <v>13647</v>
      </c>
      <c r="Q56" s="372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8"/>
    </row>
    <row r="58" spans="1:19" s="167" customFormat="1" ht="30" customHeight="1">
      <c r="A58" s="369" t="s">
        <v>105</v>
      </c>
      <c r="B58" s="370"/>
      <c r="C58" s="370"/>
      <c r="D58" s="370"/>
      <c r="E58" s="370"/>
      <c r="F58" s="370"/>
      <c r="G58" s="370"/>
      <c r="H58" s="370"/>
      <c r="I58" s="370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71"/>
    </row>
    <row r="59" spans="1:19" s="167" customFormat="1" ht="30" customHeight="1">
      <c r="A59" s="369" t="s">
        <v>128</v>
      </c>
      <c r="B59" s="370"/>
      <c r="C59" s="370"/>
      <c r="D59" s="370"/>
      <c r="E59" s="370"/>
      <c r="F59" s="370"/>
      <c r="G59" s="370"/>
      <c r="H59" s="370"/>
      <c r="I59" s="370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66"/>
      <c r="B60" s="367"/>
      <c r="C60" s="367"/>
      <c r="D60" s="367"/>
      <c r="E60" s="367"/>
      <c r="F60" s="367"/>
      <c r="G60" s="367"/>
      <c r="H60" s="367"/>
      <c r="I60" s="367"/>
      <c r="J60" s="182"/>
      <c r="K60" s="297" t="s">
        <v>149</v>
      </c>
      <c r="L60" s="297"/>
      <c r="M60" s="297"/>
      <c r="N60" s="297"/>
      <c r="O60" s="297"/>
      <c r="P60" s="297"/>
      <c r="Q60" s="297"/>
      <c r="R60" s="297"/>
      <c r="S60" s="368"/>
    </row>
    <row r="61" spans="1:19" s="189" customFormat="1" ht="32.25" customHeight="1" thickBot="1">
      <c r="A61" s="364" t="s">
        <v>130</v>
      </c>
      <c r="B61" s="365"/>
      <c r="C61" s="365"/>
      <c r="D61" s="365"/>
      <c r="E61" s="365"/>
      <c r="F61" s="365"/>
      <c r="G61" s="365"/>
      <c r="H61" s="365"/>
      <c r="I61" s="365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2016-03-24T07:09:14Z</cp:lastPrinted>
  <dcterms:created xsi:type="dcterms:W3CDTF">2013-08-02T12:34:35Z</dcterms:created>
  <dcterms:modified xsi:type="dcterms:W3CDTF">2016-03-24T08:02:21Z</dcterms:modified>
  <cp:category/>
  <cp:version/>
  <cp:contentType/>
  <cp:contentStatus/>
</cp:coreProperties>
</file>