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45" yWindow="180" windowWidth="13515" windowHeight="11760" tabRatio="708" firstSheet="1" activeTab="1"/>
  </bookViews>
  <sheets>
    <sheet name="Oktober" sheetId="1" state="hidden" r:id="rId1"/>
    <sheet name="Zulu" sheetId="2" r:id="rId2"/>
  </sheets>
  <externalReferences>
    <externalReference r:id="rId5"/>
  </externalReferences>
  <definedNames>
    <definedName name="_xlfn.IFERROR" hidden="1">#NAME?</definedName>
    <definedName name="_xlnm.Print_Area" localSheetId="1">'Zulu'!$A$1:$S$61</definedName>
  </definedNames>
  <calcPr fullCalcOnLoad="1"/>
</workbook>
</file>

<file path=xl/sharedStrings.xml><?xml version="1.0" encoding="utf-8"?>
<sst xmlns="http://schemas.openxmlformats.org/spreadsheetml/2006/main" count="264" uniqueCount="148">
  <si>
    <t xml:space="preserve">WHEAT / UKOLO </t>
  </si>
  <si>
    <t>SMB-112013</t>
  </si>
  <si>
    <t>Monthly announcement of information / Izimemezelo zemininingwane zanyangazonke (1)</t>
  </si>
  <si>
    <t>2013/14 Year (October - September) / Unyaka ka-2013/14 (Ku-Okthoba - KuSeptemba) (2)</t>
  </si>
  <si>
    <t>ton/ithani</t>
  </si>
  <si>
    <t>October 2013</t>
  </si>
  <si>
    <t>Ku-Okthoba 2013</t>
  </si>
  <si>
    <t>October 2012</t>
  </si>
  <si>
    <t>2013/11/22</t>
  </si>
  <si>
    <t>Preliminary/Okokuqala</t>
  </si>
  <si>
    <t>Ku-Okthoba 2012</t>
  </si>
  <si>
    <t>Human</t>
  </si>
  <si>
    <t>Feed</t>
  </si>
  <si>
    <t>Total</t>
  </si>
  <si>
    <t>%</t>
  </si>
  <si>
    <t>Umuntu</t>
  </si>
  <si>
    <t>Ukudla</t>
  </si>
  <si>
    <t>Sekukonke</t>
  </si>
  <si>
    <t>+/- (3)</t>
  </si>
  <si>
    <t>English</t>
  </si>
  <si>
    <t>isiZulu</t>
  </si>
  <si>
    <t>1 October/Ku-Okthoba 2013</t>
  </si>
  <si>
    <t>1 October/Ku-Okthoba 2012</t>
  </si>
  <si>
    <t>(a) Opening stock</t>
  </si>
  <si>
    <t>(a) Isitokwe sokuvula</t>
  </si>
  <si>
    <t>(b) Acquisition</t>
  </si>
  <si>
    <t>(b) Okutholakalayo</t>
  </si>
  <si>
    <t>Deliveries directly from farms (i)</t>
  </si>
  <si>
    <t>Impahla esuka emapulazini (i)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</si>
  <si>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</si>
  <si>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</si>
  <si>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</si>
  <si>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</si>
  <si>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</si>
  <si>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</si>
  <si>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 (iii)</t>
  </si>
  <si>
    <t>Okusetshenziswa ngabantu (iii)</t>
  </si>
  <si>
    <t>Animal feed</t>
  </si>
  <si>
    <t>Ukudla kwezilwane</t>
  </si>
  <si>
    <t>Gristing</t>
  </si>
  <si>
    <t>Ukugaya ummbila, ukolo noma amabele</t>
  </si>
  <si>
    <t>Bio-fuel</t>
  </si>
  <si>
    <t>Ibhayofuweli - bio-fuel</t>
  </si>
  <si>
    <t xml:space="preserve">Withdrawn by producers </t>
  </si>
  <si>
    <t>Okuhoxiswe ngabakhiqizi</t>
  </si>
  <si>
    <t xml:space="preserve">Released to end-consumer(s) </t>
  </si>
  <si>
    <t>Okukhululelwe kulaba abakusebenzisayo</t>
  </si>
  <si>
    <t>Seed for planting purposes</t>
  </si>
  <si>
    <t>Imbewu ezotshalwa</t>
  </si>
  <si>
    <t>(d) RSA Exports (5)</t>
  </si>
  <si>
    <t>(d) Okuthunyelwa yiRSA kwamanye amazwe (5)</t>
  </si>
  <si>
    <t>Products (ii)</t>
  </si>
  <si>
    <t>Imikhiqizo (ii)</t>
  </si>
  <si>
    <t>African countries</t>
  </si>
  <si>
    <t>Emazweni as-Afrika</t>
  </si>
  <si>
    <t>Other countries</t>
  </si>
  <si>
    <t>Kwamanye amazwe</t>
  </si>
  <si>
    <t>Whole wheat</t>
  </si>
  <si>
    <t xml:space="preserve">Ukolo ophelele </t>
  </si>
  <si>
    <t>Border posts</t>
  </si>
  <si>
    <t>Emingceleni</t>
  </si>
  <si>
    <t>Harbours</t>
  </si>
  <si>
    <t>Emachwebeni</t>
  </si>
  <si>
    <t>(e) Sundries</t>
  </si>
  <si>
    <t>(e) Okwehlukene</t>
  </si>
  <si>
    <t xml:space="preserve">Net dispatches(+)/receipts(-) </t>
  </si>
  <si>
    <t>Okusele okuthunyelwayo(+)/Okwemukelwayo(-)</t>
  </si>
  <si>
    <t>Surplus(-)/Deficit(+) (iv)</t>
  </si>
  <si>
    <t>Okungaphezulu(-)/Okungaphansi(+) (iv)</t>
  </si>
  <si>
    <t>31 October/Ku-Okthoba 2013</t>
  </si>
  <si>
    <t>31 October/Ku-Okthoba 2012</t>
  </si>
  <si>
    <t>(f) Unutilised stock (a+b-c-d-e)</t>
  </si>
  <si>
    <t>(f) Isitokwe esingasetshenzisiwe (a+b-c-d-e)</t>
  </si>
  <si>
    <t>(g) Stock stored at: (6)</t>
  </si>
  <si>
    <t>(g) Isitokwe esibekwe e-: (6)</t>
  </si>
  <si>
    <t>Storers and traders</t>
  </si>
  <si>
    <t>Kubantu ababheka impahla ne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</si>
  <si>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</si>
  <si>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</si>
  <si>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</si>
  <si>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</si>
  <si>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not included in the above </t>
  </si>
  <si>
    <t>eqonde 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</si>
  <si>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</si>
  <si>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</si>
  <si>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</si>
  <si>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</si>
  <si>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</si>
  <si>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</si>
  <si>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</si>
  <si>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</si>
  <si>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</si>
  <si>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</si>
  <si>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Closing stock</t>
  </si>
  <si>
    <t>Isitokwe sa kuvhala</t>
  </si>
  <si>
    <t xml:space="preserve">                                Producer deliveries directly from farms (ton):</t>
  </si>
  <si>
    <t>(i)</t>
  </si>
  <si>
    <t>Umkhiqizi uthumela ukudla okusuka ngqo emapulazini (ithani):</t>
  </si>
  <si>
    <t>August 2013</t>
  </si>
  <si>
    <t>Ku-Agosti 2013</t>
  </si>
  <si>
    <t>September 2013</t>
  </si>
  <si>
    <t>KuSeptemba 2013</t>
  </si>
  <si>
    <t>Wheat equivalent.</t>
  </si>
  <si>
    <t>(ii)</t>
  </si>
  <si>
    <t>Okulinganiswa ukolo.</t>
  </si>
  <si>
    <t>Processed for drinkable alcohol included.</t>
  </si>
  <si>
    <t>(iii)</t>
  </si>
  <si>
    <t>Ilungiselelwe utshwala obuselekayo obukhoyo.</t>
  </si>
  <si>
    <t>Due to certain market conditions, wheat suitable for human consumption has been used for animal feed.</t>
  </si>
  <si>
    <t>(iv)</t>
  </si>
  <si>
    <t>Ngenxa yezimo ezimakhethe okolweni obe lungele ukudliwa abantu wenziwe ukudla kwemfuyo.</t>
  </si>
  <si>
    <t>Also refer to general footnotes.</t>
  </si>
  <si>
    <t>(v)</t>
  </si>
  <si>
    <t>Bheka futhi ekhasini lezenezelo.</t>
  </si>
  <si>
    <t>Progressive/Okuqhubekayo</t>
  </si>
  <si>
    <t xml:space="preserve">Progressive/Okuqhubekayo </t>
  </si>
  <si>
    <t>Ukolo ophelele</t>
  </si>
  <si>
    <t xml:space="preserve"> </t>
  </si>
  <si>
    <t xml:space="preserve">Closing stock 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</si>
  <si>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</si>
  <si>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Human consumption (ii)</t>
  </si>
  <si>
    <t>Products (i)</t>
  </si>
  <si>
    <t>Surplus(-)/Deficit(+) (iii)</t>
  </si>
  <si>
    <t xml:space="preserve">Impahla esuka emapulazini </t>
  </si>
  <si>
    <t>Okusetshenziswa ngabantu (ii)</t>
  </si>
  <si>
    <t>Imikhiqizo (i)</t>
  </si>
  <si>
    <t>Okungaphezulu(-)/Okungaphansi(+) (iii)</t>
  </si>
  <si>
    <t>Deliveries directly from farms (</t>
  </si>
  <si>
    <t>SMD-012015</t>
  </si>
  <si>
    <t>Monthly announcement of data / Izimemezelo zemininingwane zanyangazonke (1)</t>
  </si>
  <si>
    <t>2014/15 Year (October - September) / Unyaka ka-2014/15 (Ku-Okthoba - KuSeptemba) (2)</t>
  </si>
  <si>
    <t>December 2014</t>
  </si>
  <si>
    <t>November 2014</t>
  </si>
  <si>
    <t>KuDisemba 2014</t>
  </si>
  <si>
    <t>October - December 2014</t>
  </si>
  <si>
    <t>October - December 2013</t>
  </si>
  <si>
    <t>KuNovemba 2014</t>
  </si>
  <si>
    <t>Ku-Okthoba - KuDisemba 2014</t>
  </si>
  <si>
    <t>Ku-Okthoba - KuDisemba 2013</t>
  </si>
  <si>
    <t xml:space="preserve"> 1 November/KuNovemba 2014</t>
  </si>
  <si>
    <t>1 December/KuDisemba 2014</t>
  </si>
  <si>
    <t>1 October/Ku-Okthoba 2014</t>
  </si>
  <si>
    <t xml:space="preserve"> 30 November/KuNovemba 2014</t>
  </si>
  <si>
    <t>31 December/KuDisemba 2014</t>
  </si>
  <si>
    <t>31 December/KuDisemba 2013</t>
  </si>
  <si>
    <t>Due to certain market conditions, wheat suitable for human comsumption has been used for animal feed.</t>
  </si>
  <si>
    <t>Ngenxa yokuthi uKolo othunyelwe njengokudla kwa "bantu" kodwa usetshenziswe njengokudla kwezi "lwane".</t>
  </si>
  <si>
    <t>Also refer to the general footnotes.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</si>
</sst>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4"/>
      <color indexed="10"/>
      <name val="Arial Narrow"/>
      <family val="2"/>
    </font>
    <font>
      <sz val="2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5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0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20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2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5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vertical="center"/>
    </xf>
    <xf numFmtId="0" fontId="3" fillId="0" borderId="21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left" vertical="center"/>
      <protection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 quotePrefix="1">
      <alignment horizontal="right" vertical="center"/>
    </xf>
    <xf numFmtId="164" fontId="7" fillId="0" borderId="29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vertical="center"/>
      <protection/>
    </xf>
    <xf numFmtId="0" fontId="7" fillId="0" borderId="31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1" xfId="55" applyFont="1" applyFill="1" applyBorder="1" applyAlignment="1">
      <alignment horizontal="right" vertical="center"/>
      <protection/>
    </xf>
    <xf numFmtId="0" fontId="10" fillId="0" borderId="35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6" xfId="55" applyFont="1" applyFill="1" applyBorder="1" applyAlignment="1">
      <alignment horizontal="left" vertical="center"/>
      <protection/>
    </xf>
    <xf numFmtId="0" fontId="10" fillId="0" borderId="26" xfId="55" applyFont="1" applyFill="1" applyBorder="1" applyAlignment="1">
      <alignment horizontal="left" vertical="center"/>
      <protection/>
    </xf>
    <xf numFmtId="164" fontId="7" fillId="0" borderId="15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 quotePrefix="1">
      <alignment horizontal="right" vertical="center"/>
    </xf>
    <xf numFmtId="0" fontId="10" fillId="0" borderId="26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26" xfId="55" applyFont="1" applyFill="1" applyBorder="1" applyAlignment="1" quotePrefix="1">
      <alignment horizontal="left" vertical="center"/>
      <protection/>
    </xf>
    <xf numFmtId="0" fontId="7" fillId="0" borderId="30" xfId="55" applyFont="1" applyFill="1" applyBorder="1" applyAlignment="1">
      <alignment horizontal="left" vertical="center"/>
      <protection/>
    </xf>
    <xf numFmtId="0" fontId="7" fillId="0" borderId="31" xfId="55" applyFont="1" applyFill="1" applyBorder="1" applyAlignment="1" quotePrefix="1">
      <alignment horizontal="left" vertical="center"/>
      <protection/>
    </xf>
    <xf numFmtId="164" fontId="7" fillId="0" borderId="39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vertical="center"/>
      <protection/>
    </xf>
    <xf numFmtId="164" fontId="7" fillId="0" borderId="42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>
      <alignment horizontal="right" vertical="center"/>
    </xf>
    <xf numFmtId="0" fontId="7" fillId="0" borderId="33" xfId="55" applyFont="1" applyFill="1" applyBorder="1" applyAlignment="1">
      <alignment horizontal="center" vertical="center"/>
      <protection/>
    </xf>
    <xf numFmtId="0" fontId="7" fillId="0" borderId="45" xfId="55" applyFont="1" applyFill="1" applyBorder="1" applyAlignment="1">
      <alignment vertical="center"/>
      <protection/>
    </xf>
    <xf numFmtId="0" fontId="10" fillId="0" borderId="45" xfId="55" applyFont="1" applyFill="1" applyBorder="1" applyAlignment="1">
      <alignment vertical="center"/>
      <protection/>
    </xf>
    <xf numFmtId="0" fontId="10" fillId="0" borderId="33" xfId="55" applyFont="1" applyFill="1" applyBorder="1" applyAlignment="1">
      <alignment horizontal="right" vertical="center"/>
      <protection/>
    </xf>
    <xf numFmtId="0" fontId="10" fillId="0" borderId="32" xfId="0" applyFont="1" applyFill="1" applyBorder="1" applyAlignment="1">
      <alignment horizontal="right"/>
    </xf>
    <xf numFmtId="0" fontId="7" fillId="0" borderId="33" xfId="55" applyFont="1" applyFill="1" applyBorder="1" applyAlignment="1">
      <alignment horizontal="right" vertical="center"/>
      <protection/>
    </xf>
    <xf numFmtId="0" fontId="10" fillId="0" borderId="36" xfId="55" applyFont="1" applyFill="1" applyBorder="1" applyAlignment="1">
      <alignment vertical="center"/>
      <protection/>
    </xf>
    <xf numFmtId="164" fontId="7" fillId="0" borderId="46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5" fontId="7" fillId="0" borderId="48" xfId="0" applyNumberFormat="1" applyFont="1" applyFill="1" applyBorder="1" applyAlignment="1" quotePrefix="1">
      <alignment horizontal="right" vertical="center"/>
    </xf>
    <xf numFmtId="0" fontId="10" fillId="0" borderId="46" xfId="0" applyFont="1" applyFill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left" vertical="center"/>
      <protection/>
    </xf>
    <xf numFmtId="164" fontId="7" fillId="0" borderId="1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17" xfId="0" applyNumberFormat="1" applyFont="1" applyFill="1" applyBorder="1" applyAlignment="1">
      <alignment vertical="center"/>
    </xf>
    <xf numFmtId="165" fontId="7" fillId="0" borderId="17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4" fontId="7" fillId="0" borderId="50" xfId="0" applyNumberFormat="1" applyFont="1" applyFill="1" applyBorder="1" applyAlignment="1">
      <alignment vertical="center"/>
    </xf>
    <xf numFmtId="165" fontId="7" fillId="0" borderId="25" xfId="0" applyNumberFormat="1" applyFont="1" applyFill="1" applyBorder="1" applyAlignment="1" quotePrefix="1">
      <alignment horizontal="right" vertical="center"/>
    </xf>
    <xf numFmtId="0" fontId="10" fillId="0" borderId="31" xfId="55" applyFont="1" applyFill="1" applyBorder="1" applyAlignment="1" quotePrefix="1">
      <alignment horizontal="left" vertical="center"/>
      <protection/>
    </xf>
    <xf numFmtId="164" fontId="7" fillId="0" borderId="51" xfId="0" applyNumberFormat="1" applyFont="1" applyFill="1" applyBorder="1" applyAlignment="1">
      <alignment vertical="center"/>
    </xf>
    <xf numFmtId="165" fontId="7" fillId="0" borderId="40" xfId="0" applyNumberFormat="1" applyFont="1" applyFill="1" applyBorder="1" applyAlignment="1" quotePrefix="1">
      <alignment horizontal="right" vertical="center"/>
    </xf>
    <xf numFmtId="0" fontId="10" fillId="0" borderId="52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43" xfId="55" applyFont="1" applyFill="1" applyBorder="1" applyAlignment="1">
      <alignment horizontal="left" vertical="center"/>
      <protection/>
    </xf>
    <xf numFmtId="164" fontId="7" fillId="0" borderId="52" xfId="0" applyNumberFormat="1" applyFont="1" applyFill="1" applyBorder="1" applyAlignment="1">
      <alignment vertical="center"/>
    </xf>
    <xf numFmtId="164" fontId="7" fillId="0" borderId="53" xfId="0" applyNumberFormat="1" applyFont="1" applyFill="1" applyBorder="1" applyAlignment="1">
      <alignment vertical="center"/>
    </xf>
    <xf numFmtId="164" fontId="7" fillId="0" borderId="54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 quotePrefix="1">
      <alignment horizontal="right" vertical="center"/>
    </xf>
    <xf numFmtId="0" fontId="10" fillId="0" borderId="42" xfId="55" applyFont="1" applyFill="1" applyBorder="1" applyAlignment="1">
      <alignment horizontal="right" vertical="center"/>
      <protection/>
    </xf>
    <xf numFmtId="0" fontId="10" fillId="0" borderId="47" xfId="55" applyFont="1" applyFill="1" applyBorder="1" applyAlignment="1">
      <alignment horizontal="left" vertical="center"/>
      <protection/>
    </xf>
    <xf numFmtId="164" fontId="7" fillId="0" borderId="55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48" xfId="0" applyNumberFormat="1" applyFont="1" applyFill="1" applyBorder="1" applyAlignment="1">
      <alignment vertical="center"/>
    </xf>
    <xf numFmtId="165" fontId="7" fillId="0" borderId="57" xfId="0" applyNumberFormat="1" applyFont="1" applyFill="1" applyBorder="1" applyAlignment="1" quotePrefix="1">
      <alignment horizontal="right" vertical="center"/>
    </xf>
    <xf numFmtId="0" fontId="10" fillId="0" borderId="46" xfId="55" applyFont="1" applyFill="1" applyBorder="1" applyAlignment="1">
      <alignment horizontal="right" vertical="center"/>
      <protection/>
    </xf>
    <xf numFmtId="0" fontId="10" fillId="0" borderId="41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164" fontId="7" fillId="0" borderId="21" xfId="0" applyNumberFormat="1" applyFont="1" applyFill="1" applyBorder="1" applyAlignment="1">
      <alignment vertical="center"/>
    </xf>
    <xf numFmtId="164" fontId="7" fillId="0" borderId="41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0" fontId="10" fillId="0" borderId="21" xfId="55" applyFont="1" applyFill="1" applyBorder="1" applyAlignment="1">
      <alignment horizontal="right" vertical="center"/>
      <protection/>
    </xf>
    <xf numFmtId="0" fontId="10" fillId="0" borderId="33" xfId="55" applyFont="1" applyFill="1" applyBorder="1" applyAlignment="1" quotePrefix="1">
      <alignment horizontal="right" vertical="center"/>
      <protection/>
    </xf>
    <xf numFmtId="0" fontId="10" fillId="0" borderId="56" xfId="55" applyFont="1" applyFill="1" applyBorder="1" applyAlignment="1" quotePrefix="1">
      <alignment vertical="center"/>
      <protection/>
    </xf>
    <xf numFmtId="164" fontId="7" fillId="0" borderId="58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56" xfId="55" applyFont="1" applyFill="1" applyBorder="1" applyAlignment="1" quotePrefix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165" fontId="7" fillId="0" borderId="20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0" fontId="7" fillId="0" borderId="26" xfId="55" applyFont="1" applyFill="1" applyBorder="1" applyAlignment="1">
      <alignment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20" xfId="0" applyNumberFormat="1" applyFont="1" applyFill="1" applyBorder="1" applyAlignment="1">
      <alignment horizontal="center" vertical="center"/>
    </xf>
    <xf numFmtId="0" fontId="3" fillId="0" borderId="58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60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right" vertical="center"/>
    </xf>
    <xf numFmtId="0" fontId="3" fillId="0" borderId="25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50" xfId="0" applyNumberFormat="1" applyFont="1" applyFill="1" applyBorder="1" applyAlignment="1">
      <alignment horizontal="right" vertical="center"/>
    </xf>
    <xf numFmtId="164" fontId="7" fillId="0" borderId="51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41" xfId="0" applyNumberFormat="1" applyFont="1" applyFill="1" applyBorder="1" applyAlignment="1">
      <alignment horizontal="right" vertical="center"/>
    </xf>
    <xf numFmtId="164" fontId="7" fillId="0" borderId="34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 quotePrefix="1">
      <alignment horizontal="left" vertical="center"/>
      <protection/>
    </xf>
    <xf numFmtId="164" fontId="7" fillId="0" borderId="21" xfId="0" applyNumberFormat="1" applyFont="1" applyFill="1" applyBorder="1" applyAlignment="1">
      <alignment horizontal="right" vertical="center"/>
    </xf>
    <xf numFmtId="164" fontId="7" fillId="0" borderId="33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56" xfId="0" applyNumberFormat="1" applyFont="1" applyFill="1" applyBorder="1" applyAlignment="1">
      <alignment horizontal="right" vertical="center"/>
    </xf>
    <xf numFmtId="0" fontId="7" fillId="0" borderId="58" xfId="55" applyFont="1" applyFill="1" applyBorder="1" applyAlignment="1" quotePrefix="1">
      <alignment horizontal="left" vertical="center"/>
      <protection/>
    </xf>
    <xf numFmtId="0" fontId="7" fillId="0" borderId="17" xfId="55" applyFont="1" applyFill="1" applyBorder="1" applyAlignment="1">
      <alignment horizontal="left" vertical="center"/>
      <protection/>
    </xf>
    <xf numFmtId="164" fontId="7" fillId="0" borderId="61" xfId="0" applyNumberFormat="1" applyFont="1" applyFill="1" applyBorder="1" applyAlignment="1">
      <alignment horizontal="right" vertical="center"/>
    </xf>
    <xf numFmtId="164" fontId="7" fillId="0" borderId="62" xfId="0" applyNumberFormat="1" applyFont="1" applyFill="1" applyBorder="1" applyAlignment="1">
      <alignment horizontal="right" vertical="center"/>
    </xf>
    <xf numFmtId="164" fontId="7" fillId="0" borderId="63" xfId="0" applyNumberFormat="1" applyFont="1" applyFill="1" applyBorder="1" applyAlignment="1">
      <alignment horizontal="right" vertical="center"/>
    </xf>
    <xf numFmtId="164" fontId="7" fillId="0" borderId="64" xfId="0" applyNumberFormat="1" applyFont="1" applyFill="1" applyBorder="1" applyAlignment="1" quotePrefix="1">
      <alignment horizontal="center" vertical="center"/>
    </xf>
    <xf numFmtId="164" fontId="7" fillId="0" borderId="65" xfId="0" applyNumberFormat="1" applyFont="1" applyFill="1" applyBorder="1" applyAlignment="1">
      <alignment horizontal="right" vertical="center"/>
    </xf>
    <xf numFmtId="0" fontId="7" fillId="0" borderId="19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 quotePrefix="1">
      <alignment/>
    </xf>
    <xf numFmtId="165" fontId="6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6" fillId="0" borderId="0" xfId="55" applyNumberFormat="1" applyFont="1" applyFill="1" applyBorder="1" applyAlignment="1">
      <alignment horizontal="left" vertical="center"/>
      <protection/>
    </xf>
    <xf numFmtId="165" fontId="6" fillId="0" borderId="0" xfId="55" applyNumberFormat="1" applyFont="1" applyFill="1" applyBorder="1" applyAlignment="1">
      <alignment horizontal="right" vertical="center"/>
      <protection/>
    </xf>
    <xf numFmtId="165" fontId="6" fillId="0" borderId="14" xfId="55" applyNumberFormat="1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165" fontId="6" fillId="0" borderId="0" xfId="55" applyNumberFormat="1" applyFont="1" applyFill="1" applyBorder="1" applyAlignment="1" quotePrefix="1">
      <alignment horizontal="center" vertical="center"/>
      <protection/>
    </xf>
    <xf numFmtId="165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right" vertical="center"/>
      <protection/>
    </xf>
    <xf numFmtId="0" fontId="7" fillId="0" borderId="0" xfId="55" applyFont="1" applyBorder="1" applyAlignment="1">
      <alignment horizontal="right" vertical="center"/>
      <protection/>
    </xf>
    <xf numFmtId="0" fontId="11" fillId="0" borderId="5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Border="1" applyAlignment="1">
      <alignment horizontal="right" wrapText="1"/>
    </xf>
    <xf numFmtId="0" fontId="7" fillId="0" borderId="17" xfId="0" applyFont="1" applyBorder="1" applyAlignment="1">
      <alignment vertical="center"/>
    </xf>
    <xf numFmtId="0" fontId="7" fillId="0" borderId="32" xfId="55" applyNumberFormat="1" applyFont="1" applyFill="1" applyBorder="1" applyAlignment="1">
      <alignment horizontal="center" vertical="center"/>
      <protection/>
    </xf>
    <xf numFmtId="0" fontId="7" fillId="0" borderId="33" xfId="55" applyNumberFormat="1" applyFont="1" applyFill="1" applyBorder="1" applyAlignment="1">
      <alignment horizontal="center" vertical="center"/>
      <protection/>
    </xf>
    <xf numFmtId="164" fontId="7" fillId="0" borderId="32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9" xfId="55" applyNumberFormat="1" applyFont="1" applyFill="1" applyBorder="1" applyAlignment="1">
      <alignment horizontal="center" vertical="center"/>
      <protection/>
    </xf>
    <xf numFmtId="164" fontId="9" fillId="0" borderId="25" xfId="0" applyNumberFormat="1" applyFont="1" applyFill="1" applyBorder="1" applyAlignment="1">
      <alignment vertical="center"/>
    </xf>
    <xf numFmtId="164" fontId="7" fillId="0" borderId="66" xfId="0" applyNumberFormat="1" applyFont="1" applyFill="1" applyBorder="1" applyAlignment="1">
      <alignment vertical="center"/>
    </xf>
    <xf numFmtId="164" fontId="7" fillId="0" borderId="67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40" xfId="0" applyNumberFormat="1" applyFont="1" applyFill="1" applyBorder="1" applyAlignment="1" quotePrefix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164" fontId="7" fillId="0" borderId="60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64" fontId="7" fillId="0" borderId="17" xfId="0" applyNumberFormat="1" applyFont="1" applyFill="1" applyBorder="1" applyAlignment="1">
      <alignment/>
    </xf>
    <xf numFmtId="164" fontId="7" fillId="0" borderId="0" xfId="0" applyNumberFormat="1" applyFont="1" applyAlignment="1">
      <alignment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5" fontId="7" fillId="0" borderId="25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44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 quotePrefix="1">
      <alignment horizontal="center" vertical="center"/>
    </xf>
    <xf numFmtId="165" fontId="7" fillId="0" borderId="44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64" xfId="0" applyNumberFormat="1" applyFont="1" applyFill="1" applyBorder="1" applyAlignment="1" quotePrefix="1">
      <alignment horizontal="center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14" fontId="8" fillId="0" borderId="21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0" fontId="8" fillId="0" borderId="14" xfId="55" applyNumberFormat="1" applyFont="1" applyFill="1" applyBorder="1" applyAlignment="1">
      <alignment horizontal="center" vertical="center"/>
      <protection/>
    </xf>
    <xf numFmtId="0" fontId="8" fillId="0" borderId="21" xfId="55" applyNumberFormat="1" applyFont="1" applyFill="1" applyBorder="1" applyAlignment="1">
      <alignment horizontal="center" vertical="center"/>
      <protection/>
    </xf>
    <xf numFmtId="0" fontId="8" fillId="0" borderId="58" xfId="55" applyNumberFormat="1" applyFont="1" applyFill="1" applyBorder="1" applyAlignment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6" fillId="0" borderId="58" xfId="55" applyNumberFormat="1" applyFont="1" applyFill="1" applyBorder="1" applyAlignment="1">
      <alignment horizontal="center" vertical="center"/>
      <protection/>
    </xf>
    <xf numFmtId="0" fontId="6" fillId="0" borderId="17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3" fillId="0" borderId="29" xfId="55" applyFont="1" applyFill="1" applyBorder="1" applyAlignment="1">
      <alignment horizontal="center" vertical="center"/>
      <protection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0" xfId="55" applyNumberFormat="1" applyFont="1" applyFill="1" applyBorder="1" applyAlignment="1">
      <alignment horizontal="center" vertical="center"/>
      <protection/>
    </xf>
    <xf numFmtId="0" fontId="3" fillId="0" borderId="49" xfId="55" applyFont="1" applyFill="1" applyBorder="1" applyAlignment="1">
      <alignment horizontal="center" vertical="center"/>
      <protection/>
    </xf>
    <xf numFmtId="0" fontId="3" fillId="0" borderId="25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5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49" xfId="55" applyFont="1" applyBorder="1" applyAlignment="1">
      <alignment horizontal="center" vertical="center"/>
      <protection/>
    </xf>
    <xf numFmtId="0" fontId="4" fillId="0" borderId="25" xfId="55" applyFont="1" applyBorder="1" applyAlignment="1">
      <alignment horizontal="center" vertical="center"/>
      <protection/>
    </xf>
    <xf numFmtId="0" fontId="4" fillId="0" borderId="40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0" fontId="5" fillId="0" borderId="21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5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 quotePrefix="1">
      <alignment horizontal="center" vertical="center"/>
      <protection/>
    </xf>
    <xf numFmtId="0" fontId="7" fillId="0" borderId="25" xfId="55" applyNumberFormat="1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49" fontId="7" fillId="0" borderId="29" xfId="55" applyNumberFormat="1" applyFont="1" applyFill="1" applyBorder="1" applyAlignment="1">
      <alignment horizontal="center" vertical="center"/>
      <protection/>
    </xf>
    <xf numFmtId="0" fontId="7" fillId="0" borderId="60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5" xfId="55" applyNumberFormat="1" applyFont="1" applyFill="1" applyBorder="1" applyAlignment="1" quotePrefix="1">
      <alignment horizontal="center" vertical="center"/>
      <protection/>
    </xf>
    <xf numFmtId="0" fontId="7" fillId="0" borderId="40" xfId="55" applyNumberFormat="1" applyFont="1" applyFill="1" applyBorder="1" applyAlignment="1" quotePrefix="1">
      <alignment horizontal="center" vertical="center"/>
      <protection/>
    </xf>
    <xf numFmtId="164" fontId="7" fillId="0" borderId="25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 quotePrefix="1">
      <alignment horizontal="center" vertical="center"/>
    </xf>
    <xf numFmtId="164" fontId="7" fillId="0" borderId="29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3" fillId="0" borderId="25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horizontal="right"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17" xfId="55" applyFont="1" applyFill="1" applyBorder="1" applyAlignment="1">
      <alignment horizontal="right" vertical="center"/>
      <protection/>
    </xf>
    <xf numFmtId="1" fontId="7" fillId="0" borderId="25" xfId="55" applyNumberFormat="1" applyFont="1" applyFill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0" borderId="0" xfId="55" applyNumberFormat="1" applyFont="1" applyFill="1" applyBorder="1" applyAlignment="1" quotePrefix="1">
      <alignment horizontal="center" vertical="center"/>
      <protection/>
    </xf>
    <xf numFmtId="0" fontId="8" fillId="0" borderId="14" xfId="55" applyNumberFormat="1" applyFont="1" applyFill="1" applyBorder="1" applyAlignment="1" quotePrefix="1">
      <alignment horizontal="center" vertical="center"/>
      <protection/>
    </xf>
    <xf numFmtId="0" fontId="8" fillId="0" borderId="21" xfId="55" applyNumberFormat="1" applyFont="1" applyFill="1" applyBorder="1" applyAlignment="1" quotePrefix="1">
      <alignment horizontal="center" vertical="center"/>
      <protection/>
    </xf>
    <xf numFmtId="0" fontId="8" fillId="0" borderId="58" xfId="55" applyNumberFormat="1" applyFont="1" applyFill="1" applyBorder="1" applyAlignment="1" quotePrefix="1">
      <alignment horizontal="center" vertical="center"/>
      <protection/>
    </xf>
    <xf numFmtId="0" fontId="8" fillId="0" borderId="17" xfId="55" applyNumberFormat="1" applyFont="1" applyFill="1" applyBorder="1" applyAlignment="1" quotePrefix="1">
      <alignment horizontal="center" vertical="center"/>
      <protection/>
    </xf>
    <xf numFmtId="0" fontId="8" fillId="0" borderId="19" xfId="55" applyNumberFormat="1" applyFont="1" applyFill="1" applyBorder="1" applyAlignment="1" quotePrefix="1">
      <alignment horizontal="center" vertical="center"/>
      <protection/>
    </xf>
    <xf numFmtId="49" fontId="6" fillId="0" borderId="58" xfId="55" applyNumberFormat="1" applyFont="1" applyFill="1" applyBorder="1" applyAlignment="1" quotePrefix="1">
      <alignment horizontal="center" vertical="center"/>
      <protection/>
    </xf>
    <xf numFmtId="0" fontId="6" fillId="0" borderId="19" xfId="55" applyNumberFormat="1" applyFont="1" applyFill="1" applyBorder="1" applyAlignment="1" quotePrefix="1">
      <alignment horizontal="center" vertical="center"/>
      <protection/>
    </xf>
    <xf numFmtId="0" fontId="4" fillId="0" borderId="49" xfId="55" applyNumberFormat="1" applyFont="1" applyBorder="1" applyAlignment="1">
      <alignment horizontal="center" vertical="center"/>
      <protection/>
    </xf>
    <xf numFmtId="0" fontId="4" fillId="0" borderId="25" xfId="55" applyNumberFormat="1" applyFont="1" applyBorder="1" applyAlignment="1">
      <alignment horizontal="center" vertical="center"/>
      <protection/>
    </xf>
    <xf numFmtId="0" fontId="4" fillId="0" borderId="40" xfId="55" applyNumberFormat="1" applyFont="1" applyBorder="1" applyAlignment="1">
      <alignment horizontal="center" vertical="center"/>
      <protection/>
    </xf>
    <xf numFmtId="0" fontId="4" fillId="0" borderId="21" xfId="55" applyNumberFormat="1" applyFont="1" applyBorder="1" applyAlignment="1">
      <alignment horizontal="center" vertical="center"/>
      <protection/>
    </xf>
    <xf numFmtId="0" fontId="4" fillId="0" borderId="0" xfId="55" applyNumberFormat="1" applyFont="1" applyBorder="1" applyAlignment="1">
      <alignment horizontal="center" vertical="center"/>
      <protection/>
    </xf>
    <xf numFmtId="0" fontId="4" fillId="0" borderId="14" xfId="55" applyNumberFormat="1" applyFont="1" applyBorder="1" applyAlignment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17" fontId="6" fillId="0" borderId="49" xfId="55" applyNumberFormat="1" applyFont="1" applyFill="1" applyBorder="1" applyAlignment="1" quotePrefix="1">
      <alignment horizontal="center" vertical="center"/>
      <protection/>
    </xf>
    <xf numFmtId="17" fontId="6" fillId="0" borderId="25" xfId="55" applyNumberFormat="1" applyFont="1" applyFill="1" applyBorder="1" applyAlignment="1" quotePrefix="1">
      <alignment horizontal="center" vertical="center"/>
      <protection/>
    </xf>
    <xf numFmtId="17" fontId="6" fillId="0" borderId="40" xfId="55" applyNumberFormat="1" applyFont="1" applyFill="1" applyBorder="1" applyAlignment="1" quotePrefix="1">
      <alignment horizontal="center" vertical="center"/>
      <protection/>
    </xf>
    <xf numFmtId="49" fontId="6" fillId="0" borderId="49" xfId="55" applyNumberFormat="1" applyFont="1" applyFill="1" applyBorder="1" applyAlignment="1" quotePrefix="1">
      <alignment horizontal="center" vertical="center"/>
      <protection/>
    </xf>
    <xf numFmtId="0" fontId="6" fillId="0" borderId="25" xfId="55" applyNumberFormat="1" applyFont="1" applyFill="1" applyBorder="1" applyAlignment="1" quotePrefix="1">
      <alignment horizontal="center" vertical="center"/>
      <protection/>
    </xf>
    <xf numFmtId="0" fontId="6" fillId="0" borderId="40" xfId="55" applyNumberFormat="1" applyFont="1" applyFill="1" applyBorder="1" applyAlignment="1" quotePrefix="1">
      <alignment horizontal="center" vertical="center"/>
      <protection/>
    </xf>
    <xf numFmtId="0" fontId="7" fillId="0" borderId="40" xfId="55" applyNumberFormat="1" applyFont="1" applyFill="1" applyBorder="1" applyAlignment="1">
      <alignment horizontal="center" vertical="center"/>
      <protection/>
    </xf>
    <xf numFmtId="164" fontId="7" fillId="0" borderId="49" xfId="55" applyNumberFormat="1" applyFont="1" applyFill="1" applyBorder="1" applyAlignment="1">
      <alignment horizontal="center" vertical="center"/>
      <protection/>
    </xf>
    <xf numFmtId="164" fontId="7" fillId="0" borderId="25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  <xf numFmtId="0" fontId="7" fillId="0" borderId="58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49" fontId="6" fillId="0" borderId="58" xfId="55" applyNumberFormat="1" applyFont="1" applyFill="1" applyBorder="1" applyAlignment="1">
      <alignment horizontal="center" vertical="center"/>
      <protection/>
    </xf>
    <xf numFmtId="0" fontId="6" fillId="0" borderId="19" xfId="55" applyNumberFormat="1" applyFont="1" applyFill="1" applyBorder="1" applyAlignment="1">
      <alignment horizontal="center" vertical="center"/>
      <protection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14" xfId="55" applyNumberFormat="1" applyFont="1" applyFill="1" applyBorder="1" applyAlignment="1" quotePrefix="1">
      <alignment horizontal="center" vertical="center"/>
      <protection/>
    </xf>
    <xf numFmtId="49" fontId="6" fillId="0" borderId="21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49" fontId="7" fillId="0" borderId="29" xfId="55" applyNumberFormat="1" applyFont="1" applyFill="1" applyBorder="1" applyAlignment="1" quotePrefix="1">
      <alignment horizontal="center" vertical="center"/>
      <protection/>
    </xf>
    <xf numFmtId="0" fontId="7" fillId="0" borderId="60" xfId="55" applyNumberFormat="1" applyFont="1" applyFill="1" applyBorder="1" applyAlignment="1" quotePrefix="1">
      <alignment horizontal="center" vertical="center"/>
      <protection/>
    </xf>
    <xf numFmtId="0" fontId="7" fillId="0" borderId="28" xfId="55" applyNumberFormat="1" applyFont="1" applyFill="1" applyBorder="1" applyAlignment="1" quotePrefix="1">
      <alignment horizontal="center" vertical="center"/>
      <protection/>
    </xf>
    <xf numFmtId="17" fontId="7" fillId="0" borderId="29" xfId="55" applyNumberFormat="1" applyFont="1" applyFill="1" applyBorder="1" applyAlignment="1">
      <alignment horizontal="center" vertical="center"/>
      <protection/>
    </xf>
    <xf numFmtId="17" fontId="7" fillId="0" borderId="28" xfId="55" applyNumberFormat="1" applyFont="1" applyFill="1" applyBorder="1" applyAlignment="1">
      <alignment horizontal="center" vertical="center"/>
      <protection/>
    </xf>
    <xf numFmtId="164" fontId="9" fillId="0" borderId="0" xfId="0" applyNumberFormat="1" applyFont="1" applyFill="1" applyBorder="1" applyAlignment="1" quotePrefix="1">
      <alignment horizontal="center" vertical="center"/>
    </xf>
    <xf numFmtId="49" fontId="6" fillId="0" borderId="0" xfId="55" applyNumberFormat="1" applyFont="1" applyFill="1" applyBorder="1" applyAlignment="1">
      <alignment horizontal="center" vertical="center"/>
      <protection/>
    </xf>
    <xf numFmtId="49" fontId="6" fillId="0" borderId="17" xfId="55" applyNumberFormat="1" applyFont="1" applyFill="1" applyBorder="1" applyAlignment="1">
      <alignment horizontal="center" vertical="center"/>
      <protection/>
    </xf>
    <xf numFmtId="49" fontId="7" fillId="0" borderId="29" xfId="0" applyNumberFormat="1" applyFont="1" applyFill="1" applyBorder="1" applyAlignment="1" quotePrefix="1">
      <alignment horizontal="center" vertical="center"/>
    </xf>
    <xf numFmtId="0" fontId="7" fillId="0" borderId="60" xfId="0" applyNumberFormat="1" applyFont="1" applyFill="1" applyBorder="1" applyAlignment="1" quotePrefix="1">
      <alignment horizontal="center" vertical="center"/>
    </xf>
    <xf numFmtId="0" fontId="7" fillId="0" borderId="28" xfId="0" applyNumberFormat="1" applyFont="1" applyFill="1" applyBorder="1" applyAlignment="1" quotePrefix="1">
      <alignment horizontal="center" vertical="center"/>
    </xf>
    <xf numFmtId="1" fontId="7" fillId="0" borderId="14" xfId="55" applyNumberFormat="1" applyFont="1" applyFill="1" applyBorder="1" applyAlignment="1">
      <alignment horizontal="left" vertical="center"/>
      <protection/>
    </xf>
    <xf numFmtId="0" fontId="7" fillId="0" borderId="2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58" xfId="55" applyFont="1" applyFill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858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781050</xdr:colOff>
      <xdr:row>0</xdr:row>
      <xdr:rowOff>142875</xdr:rowOff>
    </xdr:from>
    <xdr:to>
      <xdr:col>2</xdr:col>
      <xdr:colOff>3362325</xdr:colOff>
      <xdr:row>3</xdr:row>
      <xdr:rowOff>314325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142875"/>
          <a:ext cx="2581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285750</xdr:rowOff>
    </xdr:from>
    <xdr:to>
      <xdr:col>2</xdr:col>
      <xdr:colOff>4552950</xdr:colOff>
      <xdr:row>8</xdr:row>
      <xdr:rowOff>95250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66900"/>
          <a:ext cx="47148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Langsta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482511</v>
          </cell>
          <cell r="E11">
            <v>6015</v>
          </cell>
        </row>
        <row r="14">
          <cell r="D14">
            <v>337367</v>
          </cell>
          <cell r="E14">
            <v>58</v>
          </cell>
        </row>
        <row r="15">
          <cell r="D15">
            <v>266721</v>
          </cell>
          <cell r="E15">
            <v>0</v>
          </cell>
        </row>
        <row r="19">
          <cell r="D19">
            <v>258111</v>
          </cell>
          <cell r="E19">
            <v>0</v>
          </cell>
        </row>
        <row r="20">
          <cell r="D20">
            <v>36</v>
          </cell>
          <cell r="E20">
            <v>169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156</v>
          </cell>
          <cell r="E23">
            <v>0</v>
          </cell>
        </row>
        <row r="24">
          <cell r="D24">
            <v>96</v>
          </cell>
          <cell r="E24">
            <v>15</v>
          </cell>
        </row>
        <row r="25">
          <cell r="D25">
            <v>0</v>
          </cell>
          <cell r="E25">
            <v>0</v>
          </cell>
        </row>
        <row r="29">
          <cell r="D29">
            <v>1917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14093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-22</v>
          </cell>
          <cell r="E36">
            <v>-187</v>
          </cell>
        </row>
        <row r="37">
          <cell r="D37">
            <v>-2257</v>
          </cell>
          <cell r="E37">
            <v>-4</v>
          </cell>
        </row>
        <row r="43">
          <cell r="D43">
            <v>539922</v>
          </cell>
          <cell r="E43">
            <v>5947</v>
          </cell>
        </row>
        <row r="44">
          <cell r="D44">
            <v>274547</v>
          </cell>
          <cell r="E44">
            <v>133</v>
          </cell>
        </row>
        <row r="47">
          <cell r="D47">
            <v>3881</v>
          </cell>
          <cell r="E47">
            <v>0</v>
          </cell>
        </row>
        <row r="48">
          <cell r="D48">
            <v>29703</v>
          </cell>
          <cell r="E48">
            <v>0</v>
          </cell>
        </row>
        <row r="49">
          <cell r="D49">
            <v>21237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337425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="40" zoomScaleNormal="40" zoomScalePageLayoutView="0" workbookViewId="0" topLeftCell="A1">
      <selection activeCell="K36" sqref="K30:K36"/>
    </sheetView>
  </sheetViews>
  <sheetFormatPr defaultColWidth="9.140625" defaultRowHeight="15"/>
  <cols>
    <col min="1" max="2" width="2.421875" style="167" customWidth="1"/>
    <col min="3" max="3" width="82.140625" style="167" customWidth="1"/>
    <col min="4" max="10" width="37.57421875" style="167" customWidth="1"/>
    <col min="11" max="11" width="99.28125" style="0" customWidth="1"/>
    <col min="12" max="13" width="2.421875" style="0" customWidth="1"/>
  </cols>
  <sheetData>
    <row r="1" spans="1:13" ht="33.75">
      <c r="A1" s="248"/>
      <c r="B1" s="249"/>
      <c r="C1" s="250"/>
      <c r="D1" s="257" t="s">
        <v>0</v>
      </c>
      <c r="E1" s="257"/>
      <c r="F1" s="257"/>
      <c r="G1" s="257"/>
      <c r="H1" s="257"/>
      <c r="I1" s="257"/>
      <c r="J1" s="257"/>
      <c r="K1" s="258" t="s">
        <v>1</v>
      </c>
      <c r="L1" s="259"/>
      <c r="M1" s="260"/>
    </row>
    <row r="2" spans="1:13" ht="30" customHeight="1">
      <c r="A2" s="251"/>
      <c r="B2" s="252"/>
      <c r="C2" s="253"/>
      <c r="D2" s="264" t="s">
        <v>2</v>
      </c>
      <c r="E2" s="265"/>
      <c r="F2" s="265"/>
      <c r="G2" s="265"/>
      <c r="H2" s="265"/>
      <c r="I2" s="265"/>
      <c r="J2" s="266"/>
      <c r="K2" s="261"/>
      <c r="L2" s="262"/>
      <c r="M2" s="263"/>
    </row>
    <row r="3" spans="1:13" ht="30" customHeight="1">
      <c r="A3" s="251"/>
      <c r="B3" s="252"/>
      <c r="C3" s="253"/>
      <c r="D3" s="264" t="s">
        <v>3</v>
      </c>
      <c r="E3" s="265"/>
      <c r="F3" s="265"/>
      <c r="G3" s="265"/>
      <c r="H3" s="265"/>
      <c r="I3" s="265"/>
      <c r="J3" s="266"/>
      <c r="K3" s="261"/>
      <c r="L3" s="262"/>
      <c r="M3" s="263"/>
    </row>
    <row r="4" spans="1:13" ht="30.75" customHeight="1" thickBot="1">
      <c r="A4" s="251"/>
      <c r="B4" s="252"/>
      <c r="C4" s="253"/>
      <c r="D4" s="267" t="s">
        <v>4</v>
      </c>
      <c r="E4" s="268"/>
      <c r="F4" s="268"/>
      <c r="G4" s="268"/>
      <c r="H4" s="268"/>
      <c r="I4" s="268"/>
      <c r="J4" s="269"/>
      <c r="K4" s="261"/>
      <c r="L4" s="262"/>
      <c r="M4" s="263"/>
    </row>
    <row r="5" spans="1:13" ht="30" customHeight="1">
      <c r="A5" s="251"/>
      <c r="B5" s="252"/>
      <c r="C5" s="253"/>
      <c r="D5" s="270" t="s">
        <v>5</v>
      </c>
      <c r="E5" s="271"/>
      <c r="F5" s="271"/>
      <c r="G5" s="1"/>
      <c r="H5" s="272"/>
      <c r="I5" s="271"/>
      <c r="J5" s="271"/>
      <c r="K5" s="261"/>
      <c r="L5" s="262"/>
      <c r="M5" s="263"/>
    </row>
    <row r="6" spans="1:13" ht="30" customHeight="1">
      <c r="A6" s="251"/>
      <c r="B6" s="252"/>
      <c r="C6" s="253"/>
      <c r="D6" s="273" t="s">
        <v>6</v>
      </c>
      <c r="E6" s="274"/>
      <c r="F6" s="275"/>
      <c r="G6" s="2"/>
      <c r="H6" s="276" t="s">
        <v>7</v>
      </c>
      <c r="I6" s="274"/>
      <c r="J6" s="275"/>
      <c r="K6" s="234" t="s">
        <v>8</v>
      </c>
      <c r="L6" s="235"/>
      <c r="M6" s="236"/>
    </row>
    <row r="7" spans="1:13" ht="30.75" customHeight="1" thickBot="1">
      <c r="A7" s="251"/>
      <c r="B7" s="252"/>
      <c r="C7" s="253"/>
      <c r="D7" s="241" t="s">
        <v>9</v>
      </c>
      <c r="E7" s="242"/>
      <c r="F7" s="243"/>
      <c r="G7" s="3"/>
      <c r="H7" s="241" t="s">
        <v>10</v>
      </c>
      <c r="I7" s="242"/>
      <c r="J7" s="243"/>
      <c r="K7" s="237"/>
      <c r="L7" s="235"/>
      <c r="M7" s="236"/>
    </row>
    <row r="8" spans="1:13" ht="30" customHeight="1">
      <c r="A8" s="251"/>
      <c r="B8" s="252"/>
      <c r="C8" s="253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7" t="s">
        <v>13</v>
      </c>
      <c r="K8" s="237"/>
      <c r="L8" s="235"/>
      <c r="M8" s="236"/>
    </row>
    <row r="9" spans="1:13" ht="30.75" customHeight="1" thickBot="1">
      <c r="A9" s="254"/>
      <c r="B9" s="255"/>
      <c r="C9" s="256"/>
      <c r="D9" s="8" t="s">
        <v>15</v>
      </c>
      <c r="E9" s="9" t="s">
        <v>16</v>
      </c>
      <c r="F9" s="10" t="s">
        <v>17</v>
      </c>
      <c r="G9" s="11" t="s">
        <v>18</v>
      </c>
      <c r="H9" s="8" t="s">
        <v>15</v>
      </c>
      <c r="I9" s="9" t="s">
        <v>16</v>
      </c>
      <c r="J9" s="12" t="s">
        <v>17</v>
      </c>
      <c r="K9" s="238"/>
      <c r="L9" s="239"/>
      <c r="M9" s="240"/>
    </row>
    <row r="10" spans="1:13" ht="30" customHeight="1" thickBot="1">
      <c r="A10" s="244" t="s">
        <v>19</v>
      </c>
      <c r="B10" s="245"/>
      <c r="C10" s="246"/>
      <c r="D10" s="247"/>
      <c r="E10" s="247"/>
      <c r="F10" s="247"/>
      <c r="G10" s="247"/>
      <c r="H10" s="247"/>
      <c r="I10" s="247"/>
      <c r="J10" s="247"/>
      <c r="K10" s="244" t="s">
        <v>20</v>
      </c>
      <c r="L10" s="245"/>
      <c r="M10" s="246"/>
    </row>
    <row r="11" spans="1:13" ht="30" customHeight="1" thickBot="1">
      <c r="A11" s="270"/>
      <c r="B11" s="271"/>
      <c r="C11" s="271"/>
      <c r="D11" s="277" t="s">
        <v>21</v>
      </c>
      <c r="E11" s="278"/>
      <c r="F11" s="279"/>
      <c r="G11" s="13"/>
      <c r="H11" s="277" t="s">
        <v>22</v>
      </c>
      <c r="I11" s="278"/>
      <c r="J11" s="279"/>
      <c r="K11" s="280"/>
      <c r="L11" s="280"/>
      <c r="M11" s="281"/>
    </row>
    <row r="12" spans="1:13" ht="30" customHeight="1" thickBot="1">
      <c r="A12" s="14" t="s">
        <v>23</v>
      </c>
      <c r="B12" s="15"/>
      <c r="C12" s="15"/>
      <c r="D12" s="16">
        <f>'[1]LSOkt'!$D$11</f>
        <v>482511</v>
      </c>
      <c r="E12" s="17">
        <f>'[1]LSOkt'!$E$11</f>
        <v>6015</v>
      </c>
      <c r="F12" s="18">
        <f>SUM(D12:E12)</f>
        <v>488526</v>
      </c>
      <c r="G12" s="19">
        <f>_xlfn.IFERROR((F12-J12)/J12*100,IF(F12-J12=0,0,100))</f>
        <v>-24.978347000829267</v>
      </c>
      <c r="H12" s="16">
        <v>645265</v>
      </c>
      <c r="I12" s="17">
        <v>5915</v>
      </c>
      <c r="J12" s="18">
        <f>SUM(H12:I12)</f>
        <v>651180</v>
      </c>
      <c r="K12" s="20"/>
      <c r="L12" s="21"/>
      <c r="M12" s="22" t="s">
        <v>24</v>
      </c>
    </row>
    <row r="13" spans="1:13" ht="30" customHeight="1">
      <c r="A13" s="14"/>
      <c r="B13" s="15"/>
      <c r="C13" s="15"/>
      <c r="D13" s="282"/>
      <c r="E13" s="282"/>
      <c r="F13" s="282"/>
      <c r="G13" s="23"/>
      <c r="H13" s="282"/>
      <c r="I13" s="282"/>
      <c r="J13" s="282"/>
      <c r="K13" s="20"/>
      <c r="L13" s="24"/>
      <c r="M13" s="22"/>
    </row>
    <row r="14" spans="1:13" ht="30" customHeight="1">
      <c r="A14" s="14"/>
      <c r="B14" s="15"/>
      <c r="C14" s="15"/>
      <c r="D14" s="283"/>
      <c r="E14" s="283"/>
      <c r="F14" s="284"/>
      <c r="G14" s="25"/>
      <c r="H14" s="283"/>
      <c r="I14" s="283"/>
      <c r="J14" s="284"/>
      <c r="K14" s="20"/>
      <c r="L14" s="24"/>
      <c r="M14" s="22"/>
    </row>
    <row r="15" spans="1:13" ht="30" customHeight="1" thickBot="1">
      <c r="A15" s="26"/>
      <c r="B15" s="27"/>
      <c r="C15" s="27"/>
      <c r="D15" s="285"/>
      <c r="E15" s="286"/>
      <c r="F15" s="285"/>
      <c r="G15" s="25"/>
      <c r="H15" s="285"/>
      <c r="I15" s="286"/>
      <c r="J15" s="285"/>
      <c r="K15" s="28"/>
      <c r="L15" s="29"/>
      <c r="M15" s="30"/>
    </row>
    <row r="16" spans="1:13" ht="30" customHeight="1" thickBot="1">
      <c r="A16" s="14" t="s">
        <v>25</v>
      </c>
      <c r="B16" s="31"/>
      <c r="C16" s="31"/>
      <c r="D16" s="16">
        <f>+D17+D18</f>
        <v>604088</v>
      </c>
      <c r="E16" s="32">
        <f>+E17+E18</f>
        <v>58</v>
      </c>
      <c r="F16" s="33">
        <f>SUM(D16:E16)</f>
        <v>604146</v>
      </c>
      <c r="G16" s="34">
        <f aca="true" t="shared" si="0" ref="G16:G36">_xlfn.IFERROR((F16-J16)/J16*100,IF(F16-J16=0,0,100))</f>
        <v>84.47093452864411</v>
      </c>
      <c r="H16" s="35">
        <f>SUM(H17:H18)</f>
        <v>326936</v>
      </c>
      <c r="I16" s="32">
        <f>SUM(I17:I18)</f>
        <v>566</v>
      </c>
      <c r="J16" s="33">
        <f>SUM(H16:I16)</f>
        <v>327502</v>
      </c>
      <c r="K16" s="20"/>
      <c r="L16" s="20"/>
      <c r="M16" s="22" t="s">
        <v>26</v>
      </c>
    </row>
    <row r="17" spans="1:13" ht="30" customHeight="1">
      <c r="A17" s="14"/>
      <c r="B17" s="36" t="s">
        <v>27</v>
      </c>
      <c r="C17" s="37"/>
      <c r="D17" s="38">
        <f>'[1]LSOkt'!$D$14</f>
        <v>337367</v>
      </c>
      <c r="E17" s="39">
        <f>'[1]LSOkt'!$E$14</f>
        <v>58</v>
      </c>
      <c r="F17" s="40">
        <f>SUM(D17:E17)</f>
        <v>337425</v>
      </c>
      <c r="G17" s="41">
        <f t="shared" si="0"/>
        <v>208.31962719298244</v>
      </c>
      <c r="H17" s="38">
        <v>108874</v>
      </c>
      <c r="I17" s="39">
        <v>566</v>
      </c>
      <c r="J17" s="40">
        <f>SUM(H17:I17)</f>
        <v>109440</v>
      </c>
      <c r="K17" s="42"/>
      <c r="L17" s="43" t="s">
        <v>28</v>
      </c>
      <c r="M17" s="44"/>
    </row>
    <row r="18" spans="1:13" ht="30" customHeight="1" thickBot="1">
      <c r="A18" s="14"/>
      <c r="B18" s="45" t="s">
        <v>29</v>
      </c>
      <c r="C18" s="46"/>
      <c r="D18" s="47">
        <f>'[1]LSOkt'!$D$15</f>
        <v>266721</v>
      </c>
      <c r="E18" s="48">
        <f>'[1]LSOkt'!$E$15</f>
        <v>0</v>
      </c>
      <c r="F18" s="49">
        <f>SUM(D18:E18)</f>
        <v>266721</v>
      </c>
      <c r="G18" s="50">
        <f t="shared" si="0"/>
        <v>22.314295934183857</v>
      </c>
      <c r="H18" s="47">
        <v>218062</v>
      </c>
      <c r="I18" s="48">
        <v>0</v>
      </c>
      <c r="J18" s="49">
        <f>SUM(H18:I18)</f>
        <v>218062</v>
      </c>
      <c r="K18" s="51"/>
      <c r="L18" s="52" t="s">
        <v>30</v>
      </c>
      <c r="M18" s="44"/>
    </row>
    <row r="19" spans="1:13" ht="9" customHeight="1" thickBot="1">
      <c r="A19" s="14"/>
      <c r="B19" s="24"/>
      <c r="C19" s="24"/>
      <c r="D19" s="53"/>
      <c r="E19" s="53"/>
      <c r="F19" s="53"/>
      <c r="G19" s="25"/>
      <c r="H19" s="53"/>
      <c r="I19" s="53"/>
      <c r="J19" s="53"/>
      <c r="K19" s="54"/>
      <c r="L19" s="54"/>
      <c r="M19" s="44"/>
    </row>
    <row r="20" spans="1:13" ht="30" customHeight="1" thickBot="1">
      <c r="A20" s="14" t="s">
        <v>31</v>
      </c>
      <c r="B20" s="55"/>
      <c r="C20" s="31"/>
      <c r="D20" s="16">
        <f>SUM(D22:D28)</f>
        <v>258399</v>
      </c>
      <c r="E20" s="32">
        <f>SUM(E22:E28)</f>
        <v>184</v>
      </c>
      <c r="F20" s="33">
        <f>SUM(D20:E20)</f>
        <v>258583</v>
      </c>
      <c r="G20" s="19">
        <f t="shared" si="0"/>
        <v>-4.772023377685137</v>
      </c>
      <c r="H20" s="16">
        <f>SUM(H22:H28)</f>
        <v>270296</v>
      </c>
      <c r="I20" s="32">
        <f>SUM(I22:I28)</f>
        <v>1245</v>
      </c>
      <c r="J20" s="33">
        <f>SUM(H20:I20)</f>
        <v>271541</v>
      </c>
      <c r="K20" s="20"/>
      <c r="L20" s="20"/>
      <c r="M20" s="22" t="s">
        <v>32</v>
      </c>
    </row>
    <row r="21" spans="1:13" ht="30" customHeight="1">
      <c r="A21" s="14"/>
      <c r="B21" s="56" t="s">
        <v>33</v>
      </c>
      <c r="C21" s="57"/>
      <c r="D21" s="58">
        <f>SUM(D22:D25)</f>
        <v>258147</v>
      </c>
      <c r="E21" s="59">
        <f>SUM(E22:E25)</f>
        <v>169</v>
      </c>
      <c r="F21" s="60">
        <f>SUM(D21:E21)</f>
        <v>258316</v>
      </c>
      <c r="G21" s="41">
        <f t="shared" si="0"/>
        <v>-4.75916585552901</v>
      </c>
      <c r="H21" s="58">
        <f>SUM(H22:H25)</f>
        <v>269993</v>
      </c>
      <c r="I21" s="59">
        <f>SUM(I22:I25)</f>
        <v>1231</v>
      </c>
      <c r="J21" s="60">
        <f>SUM(H21:I21)</f>
        <v>271224</v>
      </c>
      <c r="K21" s="61"/>
      <c r="L21" s="62" t="s">
        <v>34</v>
      </c>
      <c r="M21" s="22"/>
    </row>
    <row r="22" spans="1:13" ht="30" customHeight="1">
      <c r="A22" s="14"/>
      <c r="B22" s="63"/>
      <c r="C22" s="36" t="s">
        <v>35</v>
      </c>
      <c r="D22" s="64">
        <f>'[1]LSOkt'!$D$19</f>
        <v>258111</v>
      </c>
      <c r="E22" s="65">
        <f>'[1]LSOkt'!$E$19</f>
        <v>0</v>
      </c>
      <c r="F22" s="66">
        <f>SUM(D22:E22)</f>
        <v>258111</v>
      </c>
      <c r="G22" s="67">
        <f t="shared" si="0"/>
        <v>-3.4850110869719666</v>
      </c>
      <c r="H22" s="64">
        <v>267431</v>
      </c>
      <c r="I22" s="65">
        <v>0</v>
      </c>
      <c r="J22" s="66">
        <f>SUM(H22:I22)</f>
        <v>267431</v>
      </c>
      <c r="K22" s="43" t="s">
        <v>36</v>
      </c>
      <c r="L22" s="68"/>
      <c r="M22" s="44"/>
    </row>
    <row r="23" spans="1:13" ht="30" customHeight="1">
      <c r="A23" s="14"/>
      <c r="B23" s="69"/>
      <c r="C23" s="70" t="s">
        <v>37</v>
      </c>
      <c r="D23" s="38">
        <f>'[1]LSOkt'!$D$20</f>
        <v>36</v>
      </c>
      <c r="E23" s="39">
        <f>'[1]LSOkt'!$E$20</f>
        <v>169</v>
      </c>
      <c r="F23" s="40">
        <f>SUM(D23:E23)</f>
        <v>205</v>
      </c>
      <c r="G23" s="41">
        <f t="shared" si="0"/>
        <v>-94.59530714474032</v>
      </c>
      <c r="H23" s="38">
        <v>2562</v>
      </c>
      <c r="I23" s="39">
        <v>1231</v>
      </c>
      <c r="J23" s="40">
        <f>SUM(H23:I23)</f>
        <v>3793</v>
      </c>
      <c r="K23" s="71" t="s">
        <v>38</v>
      </c>
      <c r="L23" s="68"/>
      <c r="M23" s="44"/>
    </row>
    <row r="24" spans="1:13" ht="30" customHeight="1">
      <c r="A24" s="14"/>
      <c r="B24" s="69"/>
      <c r="C24" s="70" t="s">
        <v>39</v>
      </c>
      <c r="D24" s="38">
        <f>'[1]LSOkt'!$D$21</f>
        <v>0</v>
      </c>
      <c r="E24" s="39">
        <f>'[1]LSOkt'!$E$21</f>
        <v>0</v>
      </c>
      <c r="F24" s="40">
        <v>0</v>
      </c>
      <c r="G24" s="41">
        <f t="shared" si="0"/>
        <v>0</v>
      </c>
      <c r="H24" s="38">
        <v>0</v>
      </c>
      <c r="I24" s="39">
        <v>0</v>
      </c>
      <c r="J24" s="40">
        <f>H24+I24</f>
        <v>0</v>
      </c>
      <c r="K24" s="72" t="s">
        <v>40</v>
      </c>
      <c r="L24" s="73"/>
      <c r="M24" s="44"/>
    </row>
    <row r="25" spans="1:13" ht="30" customHeight="1">
      <c r="A25" s="14"/>
      <c r="B25" s="69"/>
      <c r="C25" s="74" t="s">
        <v>41</v>
      </c>
      <c r="D25" s="75">
        <f>'[1]LSOkt'!$D$22</f>
        <v>0</v>
      </c>
      <c r="E25" s="76">
        <f>'[1]LSOkt'!$E$22</f>
        <v>0</v>
      </c>
      <c r="F25" s="77">
        <f>D25+E25</f>
        <v>0</v>
      </c>
      <c r="G25" s="78">
        <f t="shared" si="0"/>
        <v>0</v>
      </c>
      <c r="H25" s="75">
        <v>0</v>
      </c>
      <c r="I25" s="76">
        <v>0</v>
      </c>
      <c r="J25" s="77">
        <f>H25+I25</f>
        <v>0</v>
      </c>
      <c r="K25" s="79" t="s">
        <v>42</v>
      </c>
      <c r="L25" s="73"/>
      <c r="M25" s="44"/>
    </row>
    <row r="26" spans="1:13" ht="30" customHeight="1">
      <c r="A26" s="14"/>
      <c r="B26" s="80" t="s">
        <v>43</v>
      </c>
      <c r="C26" s="81"/>
      <c r="D26" s="38">
        <f>'[1]LSOkt'!$D$23</f>
        <v>156</v>
      </c>
      <c r="E26" s="39">
        <f>'[1]LSOkt'!$E$23</f>
        <v>0</v>
      </c>
      <c r="F26" s="40">
        <f>SUM(D26:E26)</f>
        <v>156</v>
      </c>
      <c r="G26" s="67">
        <f t="shared" si="0"/>
        <v>173.6842105263158</v>
      </c>
      <c r="H26" s="38">
        <v>57</v>
      </c>
      <c r="I26" s="39">
        <v>0</v>
      </c>
      <c r="J26" s="40">
        <f>SUM(H26:I26)</f>
        <v>57</v>
      </c>
      <c r="K26" s="54"/>
      <c r="L26" s="73" t="s">
        <v>44</v>
      </c>
      <c r="M26" s="44"/>
    </row>
    <row r="27" spans="1:13" ht="30" customHeight="1">
      <c r="A27" s="14"/>
      <c r="B27" s="80" t="s">
        <v>45</v>
      </c>
      <c r="C27" s="81"/>
      <c r="D27" s="38">
        <f>'[1]LSOkt'!$D$24</f>
        <v>96</v>
      </c>
      <c r="E27" s="39">
        <f>'[1]LSOkt'!$E$24</f>
        <v>15</v>
      </c>
      <c r="F27" s="40">
        <f>SUM(D27:E27)</f>
        <v>111</v>
      </c>
      <c r="G27" s="41">
        <f t="shared" si="0"/>
        <v>-57.30769230769231</v>
      </c>
      <c r="H27" s="38">
        <v>246</v>
      </c>
      <c r="I27" s="39">
        <v>14</v>
      </c>
      <c r="J27" s="40">
        <f>SUM(H27:I27)</f>
        <v>260</v>
      </c>
      <c r="K27" s="82"/>
      <c r="L27" s="73" t="s">
        <v>46</v>
      </c>
      <c r="M27" s="44"/>
    </row>
    <row r="28" spans="1:13" ht="30" customHeight="1" thickBot="1">
      <c r="A28" s="14"/>
      <c r="B28" s="83" t="s">
        <v>47</v>
      </c>
      <c r="C28" s="84"/>
      <c r="D28" s="47">
        <f>'[1]LSOkt'!$D$25</f>
        <v>0</v>
      </c>
      <c r="E28" s="48">
        <f>'[1]LSOkt'!$E$25</f>
        <v>0</v>
      </c>
      <c r="F28" s="85">
        <f>SUM(D28:E28)</f>
        <v>0</v>
      </c>
      <c r="G28" s="86">
        <f t="shared" si="0"/>
        <v>0</v>
      </c>
      <c r="H28" s="47">
        <v>0</v>
      </c>
      <c r="I28" s="48">
        <v>0</v>
      </c>
      <c r="J28" s="85">
        <f>SUM(H28:I28)</f>
        <v>0</v>
      </c>
      <c r="K28" s="87"/>
      <c r="L28" s="88" t="s">
        <v>48</v>
      </c>
      <c r="M28" s="44"/>
    </row>
    <row r="29" spans="1:13" ht="9" customHeight="1" thickBot="1">
      <c r="A29" s="14"/>
      <c r="B29" s="15"/>
      <c r="C29" s="15"/>
      <c r="D29" s="89"/>
      <c r="E29" s="89"/>
      <c r="F29" s="89"/>
      <c r="G29" s="90"/>
      <c r="H29" s="89"/>
      <c r="I29" s="89"/>
      <c r="J29" s="89"/>
      <c r="K29" s="20"/>
      <c r="L29" s="20"/>
      <c r="M29" s="22"/>
    </row>
    <row r="30" spans="1:13" ht="30" customHeight="1" thickBot="1">
      <c r="A30" s="14" t="s">
        <v>49</v>
      </c>
      <c r="B30" s="31"/>
      <c r="C30" s="31"/>
      <c r="D30" s="91">
        <f>SUM(D31+D34)</f>
        <v>16010</v>
      </c>
      <c r="E30" s="92">
        <f>SUM(E31+E34)</f>
        <v>0</v>
      </c>
      <c r="F30" s="60">
        <f aca="true" t="shared" si="1" ref="F30:F36">SUM(D30:E30)</f>
        <v>16010</v>
      </c>
      <c r="G30" s="93">
        <f t="shared" si="0"/>
        <v>-25.25327979830991</v>
      </c>
      <c r="H30" s="91">
        <f>SUM(H31+H34)</f>
        <v>21419</v>
      </c>
      <c r="I30" s="92">
        <f>SUM(I31+I34)</f>
        <v>0</v>
      </c>
      <c r="J30" s="60">
        <f aca="true" t="shared" si="2" ref="J30:J36">SUM(H30:I30)</f>
        <v>21419</v>
      </c>
      <c r="K30" s="24"/>
      <c r="L30" s="24"/>
      <c r="M30" s="22" t="s">
        <v>50</v>
      </c>
    </row>
    <row r="31" spans="1:13" ht="30" customHeight="1">
      <c r="A31" s="14"/>
      <c r="B31" s="56" t="s">
        <v>51</v>
      </c>
      <c r="C31" s="94"/>
      <c r="D31" s="91">
        <f>SUM(D32:D33)</f>
        <v>1917</v>
      </c>
      <c r="E31" s="92">
        <f>SUM(E32:E33)</f>
        <v>0</v>
      </c>
      <c r="F31" s="95">
        <f t="shared" si="1"/>
        <v>1917</v>
      </c>
      <c r="G31" s="96">
        <f t="shared" si="0"/>
        <v>1.4822657490735838</v>
      </c>
      <c r="H31" s="91">
        <f>SUM(H32:H33)</f>
        <v>1889</v>
      </c>
      <c r="I31" s="92">
        <f>SUM(I32:I33)</f>
        <v>0</v>
      </c>
      <c r="J31" s="95">
        <f t="shared" si="2"/>
        <v>1889</v>
      </c>
      <c r="K31" s="97"/>
      <c r="L31" s="62" t="s">
        <v>52</v>
      </c>
      <c r="M31" s="22"/>
    </row>
    <row r="32" spans="1:13" ht="30" customHeight="1">
      <c r="A32" s="14"/>
      <c r="B32" s="98"/>
      <c r="C32" s="99" t="s">
        <v>53</v>
      </c>
      <c r="D32" s="100">
        <f>'[1]LSOkt'!$D$29</f>
        <v>1917</v>
      </c>
      <c r="E32" s="101">
        <f>'[1]LSOkt'!$E$29</f>
        <v>0</v>
      </c>
      <c r="F32" s="102">
        <f t="shared" si="1"/>
        <v>1917</v>
      </c>
      <c r="G32" s="103">
        <f t="shared" si="0"/>
        <v>1.4822657490735838</v>
      </c>
      <c r="H32" s="100">
        <v>1889</v>
      </c>
      <c r="I32" s="101">
        <v>0</v>
      </c>
      <c r="J32" s="102">
        <f t="shared" si="2"/>
        <v>1889</v>
      </c>
      <c r="K32" s="104" t="s">
        <v>54</v>
      </c>
      <c r="L32" s="71"/>
      <c r="M32" s="44"/>
    </row>
    <row r="33" spans="1:13" ht="30" customHeight="1">
      <c r="A33" s="14"/>
      <c r="B33" s="98"/>
      <c r="C33" s="105" t="s">
        <v>55</v>
      </c>
      <c r="D33" s="106">
        <f>'[1]LSOkt'!$D$30</f>
        <v>0</v>
      </c>
      <c r="E33" s="107">
        <f>'[1]LSOkt'!$E$30</f>
        <v>0</v>
      </c>
      <c r="F33" s="108">
        <f t="shared" si="1"/>
        <v>0</v>
      </c>
      <c r="G33" s="109">
        <f t="shared" si="0"/>
        <v>0</v>
      </c>
      <c r="H33" s="106">
        <v>0</v>
      </c>
      <c r="I33" s="107">
        <v>0</v>
      </c>
      <c r="J33" s="108">
        <f t="shared" si="2"/>
        <v>0</v>
      </c>
      <c r="K33" s="110" t="s">
        <v>56</v>
      </c>
      <c r="L33" s="111"/>
      <c r="M33" s="44"/>
    </row>
    <row r="34" spans="1:13" ht="30" customHeight="1">
      <c r="A34" s="14"/>
      <c r="B34" s="80" t="s">
        <v>57</v>
      </c>
      <c r="C34" s="112"/>
      <c r="D34" s="113">
        <f>SUM(D35:D36)</f>
        <v>14093</v>
      </c>
      <c r="E34" s="114">
        <f>SUM(E35:E36)</f>
        <v>0</v>
      </c>
      <c r="F34" s="115">
        <f t="shared" si="1"/>
        <v>14093</v>
      </c>
      <c r="G34" s="103">
        <f t="shared" si="0"/>
        <v>-27.839221710189456</v>
      </c>
      <c r="H34" s="113">
        <f>SUM(H35:H36)</f>
        <v>19530</v>
      </c>
      <c r="I34" s="114">
        <f>SUM(I35:I36)</f>
        <v>0</v>
      </c>
      <c r="J34" s="115">
        <f t="shared" si="2"/>
        <v>19530</v>
      </c>
      <c r="K34" s="116"/>
      <c r="L34" s="73" t="s">
        <v>58</v>
      </c>
      <c r="M34" s="44"/>
    </row>
    <row r="35" spans="1:13" ht="30" customHeight="1">
      <c r="A35" s="14"/>
      <c r="B35" s="98"/>
      <c r="C35" s="99" t="s">
        <v>59</v>
      </c>
      <c r="D35" s="100">
        <f>'[1]LSOkt'!$D$32</f>
        <v>14093</v>
      </c>
      <c r="E35" s="101">
        <f>'[1]LSOkt'!$E$32</f>
        <v>0</v>
      </c>
      <c r="F35" s="102">
        <f t="shared" si="1"/>
        <v>14093</v>
      </c>
      <c r="G35" s="103">
        <f t="shared" si="0"/>
        <v>-27.839221710189456</v>
      </c>
      <c r="H35" s="100">
        <v>19530</v>
      </c>
      <c r="I35" s="101">
        <v>0</v>
      </c>
      <c r="J35" s="102">
        <f t="shared" si="2"/>
        <v>19530</v>
      </c>
      <c r="K35" s="104" t="s">
        <v>60</v>
      </c>
      <c r="L35" s="117"/>
      <c r="M35" s="44"/>
    </row>
    <row r="36" spans="1:13" ht="30" customHeight="1" thickBot="1">
      <c r="A36" s="14"/>
      <c r="B36" s="118"/>
      <c r="C36" s="105" t="s">
        <v>61</v>
      </c>
      <c r="D36" s="119">
        <f>'[1]LSOkt'!$D$33</f>
        <v>0</v>
      </c>
      <c r="E36" s="120">
        <f>'[1]LSOkt'!$E$33</f>
        <v>0</v>
      </c>
      <c r="F36" s="85">
        <f t="shared" si="1"/>
        <v>0</v>
      </c>
      <c r="G36" s="121">
        <f t="shared" si="0"/>
        <v>0</v>
      </c>
      <c r="H36" s="119">
        <v>0</v>
      </c>
      <c r="I36" s="120">
        <v>0</v>
      </c>
      <c r="J36" s="85">
        <f t="shared" si="2"/>
        <v>0</v>
      </c>
      <c r="K36" s="110" t="s">
        <v>62</v>
      </c>
      <c r="L36" s="122"/>
      <c r="M36" s="44"/>
    </row>
    <row r="37" spans="1:13" ht="9" customHeight="1" thickBot="1">
      <c r="A37" s="14"/>
      <c r="B37" s="81"/>
      <c r="C37" s="81"/>
      <c r="D37" s="53"/>
      <c r="E37" s="53"/>
      <c r="F37" s="53"/>
      <c r="G37" s="25"/>
      <c r="H37" s="53"/>
      <c r="I37" s="53"/>
      <c r="J37" s="53"/>
      <c r="K37" s="54"/>
      <c r="L37" s="54"/>
      <c r="M37" s="44"/>
    </row>
    <row r="38" spans="1:13" ht="30" customHeight="1" thickBot="1">
      <c r="A38" s="123" t="s">
        <v>63</v>
      </c>
      <c r="B38" s="15"/>
      <c r="C38" s="15"/>
      <c r="D38" s="35">
        <f>SUM(D39:D40)</f>
        <v>-2279</v>
      </c>
      <c r="E38" s="32">
        <f>SUM(E39:E40)</f>
        <v>-191</v>
      </c>
      <c r="F38" s="33">
        <f>SUM(F39:F40)</f>
        <v>-2470</v>
      </c>
      <c r="G38" s="124"/>
      <c r="H38" s="35">
        <f>SUM(H39:H40)</f>
        <v>7750</v>
      </c>
      <c r="I38" s="32">
        <f>SUM(I39:I40)</f>
        <v>-974</v>
      </c>
      <c r="J38" s="33">
        <f>SUM(J39:J40)</f>
        <v>6776</v>
      </c>
      <c r="K38" s="20"/>
      <c r="L38" s="20"/>
      <c r="M38" s="22" t="s">
        <v>64</v>
      </c>
    </row>
    <row r="39" spans="1:13" ht="30" customHeight="1">
      <c r="A39" s="14"/>
      <c r="B39" s="36" t="s">
        <v>65</v>
      </c>
      <c r="C39" s="37"/>
      <c r="D39" s="38">
        <f>'[1]LSOkt'!$D$36</f>
        <v>-22</v>
      </c>
      <c r="E39" s="39">
        <f>'[1]LSOkt'!$E$36</f>
        <v>-187</v>
      </c>
      <c r="F39" s="40">
        <f>SUM(D39:E39)</f>
        <v>-209</v>
      </c>
      <c r="G39" s="125"/>
      <c r="H39" s="38">
        <v>4715</v>
      </c>
      <c r="I39" s="39">
        <v>-39</v>
      </c>
      <c r="J39" s="40">
        <f>SUM(H39:I39)</f>
        <v>4676</v>
      </c>
      <c r="K39" s="42"/>
      <c r="L39" s="43" t="s">
        <v>66</v>
      </c>
      <c r="M39" s="44"/>
    </row>
    <row r="40" spans="1:13" ht="30" customHeight="1" thickBot="1">
      <c r="A40" s="14"/>
      <c r="B40" s="74" t="s">
        <v>67</v>
      </c>
      <c r="C40" s="126"/>
      <c r="D40" s="47">
        <f>'[1]LSOkt'!$D$37</f>
        <v>-2257</v>
      </c>
      <c r="E40" s="48">
        <f>'[1]LSOkt'!$E$37</f>
        <v>-4</v>
      </c>
      <c r="F40" s="85">
        <f>SUM(D40:E40)</f>
        <v>-2261</v>
      </c>
      <c r="G40" s="127"/>
      <c r="H40" s="47">
        <v>3035</v>
      </c>
      <c r="I40" s="48">
        <v>-935</v>
      </c>
      <c r="J40" s="85">
        <f>SUM(H40:I40)</f>
        <v>2100</v>
      </c>
      <c r="K40" s="51"/>
      <c r="L40" s="52" t="s">
        <v>68</v>
      </c>
      <c r="M40" s="44"/>
    </row>
    <row r="41" spans="1:13" ht="9" customHeight="1" thickBot="1">
      <c r="A41" s="14"/>
      <c r="B41" s="112"/>
      <c r="C41" s="24"/>
      <c r="D41" s="89"/>
      <c r="E41" s="89"/>
      <c r="F41" s="89"/>
      <c r="G41" s="128"/>
      <c r="H41" s="89"/>
      <c r="I41" s="89"/>
      <c r="J41" s="89"/>
      <c r="K41" s="129"/>
      <c r="L41" s="129"/>
      <c r="M41" s="44"/>
    </row>
    <row r="42" spans="1:13" ht="30" customHeight="1" thickBot="1">
      <c r="A42" s="26"/>
      <c r="B42" s="27"/>
      <c r="C42" s="27"/>
      <c r="D42" s="287" t="s">
        <v>69</v>
      </c>
      <c r="E42" s="288"/>
      <c r="F42" s="289"/>
      <c r="G42" s="130"/>
      <c r="H42" s="287" t="s">
        <v>70</v>
      </c>
      <c r="I42" s="288"/>
      <c r="J42" s="289"/>
      <c r="K42" s="29"/>
      <c r="L42" s="29"/>
      <c r="M42" s="30"/>
    </row>
    <row r="43" spans="1:13" ht="30" customHeight="1" thickBot="1">
      <c r="A43" s="131" t="s">
        <v>71</v>
      </c>
      <c r="B43" s="132"/>
      <c r="C43" s="132"/>
      <c r="D43" s="16">
        <f>D12+D16-D20-D30-D38</f>
        <v>814469</v>
      </c>
      <c r="E43" s="32">
        <f>E12+E16-E20-E30-E38</f>
        <v>6080</v>
      </c>
      <c r="F43" s="33">
        <f>SUM(D43:E43)</f>
        <v>820549</v>
      </c>
      <c r="G43" s="19">
        <f>_xlfn.IFERROR((F43-J43)/J43*100,IF(F43-J43=0,0,100))</f>
        <v>20.856297849902646</v>
      </c>
      <c r="H43" s="16">
        <f>H12+H16-H20-H30-H38</f>
        <v>672736</v>
      </c>
      <c r="I43" s="32">
        <f>I12+I16-I20-I30-I38</f>
        <v>6210</v>
      </c>
      <c r="J43" s="33">
        <f>SUM(H43:I43)</f>
        <v>678946</v>
      </c>
      <c r="K43" s="133"/>
      <c r="L43" s="133"/>
      <c r="M43" s="134" t="s">
        <v>72</v>
      </c>
    </row>
    <row r="44" spans="1:13" ht="9" customHeight="1" thickBot="1">
      <c r="A44" s="135"/>
      <c r="B44" s="136"/>
      <c r="C44" s="136"/>
      <c r="D44" s="53"/>
      <c r="E44" s="53"/>
      <c r="F44" s="53"/>
      <c r="G44" s="137"/>
      <c r="H44" s="53"/>
      <c r="I44" s="53"/>
      <c r="J44" s="53"/>
      <c r="K44" s="295"/>
      <c r="L44" s="295"/>
      <c r="M44" s="44"/>
    </row>
    <row r="45" spans="1:13" ht="30" customHeight="1" thickBot="1">
      <c r="A45" s="123" t="s">
        <v>73</v>
      </c>
      <c r="B45" s="15"/>
      <c r="C45" s="15"/>
      <c r="D45" s="35">
        <f>SUM(D46:D47)</f>
        <v>814469</v>
      </c>
      <c r="E45" s="32">
        <f>SUM(E46:E47)</f>
        <v>6080</v>
      </c>
      <c r="F45" s="17">
        <f>SUM(F46:F47)</f>
        <v>820549</v>
      </c>
      <c r="G45" s="19">
        <f>_xlfn.IFERROR((F45-J45)/J45*100,IF(F45-J45=0,0,100))</f>
        <v>20.856297849902646</v>
      </c>
      <c r="H45" s="35">
        <f>SUM(H46:H47)</f>
        <v>672736</v>
      </c>
      <c r="I45" s="32">
        <f>SUM(I46:I47)</f>
        <v>6210</v>
      </c>
      <c r="J45" s="18">
        <f>SUM(J46:J47)</f>
        <v>678946</v>
      </c>
      <c r="K45" s="20"/>
      <c r="L45" s="20"/>
      <c r="M45" s="22" t="s">
        <v>74</v>
      </c>
    </row>
    <row r="46" spans="1:13" ht="30" customHeight="1">
      <c r="A46" s="138"/>
      <c r="B46" s="36" t="s">
        <v>75</v>
      </c>
      <c r="C46" s="37"/>
      <c r="D46" s="139">
        <f>'[1]LSOkt'!$D$43</f>
        <v>539922</v>
      </c>
      <c r="E46" s="39">
        <f>'[1]LSOkt'!$E$43</f>
        <v>5947</v>
      </c>
      <c r="F46" s="40">
        <f>SUM(D46:E46)</f>
        <v>545869</v>
      </c>
      <c r="G46" s="140">
        <f>_xlfn.IFERROR((F46-J46)/J46*100,IF(F46-J46=0,0,100))</f>
        <v>17.07922331679675</v>
      </c>
      <c r="H46" s="139">
        <v>461590</v>
      </c>
      <c r="I46" s="39">
        <v>4649</v>
      </c>
      <c r="J46" s="40">
        <f>SUM(H46:I46)</f>
        <v>466239</v>
      </c>
      <c r="K46" s="42"/>
      <c r="L46" s="43" t="s">
        <v>76</v>
      </c>
      <c r="M46" s="44"/>
    </row>
    <row r="47" spans="1:13" ht="30" customHeight="1" thickBot="1">
      <c r="A47" s="138"/>
      <c r="B47" s="74" t="s">
        <v>77</v>
      </c>
      <c r="C47" s="126"/>
      <c r="D47" s="47">
        <f>'[1]LSOkt'!$D$44</f>
        <v>274547</v>
      </c>
      <c r="E47" s="48">
        <f>'[1]LSOkt'!$E$44</f>
        <v>133</v>
      </c>
      <c r="F47" s="49">
        <f>SUM(D47:E47)</f>
        <v>274680</v>
      </c>
      <c r="G47" s="86">
        <f>_xlfn.IFERROR((F47-J47)/J47*100,IF(F47-J47=0,0,100))</f>
        <v>29.135383414744226</v>
      </c>
      <c r="H47" s="47">
        <v>211146</v>
      </c>
      <c r="I47" s="48">
        <v>1561</v>
      </c>
      <c r="J47" s="49">
        <f>SUM(H47:I47)</f>
        <v>212707</v>
      </c>
      <c r="K47" s="51"/>
      <c r="L47" s="52" t="s">
        <v>78</v>
      </c>
      <c r="M47" s="44"/>
    </row>
    <row r="48" spans="1:13" ht="9" customHeight="1" thickBot="1">
      <c r="A48" s="123"/>
      <c r="B48" s="15"/>
      <c r="C48" s="15"/>
      <c r="D48" s="53"/>
      <c r="E48" s="53"/>
      <c r="F48" s="53"/>
      <c r="G48" s="53"/>
      <c r="H48" s="53"/>
      <c r="I48" s="53"/>
      <c r="J48" s="53"/>
      <c r="K48" s="20"/>
      <c r="L48" s="20"/>
      <c r="M48" s="44"/>
    </row>
    <row r="49" spans="1:13" ht="30" customHeight="1">
      <c r="A49" s="135" t="s">
        <v>79</v>
      </c>
      <c r="B49" s="141"/>
      <c r="C49" s="141"/>
      <c r="D49" s="142"/>
      <c r="E49" s="143"/>
      <c r="F49" s="144"/>
      <c r="G49" s="145"/>
      <c r="H49" s="142"/>
      <c r="I49" s="143"/>
      <c r="J49" s="144"/>
      <c r="K49" s="296" t="s">
        <v>80</v>
      </c>
      <c r="L49" s="295"/>
      <c r="M49" s="297"/>
    </row>
    <row r="50" spans="1:13" ht="30" customHeight="1">
      <c r="A50" s="14" t="s">
        <v>81</v>
      </c>
      <c r="B50" s="146"/>
      <c r="C50" s="146"/>
      <c r="D50" s="147"/>
      <c r="E50" s="148"/>
      <c r="F50" s="149"/>
      <c r="G50" s="150"/>
      <c r="H50" s="147"/>
      <c r="I50" s="148"/>
      <c r="J50" s="149"/>
      <c r="K50" s="298" t="s">
        <v>82</v>
      </c>
      <c r="L50" s="299"/>
      <c r="M50" s="300"/>
    </row>
    <row r="51" spans="1:13" ht="30" customHeight="1">
      <c r="A51" s="301" t="s">
        <v>83</v>
      </c>
      <c r="B51" s="302"/>
      <c r="C51" s="303"/>
      <c r="D51" s="147"/>
      <c r="E51" s="148"/>
      <c r="F51" s="149"/>
      <c r="G51" s="150"/>
      <c r="H51" s="147"/>
      <c r="I51" s="148"/>
      <c r="J51" s="149"/>
      <c r="K51" s="298" t="s">
        <v>84</v>
      </c>
      <c r="L51" s="299"/>
      <c r="M51" s="300"/>
    </row>
    <row r="52" spans="1:13" ht="30" customHeight="1">
      <c r="A52" s="151"/>
      <c r="B52" s="81" t="s">
        <v>85</v>
      </c>
      <c r="C52" s="81"/>
      <c r="D52" s="152">
        <f>'[1]LSOkt'!$D$47</f>
        <v>3881</v>
      </c>
      <c r="E52" s="148">
        <f>'[1]LSOkt'!$E$47</f>
        <v>0</v>
      </c>
      <c r="F52" s="153">
        <f>SUM(D52:E52)</f>
        <v>3881</v>
      </c>
      <c r="G52" s="154"/>
      <c r="H52" s="152">
        <v>7467</v>
      </c>
      <c r="I52" s="148">
        <v>0</v>
      </c>
      <c r="J52" s="153">
        <f>SUM(H52:I52)</f>
        <v>7467</v>
      </c>
      <c r="K52" s="290" t="s">
        <v>86</v>
      </c>
      <c r="L52" s="291"/>
      <c r="M52" s="44"/>
    </row>
    <row r="53" spans="1:13" ht="30" customHeight="1">
      <c r="A53" s="151"/>
      <c r="B53" s="81" t="s">
        <v>87</v>
      </c>
      <c r="C53" s="81"/>
      <c r="D53" s="152">
        <f>'[1]LSOkt'!$D$48</f>
        <v>29703</v>
      </c>
      <c r="E53" s="148">
        <f>'[1]LSOkt'!$E$48</f>
        <v>0</v>
      </c>
      <c r="F53" s="153">
        <f>SUM(D53:E53)</f>
        <v>29703</v>
      </c>
      <c r="G53" s="154"/>
      <c r="H53" s="152">
        <v>9609</v>
      </c>
      <c r="I53" s="148">
        <v>0</v>
      </c>
      <c r="J53" s="155">
        <f>SUM(H53:I53)</f>
        <v>9609</v>
      </c>
      <c r="K53" s="290" t="s">
        <v>88</v>
      </c>
      <c r="L53" s="291"/>
      <c r="M53" s="44"/>
    </row>
    <row r="54" spans="1:13" ht="30" customHeight="1">
      <c r="A54" s="151"/>
      <c r="B54" s="81" t="s">
        <v>89</v>
      </c>
      <c r="C54" s="81"/>
      <c r="D54" s="152">
        <f>'[1]LSOkt'!$D$49</f>
        <v>21237</v>
      </c>
      <c r="E54" s="148">
        <f>'[1]LSOkt'!$E$49</f>
        <v>0</v>
      </c>
      <c r="F54" s="153">
        <f>SUM(D54:E54)</f>
        <v>21237</v>
      </c>
      <c r="G54" s="154"/>
      <c r="H54" s="152">
        <v>8059</v>
      </c>
      <c r="I54" s="148">
        <v>0</v>
      </c>
      <c r="J54" s="153">
        <f>SUM(H54:I54)</f>
        <v>8059</v>
      </c>
      <c r="K54" s="290" t="s">
        <v>90</v>
      </c>
      <c r="L54" s="291"/>
      <c r="M54" s="44"/>
    </row>
    <row r="55" spans="1:13" ht="30" customHeight="1">
      <c r="A55" s="151"/>
      <c r="B55" s="81" t="s">
        <v>91</v>
      </c>
      <c r="C55" s="81"/>
      <c r="D55" s="152">
        <f>'[1]LSOkt'!$D$50</f>
        <v>0</v>
      </c>
      <c r="E55" s="156">
        <f>'[1]LSOkt'!$E$50</f>
        <v>0</v>
      </c>
      <c r="F55" s="153">
        <f>SUM(D55:E55)</f>
        <v>0</v>
      </c>
      <c r="G55" s="154"/>
      <c r="H55" s="152">
        <v>0</v>
      </c>
      <c r="I55" s="156">
        <v>0</v>
      </c>
      <c r="J55" s="153">
        <f>SUM(H55:I55)</f>
        <v>0</v>
      </c>
      <c r="K55" s="290" t="s">
        <v>92</v>
      </c>
      <c r="L55" s="291"/>
      <c r="M55" s="44"/>
    </row>
    <row r="56" spans="1:13" ht="30" customHeight="1" thickBot="1">
      <c r="A56" s="157"/>
      <c r="B56" s="158" t="s">
        <v>93</v>
      </c>
      <c r="C56" s="158"/>
      <c r="D56" s="159">
        <f>+D52+D53-D54-D55</f>
        <v>12347</v>
      </c>
      <c r="E56" s="160">
        <v>0</v>
      </c>
      <c r="F56" s="161">
        <f>SUM(D56:E56)</f>
        <v>12347</v>
      </c>
      <c r="G56" s="162"/>
      <c r="H56" s="159">
        <f>+H52+H53-H54-H55</f>
        <v>9017</v>
      </c>
      <c r="I56" s="160">
        <v>0</v>
      </c>
      <c r="J56" s="163">
        <f>SUM(H56:I56)</f>
        <v>9017</v>
      </c>
      <c r="K56" s="304" t="s">
        <v>94</v>
      </c>
      <c r="L56" s="304"/>
      <c r="M56" s="164"/>
    </row>
    <row r="57" spans="1:13" s="167" customFormat="1" ht="30" customHeight="1">
      <c r="A57" s="165"/>
      <c r="B57" s="81"/>
      <c r="C57" s="81"/>
      <c r="D57" s="136" t="s">
        <v>95</v>
      </c>
      <c r="E57" s="136"/>
      <c r="F57" s="136"/>
      <c r="G57" s="166" t="s">
        <v>96</v>
      </c>
      <c r="H57" s="305" t="s">
        <v>97</v>
      </c>
      <c r="I57" s="306"/>
      <c r="J57" s="306"/>
      <c r="K57" s="306"/>
      <c r="L57" s="306"/>
      <c r="M57" s="307"/>
    </row>
    <row r="58" spans="1:13" s="167" customFormat="1" ht="30" customHeight="1">
      <c r="A58" s="165"/>
      <c r="B58" s="81"/>
      <c r="C58" s="81"/>
      <c r="D58" s="168"/>
      <c r="E58" s="169"/>
      <c r="F58" s="170" t="s">
        <v>98</v>
      </c>
      <c r="G58" s="171">
        <f>'[1]LSOkt'!$F$54</f>
        <v>6454</v>
      </c>
      <c r="H58" s="172" t="s">
        <v>99</v>
      </c>
      <c r="I58" s="172"/>
      <c r="J58" s="173"/>
      <c r="K58" s="173"/>
      <c r="L58" s="173"/>
      <c r="M58" s="174"/>
    </row>
    <row r="59" spans="1:13" s="167" customFormat="1" ht="30" customHeight="1">
      <c r="A59" s="175"/>
      <c r="B59" s="166"/>
      <c r="C59" s="166"/>
      <c r="D59" s="54"/>
      <c r="E59" s="169"/>
      <c r="F59" s="176" t="s">
        <v>100</v>
      </c>
      <c r="G59" s="171">
        <f>'[1]LSOkt'!$F$55</f>
        <v>2264</v>
      </c>
      <c r="H59" s="172" t="s">
        <v>101</v>
      </c>
      <c r="I59" s="177"/>
      <c r="J59" s="178"/>
      <c r="K59" s="178"/>
      <c r="L59" s="178"/>
      <c r="M59" s="179"/>
    </row>
    <row r="60" spans="1:13" s="167" customFormat="1" ht="30" customHeight="1">
      <c r="A60" s="175"/>
      <c r="B60" s="166"/>
      <c r="C60" s="166"/>
      <c r="D60" s="54"/>
      <c r="E60" s="180"/>
      <c r="F60" s="170" t="s">
        <v>5</v>
      </c>
      <c r="G60" s="171">
        <f>'[1]LSOkt'!$F$56</f>
        <v>337425</v>
      </c>
      <c r="H60" s="177" t="s">
        <v>6</v>
      </c>
      <c r="I60" s="177"/>
      <c r="J60" s="178"/>
      <c r="K60" s="178"/>
      <c r="L60" s="178"/>
      <c r="M60" s="179"/>
    </row>
    <row r="61" spans="1:13" s="167" customFormat="1" ht="30" customHeight="1">
      <c r="A61" s="290" t="s">
        <v>102</v>
      </c>
      <c r="B61" s="291"/>
      <c r="C61" s="291"/>
      <c r="D61" s="291"/>
      <c r="E61" s="291"/>
      <c r="F61" s="291"/>
      <c r="G61" s="181" t="s">
        <v>103</v>
      </c>
      <c r="H61" s="292" t="s">
        <v>104</v>
      </c>
      <c r="I61" s="293"/>
      <c r="J61" s="293"/>
      <c r="K61" s="293"/>
      <c r="L61" s="293"/>
      <c r="M61" s="294"/>
    </row>
    <row r="62" spans="1:13" s="167" customFormat="1" ht="30" customHeight="1">
      <c r="A62" s="290" t="s">
        <v>105</v>
      </c>
      <c r="B62" s="291"/>
      <c r="C62" s="291"/>
      <c r="D62" s="291"/>
      <c r="E62" s="291"/>
      <c r="F62" s="291"/>
      <c r="G62" s="182" t="s">
        <v>106</v>
      </c>
      <c r="H62" s="308" t="s">
        <v>107</v>
      </c>
      <c r="I62" s="293"/>
      <c r="J62" s="293"/>
      <c r="K62" s="293"/>
      <c r="L62" s="293"/>
      <c r="M62" s="294"/>
    </row>
    <row r="63" spans="1:13" s="167" customFormat="1" ht="30" customHeight="1">
      <c r="A63" s="290" t="s">
        <v>108</v>
      </c>
      <c r="B63" s="291"/>
      <c r="C63" s="291"/>
      <c r="D63" s="291"/>
      <c r="E63" s="291"/>
      <c r="F63" s="291"/>
      <c r="G63" s="182" t="s">
        <v>109</v>
      </c>
      <c r="H63" s="309" t="s">
        <v>110</v>
      </c>
      <c r="I63" s="310"/>
      <c r="J63" s="310"/>
      <c r="K63" s="310"/>
      <c r="L63" s="310"/>
      <c r="M63" s="311"/>
    </row>
    <row r="64" spans="1:13" s="167" customFormat="1" ht="30" customHeight="1">
      <c r="A64" s="290" t="s">
        <v>111</v>
      </c>
      <c r="B64" s="291"/>
      <c r="C64" s="291"/>
      <c r="D64" s="291"/>
      <c r="E64" s="291"/>
      <c r="F64" s="291"/>
      <c r="G64" s="182" t="s">
        <v>112</v>
      </c>
      <c r="H64" s="292" t="s">
        <v>113</v>
      </c>
      <c r="I64" s="292"/>
      <c r="J64" s="292"/>
      <c r="K64" s="183"/>
      <c r="L64" s="184"/>
      <c r="M64" s="179"/>
    </row>
    <row r="65" spans="1:13" s="189" customFormat="1" ht="9" customHeight="1" thickBot="1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7"/>
      <c r="M65" s="188"/>
    </row>
    <row r="68" ht="30">
      <c r="K68" s="190"/>
    </row>
  </sheetData>
  <sheetProtection selectLockedCells="1"/>
  <mergeCells count="47">
    <mergeCell ref="A62:F62"/>
    <mergeCell ref="H62:M62"/>
    <mergeCell ref="A63:F63"/>
    <mergeCell ref="H63:M63"/>
    <mergeCell ref="A64:F64"/>
    <mergeCell ref="H64:J64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11:C11"/>
    <mergeCell ref="D11:F11"/>
    <mergeCell ref="H11:J11"/>
    <mergeCell ref="K11:M11"/>
    <mergeCell ref="D13:F13"/>
    <mergeCell ref="H13:J13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D3:J3"/>
    <mergeCell ref="D4:J4"/>
    <mergeCell ref="D5:F5"/>
    <mergeCell ref="H5:J5"/>
    <mergeCell ref="D6:F6"/>
    <mergeCell ref="H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SheetLayoutView="40" zoomScalePageLayoutView="0" workbookViewId="0" topLeftCell="A1">
      <selection activeCell="F17" sqref="F17"/>
    </sheetView>
  </sheetViews>
  <sheetFormatPr defaultColWidth="9.140625" defaultRowHeight="15"/>
  <cols>
    <col min="1" max="2" width="2.421875" style="167" customWidth="1"/>
    <col min="3" max="3" width="69.28125" style="167" customWidth="1"/>
    <col min="4" max="13" width="23.00390625" style="167" customWidth="1"/>
    <col min="14" max="16" width="23.00390625" style="214" customWidth="1"/>
    <col min="17" max="17" width="95.140625" style="0" customWidth="1"/>
    <col min="18" max="19" width="2.421875" style="0" customWidth="1"/>
  </cols>
  <sheetData>
    <row r="1" spans="1:19" ht="33.75">
      <c r="A1" s="248"/>
      <c r="B1" s="249"/>
      <c r="C1" s="250"/>
      <c r="D1" s="343" t="s">
        <v>0</v>
      </c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344"/>
      <c r="Q1" s="320" t="s">
        <v>128</v>
      </c>
      <c r="R1" s="321"/>
      <c r="S1" s="322"/>
    </row>
    <row r="2" spans="1:19" ht="30" customHeight="1">
      <c r="A2" s="251"/>
      <c r="B2" s="252"/>
      <c r="C2" s="253"/>
      <c r="D2" s="264" t="s">
        <v>129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6"/>
      <c r="Q2" s="323"/>
      <c r="R2" s="324"/>
      <c r="S2" s="325"/>
    </row>
    <row r="3" spans="1:19" ht="30" customHeight="1">
      <c r="A3" s="251"/>
      <c r="B3" s="252"/>
      <c r="C3" s="253"/>
      <c r="D3" s="264" t="s">
        <v>130</v>
      </c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6"/>
      <c r="Q3" s="323"/>
      <c r="R3" s="324"/>
      <c r="S3" s="325"/>
    </row>
    <row r="4" spans="1:19" ht="30.75" customHeight="1" thickBot="1">
      <c r="A4" s="251"/>
      <c r="B4" s="252"/>
      <c r="C4" s="253"/>
      <c r="D4" s="267" t="s">
        <v>4</v>
      </c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7"/>
      <c r="Q4" s="323"/>
      <c r="R4" s="324"/>
      <c r="S4" s="325"/>
    </row>
    <row r="5" spans="1:19" ht="30" customHeight="1">
      <c r="A5" s="251"/>
      <c r="B5" s="252"/>
      <c r="C5" s="253"/>
      <c r="D5" s="328"/>
      <c r="E5" s="329"/>
      <c r="F5" s="330"/>
      <c r="G5" s="331" t="s">
        <v>131</v>
      </c>
      <c r="H5" s="332"/>
      <c r="I5" s="333"/>
      <c r="J5" s="272" t="s">
        <v>114</v>
      </c>
      <c r="K5" s="271"/>
      <c r="L5" s="334"/>
      <c r="M5" s="1"/>
      <c r="N5" s="335" t="s">
        <v>114</v>
      </c>
      <c r="O5" s="336"/>
      <c r="P5" s="337"/>
      <c r="Q5" s="323"/>
      <c r="R5" s="324"/>
      <c r="S5" s="325"/>
    </row>
    <row r="6" spans="1:19" ht="30" customHeight="1">
      <c r="A6" s="251"/>
      <c r="B6" s="252"/>
      <c r="C6" s="253"/>
      <c r="D6" s="345" t="s">
        <v>132</v>
      </c>
      <c r="E6" s="274"/>
      <c r="F6" s="346"/>
      <c r="G6" s="347" t="s">
        <v>133</v>
      </c>
      <c r="H6" s="275"/>
      <c r="I6" s="348"/>
      <c r="J6" s="347" t="s">
        <v>134</v>
      </c>
      <c r="K6" s="275"/>
      <c r="L6" s="348"/>
      <c r="M6" s="2"/>
      <c r="N6" s="347" t="s">
        <v>135</v>
      </c>
      <c r="O6" s="275"/>
      <c r="P6" s="348"/>
      <c r="Q6" s="234">
        <v>42030</v>
      </c>
      <c r="R6" s="312"/>
      <c r="S6" s="313"/>
    </row>
    <row r="7" spans="1:19" ht="30.75" customHeight="1" thickBot="1">
      <c r="A7" s="251"/>
      <c r="B7" s="252"/>
      <c r="C7" s="253"/>
      <c r="D7" s="318" t="s">
        <v>136</v>
      </c>
      <c r="E7" s="242"/>
      <c r="F7" s="319"/>
      <c r="G7" s="338" t="s">
        <v>9</v>
      </c>
      <c r="H7" s="339"/>
      <c r="I7" s="340"/>
      <c r="J7" s="341" t="s">
        <v>137</v>
      </c>
      <c r="K7" s="243"/>
      <c r="L7" s="342"/>
      <c r="M7" s="191"/>
      <c r="N7" s="341" t="s">
        <v>138</v>
      </c>
      <c r="O7" s="243"/>
      <c r="P7" s="342"/>
      <c r="Q7" s="314"/>
      <c r="R7" s="312"/>
      <c r="S7" s="313"/>
    </row>
    <row r="8" spans="1:19" ht="30" customHeight="1">
      <c r="A8" s="251"/>
      <c r="B8" s="252"/>
      <c r="C8" s="253"/>
      <c r="D8" s="192" t="s">
        <v>11</v>
      </c>
      <c r="E8" s="193" t="s">
        <v>12</v>
      </c>
      <c r="F8" s="7" t="s">
        <v>13</v>
      </c>
      <c r="G8" s="192" t="s">
        <v>11</v>
      </c>
      <c r="H8" s="193" t="s">
        <v>12</v>
      </c>
      <c r="I8" s="7" t="s">
        <v>13</v>
      </c>
      <c r="J8" s="192" t="s">
        <v>11</v>
      </c>
      <c r="K8" s="193" t="s">
        <v>12</v>
      </c>
      <c r="L8" s="6" t="s">
        <v>13</v>
      </c>
      <c r="M8" s="2" t="s">
        <v>14</v>
      </c>
      <c r="N8" s="194" t="s">
        <v>11</v>
      </c>
      <c r="O8" s="195" t="s">
        <v>12</v>
      </c>
      <c r="P8" s="196" t="s">
        <v>13</v>
      </c>
      <c r="Q8" s="314"/>
      <c r="R8" s="312"/>
      <c r="S8" s="313"/>
    </row>
    <row r="9" spans="1:19" s="167" customFormat="1" ht="30.75" customHeight="1" thickBot="1">
      <c r="A9" s="254"/>
      <c r="B9" s="255"/>
      <c r="C9" s="256"/>
      <c r="D9" s="8" t="s">
        <v>15</v>
      </c>
      <c r="E9" s="9" t="s">
        <v>16</v>
      </c>
      <c r="F9" s="12" t="s">
        <v>17</v>
      </c>
      <c r="G9" s="8" t="s">
        <v>15</v>
      </c>
      <c r="H9" s="9" t="s">
        <v>16</v>
      </c>
      <c r="I9" s="12" t="s">
        <v>17</v>
      </c>
      <c r="J9" s="8" t="s">
        <v>15</v>
      </c>
      <c r="K9" s="9" t="s">
        <v>16</v>
      </c>
      <c r="L9" s="10" t="s">
        <v>17</v>
      </c>
      <c r="M9" s="11" t="s">
        <v>18</v>
      </c>
      <c r="N9" s="197" t="s">
        <v>15</v>
      </c>
      <c r="O9" s="198" t="s">
        <v>16</v>
      </c>
      <c r="P9" s="199" t="s">
        <v>17</v>
      </c>
      <c r="Q9" s="315"/>
      <c r="R9" s="316"/>
      <c r="S9" s="317"/>
    </row>
    <row r="10" spans="1:19" s="167" customFormat="1" ht="30" customHeight="1" thickBot="1">
      <c r="A10" s="244" t="s">
        <v>19</v>
      </c>
      <c r="B10" s="245"/>
      <c r="C10" s="246"/>
      <c r="D10" s="352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353"/>
      <c r="Q10" s="244" t="s">
        <v>20</v>
      </c>
      <c r="R10" s="245"/>
      <c r="S10" s="246"/>
    </row>
    <row r="11" spans="1:19" s="167" customFormat="1" ht="30" customHeight="1" thickBot="1">
      <c r="A11" s="270"/>
      <c r="B11" s="280"/>
      <c r="C11" s="281"/>
      <c r="D11" s="349" t="s">
        <v>139</v>
      </c>
      <c r="E11" s="350"/>
      <c r="F11" s="351"/>
      <c r="G11" s="349" t="s">
        <v>140</v>
      </c>
      <c r="H11" s="350"/>
      <c r="I11" s="351"/>
      <c r="J11" s="277" t="s">
        <v>141</v>
      </c>
      <c r="K11" s="278"/>
      <c r="L11" s="279"/>
      <c r="M11" s="13"/>
      <c r="N11" s="277" t="s">
        <v>21</v>
      </c>
      <c r="O11" s="278"/>
      <c r="P11" s="279"/>
      <c r="Q11" s="270"/>
      <c r="R11" s="280"/>
      <c r="S11" s="281"/>
    </row>
    <row r="12" spans="1:19" s="167" customFormat="1" ht="30" customHeight="1" thickBot="1">
      <c r="A12" s="14" t="s">
        <v>23</v>
      </c>
      <c r="B12" s="220"/>
      <c r="C12" s="220"/>
      <c r="D12" s="16">
        <v>814469</v>
      </c>
      <c r="E12" s="17">
        <v>6080</v>
      </c>
      <c r="F12" s="18">
        <v>820549</v>
      </c>
      <c r="G12" s="16">
        <v>1402595</v>
      </c>
      <c r="H12" s="17">
        <v>6266</v>
      </c>
      <c r="I12" s="18">
        <v>1408861</v>
      </c>
      <c r="J12" s="16">
        <v>482511</v>
      </c>
      <c r="K12" s="17">
        <v>6015</v>
      </c>
      <c r="L12" s="18">
        <v>488526</v>
      </c>
      <c r="M12" s="130">
        <v>-0.14859387678767427</v>
      </c>
      <c r="N12" s="16">
        <v>487597</v>
      </c>
      <c r="O12" s="17">
        <v>1656</v>
      </c>
      <c r="P12" s="18">
        <v>489253</v>
      </c>
      <c r="Q12" s="217"/>
      <c r="R12" s="21"/>
      <c r="S12" s="218" t="s">
        <v>24</v>
      </c>
    </row>
    <row r="13" spans="1:19" s="167" customFormat="1" ht="30" customHeight="1">
      <c r="A13" s="14"/>
      <c r="B13" s="220"/>
      <c r="C13" s="220"/>
      <c r="D13" s="200"/>
      <c r="E13" s="200"/>
      <c r="F13" s="200"/>
      <c r="G13" s="200"/>
      <c r="H13" s="200"/>
      <c r="I13" s="200"/>
      <c r="J13" s="282" t="s">
        <v>115</v>
      </c>
      <c r="K13" s="282"/>
      <c r="L13" s="282"/>
      <c r="M13" s="221"/>
      <c r="N13" s="282" t="s">
        <v>115</v>
      </c>
      <c r="O13" s="282"/>
      <c r="P13" s="282"/>
      <c r="Q13" s="217"/>
      <c r="R13" s="24"/>
      <c r="S13" s="218"/>
    </row>
    <row r="14" spans="1:19" s="167" customFormat="1" ht="30" customHeight="1">
      <c r="A14" s="14"/>
      <c r="B14" s="220"/>
      <c r="C14" s="220"/>
      <c r="D14" s="354"/>
      <c r="E14" s="354"/>
      <c r="F14" s="354"/>
      <c r="G14" s="354"/>
      <c r="H14" s="354"/>
      <c r="I14" s="354"/>
      <c r="J14" s="355" t="s">
        <v>134</v>
      </c>
      <c r="K14" s="275"/>
      <c r="L14" s="275"/>
      <c r="M14" s="222"/>
      <c r="N14" s="355" t="s">
        <v>135</v>
      </c>
      <c r="O14" s="275"/>
      <c r="P14" s="275"/>
      <c r="Q14" s="217"/>
      <c r="R14" s="24"/>
      <c r="S14" s="218"/>
    </row>
    <row r="15" spans="1:19" s="167" customFormat="1" ht="30" customHeight="1" thickBot="1">
      <c r="A15" s="26"/>
      <c r="B15" s="27"/>
      <c r="C15" s="27"/>
      <c r="D15" s="286"/>
      <c r="E15" s="286"/>
      <c r="F15" s="286"/>
      <c r="G15" s="286"/>
      <c r="H15" s="286"/>
      <c r="I15" s="286"/>
      <c r="J15" s="356" t="s">
        <v>137</v>
      </c>
      <c r="K15" s="243"/>
      <c r="L15" s="243"/>
      <c r="M15" s="223"/>
      <c r="N15" s="356" t="s">
        <v>138</v>
      </c>
      <c r="O15" s="243"/>
      <c r="P15" s="243"/>
      <c r="Q15" s="28"/>
      <c r="R15" s="29"/>
      <c r="S15" s="30"/>
    </row>
    <row r="16" spans="1:19" s="167" customFormat="1" ht="30" customHeight="1" thickBot="1">
      <c r="A16" s="14" t="s">
        <v>25</v>
      </c>
      <c r="B16" s="31"/>
      <c r="C16" s="31"/>
      <c r="D16" s="35">
        <v>863942</v>
      </c>
      <c r="E16" s="32">
        <v>214</v>
      </c>
      <c r="F16" s="33">
        <v>864156</v>
      </c>
      <c r="G16" s="35">
        <v>621060</v>
      </c>
      <c r="H16" s="32">
        <v>769</v>
      </c>
      <c r="I16" s="33">
        <v>621829</v>
      </c>
      <c r="J16" s="16">
        <v>2089090</v>
      </c>
      <c r="K16" s="32">
        <v>1041</v>
      </c>
      <c r="L16" s="33">
        <v>2090131</v>
      </c>
      <c r="M16" s="124">
        <v>-4.229623723905354</v>
      </c>
      <c r="N16" s="35">
        <v>2169181</v>
      </c>
      <c r="O16" s="32">
        <v>13259</v>
      </c>
      <c r="P16" s="33">
        <v>2182440</v>
      </c>
      <c r="Q16" s="217"/>
      <c r="R16" s="217"/>
      <c r="S16" s="218" t="s">
        <v>26</v>
      </c>
    </row>
    <row r="17" spans="1:19" s="167" customFormat="1" ht="30" customHeight="1">
      <c r="A17" s="14"/>
      <c r="B17" s="36" t="s">
        <v>127</v>
      </c>
      <c r="C17" s="37"/>
      <c r="D17" s="139">
        <v>688458</v>
      </c>
      <c r="E17" s="59">
        <v>214</v>
      </c>
      <c r="F17" s="95">
        <v>688672</v>
      </c>
      <c r="G17" s="139">
        <v>492080</v>
      </c>
      <c r="H17" s="59">
        <v>769</v>
      </c>
      <c r="I17" s="95">
        <v>492849</v>
      </c>
      <c r="J17" s="139">
        <v>1517905</v>
      </c>
      <c r="K17" s="59">
        <v>1041</v>
      </c>
      <c r="L17" s="95">
        <v>1518946</v>
      </c>
      <c r="M17" s="224">
        <v>-4.180200616826403</v>
      </c>
      <c r="N17" s="139">
        <v>1571952</v>
      </c>
      <c r="O17" s="59">
        <v>13259</v>
      </c>
      <c r="P17" s="95">
        <v>1585211</v>
      </c>
      <c r="Q17" s="42"/>
      <c r="R17" s="43" t="s">
        <v>123</v>
      </c>
      <c r="S17" s="44"/>
    </row>
    <row r="18" spans="1:19" s="167" customFormat="1" ht="30" customHeight="1" thickBot="1">
      <c r="A18" s="14"/>
      <c r="B18" s="45" t="s">
        <v>29</v>
      </c>
      <c r="C18" s="46"/>
      <c r="D18" s="47">
        <v>175484</v>
      </c>
      <c r="E18" s="48">
        <v>0</v>
      </c>
      <c r="F18" s="49">
        <v>175484</v>
      </c>
      <c r="G18" s="47">
        <v>128980</v>
      </c>
      <c r="H18" s="48">
        <v>0</v>
      </c>
      <c r="I18" s="49">
        <v>128980</v>
      </c>
      <c r="J18" s="47">
        <v>571185</v>
      </c>
      <c r="K18" s="48">
        <v>0</v>
      </c>
      <c r="L18" s="49">
        <v>571185</v>
      </c>
      <c r="M18" s="225">
        <v>-4.360806323872417</v>
      </c>
      <c r="N18" s="47">
        <v>597229</v>
      </c>
      <c r="O18" s="48">
        <v>0</v>
      </c>
      <c r="P18" s="49">
        <v>597229</v>
      </c>
      <c r="Q18" s="51"/>
      <c r="R18" s="52" t="s">
        <v>30</v>
      </c>
      <c r="S18" s="44"/>
    </row>
    <row r="19" spans="1:19" s="167" customFormat="1" ht="9" customHeight="1" thickBot="1">
      <c r="A19" s="14"/>
      <c r="B19" s="24"/>
      <c r="C19" s="24"/>
      <c r="D19" s="53"/>
      <c r="E19" s="53"/>
      <c r="F19" s="53" t="s">
        <v>117</v>
      </c>
      <c r="G19" s="53"/>
      <c r="H19" s="53"/>
      <c r="I19" s="53"/>
      <c r="J19" s="53"/>
      <c r="K19" s="53"/>
      <c r="L19" s="53"/>
      <c r="M19" s="222"/>
      <c r="N19" s="53"/>
      <c r="O19" s="53"/>
      <c r="P19" s="53"/>
      <c r="Q19" s="216"/>
      <c r="R19" s="216"/>
      <c r="S19" s="44"/>
    </row>
    <row r="20" spans="1:19" s="167" customFormat="1" ht="30" customHeight="1" thickBot="1">
      <c r="A20" s="14" t="s">
        <v>31</v>
      </c>
      <c r="B20" s="55"/>
      <c r="C20" s="31"/>
      <c r="D20" s="35">
        <v>258093</v>
      </c>
      <c r="E20" s="32">
        <v>319</v>
      </c>
      <c r="F20" s="33">
        <v>258412</v>
      </c>
      <c r="G20" s="35">
        <v>261182</v>
      </c>
      <c r="H20" s="32">
        <v>213</v>
      </c>
      <c r="I20" s="33">
        <v>261395</v>
      </c>
      <c r="J20" s="35">
        <v>777674</v>
      </c>
      <c r="K20" s="32">
        <v>716</v>
      </c>
      <c r="L20" s="33">
        <v>778390</v>
      </c>
      <c r="M20" s="130">
        <v>-2.483788849133568</v>
      </c>
      <c r="N20" s="35">
        <v>796748</v>
      </c>
      <c r="O20" s="32">
        <v>1468</v>
      </c>
      <c r="P20" s="18">
        <v>798216</v>
      </c>
      <c r="Q20" s="217"/>
      <c r="R20" s="217"/>
      <c r="S20" s="218" t="s">
        <v>32</v>
      </c>
    </row>
    <row r="21" spans="1:19" s="167" customFormat="1" ht="30" customHeight="1">
      <c r="A21" s="14"/>
      <c r="B21" s="56" t="s">
        <v>33</v>
      </c>
      <c r="C21" s="57"/>
      <c r="D21" s="58">
        <v>257718</v>
      </c>
      <c r="E21" s="201">
        <v>282</v>
      </c>
      <c r="F21" s="59">
        <v>258000</v>
      </c>
      <c r="G21" s="91">
        <v>260517</v>
      </c>
      <c r="H21" s="201">
        <v>171</v>
      </c>
      <c r="I21" s="59">
        <v>260688</v>
      </c>
      <c r="J21" s="91">
        <v>776382</v>
      </c>
      <c r="K21" s="201">
        <v>622</v>
      </c>
      <c r="L21" s="202">
        <v>777004</v>
      </c>
      <c r="M21" s="226">
        <v>-2.4923920613905746</v>
      </c>
      <c r="N21" s="91">
        <v>795518</v>
      </c>
      <c r="O21" s="201">
        <v>1347</v>
      </c>
      <c r="P21" s="95">
        <v>796865</v>
      </c>
      <c r="Q21" s="61"/>
      <c r="R21" s="62" t="s">
        <v>34</v>
      </c>
      <c r="S21" s="218"/>
    </row>
    <row r="22" spans="1:19" s="167" customFormat="1" ht="30" customHeight="1">
      <c r="A22" s="14"/>
      <c r="B22" s="63"/>
      <c r="C22" s="36" t="s">
        <v>120</v>
      </c>
      <c r="D22" s="64">
        <v>257650</v>
      </c>
      <c r="E22" s="65">
        <v>0</v>
      </c>
      <c r="F22" s="66">
        <v>257650</v>
      </c>
      <c r="G22" s="64">
        <v>260509</v>
      </c>
      <c r="H22" s="65">
        <v>0</v>
      </c>
      <c r="I22" s="66">
        <v>260509</v>
      </c>
      <c r="J22" s="64">
        <v>776270</v>
      </c>
      <c r="K22" s="65">
        <v>0</v>
      </c>
      <c r="L22" s="66">
        <v>776270</v>
      </c>
      <c r="M22" s="227">
        <v>-1.897174458663283</v>
      </c>
      <c r="N22" s="64">
        <v>791282</v>
      </c>
      <c r="O22" s="65">
        <v>0</v>
      </c>
      <c r="P22" s="66">
        <v>791282</v>
      </c>
      <c r="Q22" s="43" t="s">
        <v>124</v>
      </c>
      <c r="R22" s="68"/>
      <c r="S22" s="44"/>
    </row>
    <row r="23" spans="1:19" s="167" customFormat="1" ht="30" customHeight="1">
      <c r="A23" s="14"/>
      <c r="B23" s="69"/>
      <c r="C23" s="70" t="s">
        <v>37</v>
      </c>
      <c r="D23" s="38">
        <v>68</v>
      </c>
      <c r="E23" s="39">
        <v>282</v>
      </c>
      <c r="F23" s="40">
        <v>350</v>
      </c>
      <c r="G23" s="38">
        <v>8</v>
      </c>
      <c r="H23" s="39">
        <v>171</v>
      </c>
      <c r="I23" s="40">
        <v>179</v>
      </c>
      <c r="J23" s="38">
        <v>112</v>
      </c>
      <c r="K23" s="39">
        <v>622</v>
      </c>
      <c r="L23" s="40">
        <v>734</v>
      </c>
      <c r="M23" s="226">
        <v>-86.8482350833184</v>
      </c>
      <c r="N23" s="38">
        <v>4234</v>
      </c>
      <c r="O23" s="39">
        <v>1347</v>
      </c>
      <c r="P23" s="40">
        <v>5581</v>
      </c>
      <c r="Q23" s="71" t="s">
        <v>38</v>
      </c>
      <c r="R23" s="68"/>
      <c r="S23" s="44"/>
    </row>
    <row r="24" spans="1:19" s="167" customFormat="1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38">
        <v>0</v>
      </c>
      <c r="H24" s="39">
        <v>0</v>
      </c>
      <c r="I24" s="40">
        <v>0</v>
      </c>
      <c r="J24" s="38">
        <v>0</v>
      </c>
      <c r="K24" s="39">
        <v>0</v>
      </c>
      <c r="L24" s="40">
        <v>0</v>
      </c>
      <c r="M24" s="226">
        <v>-100</v>
      </c>
      <c r="N24" s="38">
        <v>2</v>
      </c>
      <c r="O24" s="39">
        <v>0</v>
      </c>
      <c r="P24" s="40">
        <v>2</v>
      </c>
      <c r="Q24" s="72" t="s">
        <v>40</v>
      </c>
      <c r="R24" s="73"/>
      <c r="S24" s="44"/>
    </row>
    <row r="25" spans="1:19" s="167" customFormat="1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v>0</v>
      </c>
      <c r="G25" s="75">
        <v>0</v>
      </c>
      <c r="H25" s="76">
        <v>0</v>
      </c>
      <c r="I25" s="77">
        <v>0</v>
      </c>
      <c r="J25" s="75">
        <v>0</v>
      </c>
      <c r="K25" s="76">
        <v>0</v>
      </c>
      <c r="L25" s="77">
        <v>0</v>
      </c>
      <c r="M25" s="226">
        <v>0</v>
      </c>
      <c r="N25" s="75">
        <v>0</v>
      </c>
      <c r="O25" s="76">
        <v>0</v>
      </c>
      <c r="P25" s="77">
        <v>0</v>
      </c>
      <c r="Q25" s="79" t="s">
        <v>42</v>
      </c>
      <c r="R25" s="73"/>
      <c r="S25" s="44"/>
    </row>
    <row r="26" spans="1:19" s="167" customFormat="1" ht="30" customHeight="1">
      <c r="A26" s="14"/>
      <c r="B26" s="80" t="s">
        <v>43</v>
      </c>
      <c r="C26" s="81"/>
      <c r="D26" s="38">
        <v>121</v>
      </c>
      <c r="E26" s="39">
        <v>0</v>
      </c>
      <c r="F26" s="40">
        <v>121</v>
      </c>
      <c r="G26" s="38">
        <v>414</v>
      </c>
      <c r="H26" s="39">
        <v>0</v>
      </c>
      <c r="I26" s="40">
        <v>414</v>
      </c>
      <c r="J26" s="38">
        <v>691</v>
      </c>
      <c r="K26" s="39">
        <v>0</v>
      </c>
      <c r="L26" s="40">
        <v>691</v>
      </c>
      <c r="M26" s="227">
        <v>-19.837587006960558</v>
      </c>
      <c r="N26" s="38">
        <v>862</v>
      </c>
      <c r="O26" s="39">
        <v>0</v>
      </c>
      <c r="P26" s="40">
        <v>862</v>
      </c>
      <c r="Q26" s="216"/>
      <c r="R26" s="73" t="s">
        <v>44</v>
      </c>
      <c r="S26" s="44"/>
    </row>
    <row r="27" spans="1:19" s="167" customFormat="1" ht="30" customHeight="1">
      <c r="A27" s="14"/>
      <c r="B27" s="80" t="s">
        <v>45</v>
      </c>
      <c r="C27" s="81"/>
      <c r="D27" s="38">
        <v>21</v>
      </c>
      <c r="E27" s="39">
        <v>37</v>
      </c>
      <c r="F27" s="115">
        <v>58</v>
      </c>
      <c r="G27" s="38">
        <v>34</v>
      </c>
      <c r="H27" s="39">
        <v>42</v>
      </c>
      <c r="I27" s="115">
        <v>76</v>
      </c>
      <c r="J27" s="38">
        <v>151</v>
      </c>
      <c r="K27" s="39">
        <v>94</v>
      </c>
      <c r="L27" s="115">
        <v>245</v>
      </c>
      <c r="M27" s="226">
        <v>-49.897750511247445</v>
      </c>
      <c r="N27" s="38">
        <v>368</v>
      </c>
      <c r="O27" s="39">
        <v>121</v>
      </c>
      <c r="P27" s="115">
        <v>489</v>
      </c>
      <c r="Q27" s="215"/>
      <c r="R27" s="73" t="s">
        <v>46</v>
      </c>
      <c r="S27" s="44"/>
    </row>
    <row r="28" spans="1:19" s="167" customFormat="1" ht="30" customHeight="1" thickBot="1">
      <c r="A28" s="14"/>
      <c r="B28" s="83" t="s">
        <v>47</v>
      </c>
      <c r="C28" s="84"/>
      <c r="D28" s="47">
        <v>233</v>
      </c>
      <c r="E28" s="48">
        <v>0</v>
      </c>
      <c r="F28" s="85">
        <v>233</v>
      </c>
      <c r="G28" s="47">
        <v>217</v>
      </c>
      <c r="H28" s="48">
        <v>0</v>
      </c>
      <c r="I28" s="85">
        <v>217</v>
      </c>
      <c r="J28" s="47">
        <v>450</v>
      </c>
      <c r="K28" s="48">
        <v>0</v>
      </c>
      <c r="L28" s="85">
        <v>450</v>
      </c>
      <c r="M28" s="228">
        <v>100</v>
      </c>
      <c r="N28" s="47">
        <v>0</v>
      </c>
      <c r="O28" s="48">
        <v>0</v>
      </c>
      <c r="P28" s="85">
        <v>0</v>
      </c>
      <c r="Q28" s="87"/>
      <c r="R28" s="88" t="s">
        <v>48</v>
      </c>
      <c r="S28" s="44"/>
    </row>
    <row r="29" spans="1:19" s="167" customFormat="1" ht="9" customHeight="1" thickBot="1">
      <c r="A29" s="14"/>
      <c r="B29" s="220"/>
      <c r="C29" s="220"/>
      <c r="D29" s="89"/>
      <c r="E29" s="89"/>
      <c r="F29" s="89"/>
      <c r="G29" s="89"/>
      <c r="H29" s="89"/>
      <c r="I29" s="89"/>
      <c r="J29" s="89"/>
      <c r="K29" s="89"/>
      <c r="L29" s="89"/>
      <c r="M29" s="231"/>
      <c r="N29" s="89"/>
      <c r="O29" s="89"/>
      <c r="P29" s="89"/>
      <c r="Q29" s="217"/>
      <c r="R29" s="217"/>
      <c r="S29" s="218"/>
    </row>
    <row r="30" spans="1:19" s="167" customFormat="1" ht="30" customHeight="1" thickBot="1">
      <c r="A30" s="14" t="s">
        <v>49</v>
      </c>
      <c r="B30" s="31"/>
      <c r="C30" s="31"/>
      <c r="D30" s="91">
        <v>11313</v>
      </c>
      <c r="E30" s="92">
        <v>0</v>
      </c>
      <c r="F30" s="60">
        <v>11313</v>
      </c>
      <c r="G30" s="91">
        <v>32313</v>
      </c>
      <c r="H30" s="92">
        <v>0</v>
      </c>
      <c r="I30" s="60">
        <v>32313</v>
      </c>
      <c r="J30" s="91">
        <v>59636</v>
      </c>
      <c r="K30" s="92">
        <v>0</v>
      </c>
      <c r="L30" s="60">
        <v>59636</v>
      </c>
      <c r="M30" s="229">
        <v>63.15386298971328</v>
      </c>
      <c r="N30" s="91">
        <v>36552</v>
      </c>
      <c r="O30" s="92">
        <v>0</v>
      </c>
      <c r="P30" s="60">
        <v>36552</v>
      </c>
      <c r="Q30" s="24"/>
      <c r="R30" s="24"/>
      <c r="S30" s="218" t="s">
        <v>50</v>
      </c>
    </row>
    <row r="31" spans="1:19" s="167" customFormat="1" ht="30" customHeight="1">
      <c r="A31" s="14"/>
      <c r="B31" s="56" t="s">
        <v>121</v>
      </c>
      <c r="C31" s="94"/>
      <c r="D31" s="91">
        <v>1178</v>
      </c>
      <c r="E31" s="92">
        <v>0</v>
      </c>
      <c r="F31" s="95">
        <v>1178</v>
      </c>
      <c r="G31" s="91">
        <v>1839</v>
      </c>
      <c r="H31" s="92">
        <v>0</v>
      </c>
      <c r="I31" s="95">
        <v>1839</v>
      </c>
      <c r="J31" s="91">
        <v>4934</v>
      </c>
      <c r="K31" s="92">
        <v>0</v>
      </c>
      <c r="L31" s="95">
        <v>4934</v>
      </c>
      <c r="M31" s="204">
        <v>7.8941613820249295</v>
      </c>
      <c r="N31" s="91">
        <v>4573</v>
      </c>
      <c r="O31" s="92">
        <v>0</v>
      </c>
      <c r="P31" s="95">
        <v>4573</v>
      </c>
      <c r="Q31" s="97"/>
      <c r="R31" s="62" t="s">
        <v>125</v>
      </c>
      <c r="S31" s="218"/>
    </row>
    <row r="32" spans="1:19" s="167" customFormat="1" ht="30" customHeight="1">
      <c r="A32" s="14"/>
      <c r="B32" s="98"/>
      <c r="C32" s="99" t="s">
        <v>53</v>
      </c>
      <c r="D32" s="100">
        <v>1178</v>
      </c>
      <c r="E32" s="101">
        <v>0</v>
      </c>
      <c r="F32" s="102">
        <v>1178</v>
      </c>
      <c r="G32" s="100">
        <v>1839</v>
      </c>
      <c r="H32" s="101">
        <v>0</v>
      </c>
      <c r="I32" s="102">
        <v>1839</v>
      </c>
      <c r="J32" s="100">
        <v>4934</v>
      </c>
      <c r="K32" s="101">
        <v>0</v>
      </c>
      <c r="L32" s="102">
        <v>4934</v>
      </c>
      <c r="M32" s="230">
        <v>7.8941613820249295</v>
      </c>
      <c r="N32" s="100">
        <v>4573</v>
      </c>
      <c r="O32" s="101">
        <v>0</v>
      </c>
      <c r="P32" s="102">
        <v>4573</v>
      </c>
      <c r="Q32" s="104" t="s">
        <v>54</v>
      </c>
      <c r="R32" s="71"/>
      <c r="S32" s="44"/>
    </row>
    <row r="33" spans="1:19" s="167" customFormat="1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v>0</v>
      </c>
      <c r="G33" s="106">
        <v>0</v>
      </c>
      <c r="H33" s="107">
        <v>0</v>
      </c>
      <c r="I33" s="108">
        <v>0</v>
      </c>
      <c r="J33" s="106">
        <v>0</v>
      </c>
      <c r="K33" s="107">
        <v>0</v>
      </c>
      <c r="L33" s="108">
        <v>0</v>
      </c>
      <c r="M33" s="209">
        <v>0</v>
      </c>
      <c r="N33" s="106">
        <v>0</v>
      </c>
      <c r="O33" s="107">
        <v>0</v>
      </c>
      <c r="P33" s="108">
        <v>0</v>
      </c>
      <c r="Q33" s="110" t="s">
        <v>56</v>
      </c>
      <c r="R33" s="111"/>
      <c r="S33" s="44"/>
    </row>
    <row r="34" spans="1:19" s="167" customFormat="1" ht="30" customHeight="1">
      <c r="A34" s="14"/>
      <c r="B34" s="80" t="s">
        <v>57</v>
      </c>
      <c r="C34" s="112"/>
      <c r="D34" s="113">
        <v>10135</v>
      </c>
      <c r="E34" s="114">
        <v>0</v>
      </c>
      <c r="F34" s="115">
        <v>10135</v>
      </c>
      <c r="G34" s="113">
        <v>30474</v>
      </c>
      <c r="H34" s="114">
        <v>0</v>
      </c>
      <c r="I34" s="115">
        <v>30474</v>
      </c>
      <c r="J34" s="113">
        <v>54702</v>
      </c>
      <c r="K34" s="114">
        <v>0</v>
      </c>
      <c r="L34" s="115">
        <v>54702</v>
      </c>
      <c r="M34" s="230">
        <v>71.05600550361174</v>
      </c>
      <c r="N34" s="113">
        <v>31979</v>
      </c>
      <c r="O34" s="114">
        <v>0</v>
      </c>
      <c r="P34" s="115">
        <v>31979</v>
      </c>
      <c r="Q34" s="116"/>
      <c r="R34" s="73" t="s">
        <v>116</v>
      </c>
      <c r="S34" s="44"/>
    </row>
    <row r="35" spans="1:19" s="167" customFormat="1" ht="30" customHeight="1">
      <c r="A35" s="14"/>
      <c r="B35" s="98"/>
      <c r="C35" s="99" t="s">
        <v>59</v>
      </c>
      <c r="D35" s="100">
        <v>10135</v>
      </c>
      <c r="E35" s="101">
        <v>0</v>
      </c>
      <c r="F35" s="102">
        <v>10135</v>
      </c>
      <c r="G35" s="100">
        <v>30474</v>
      </c>
      <c r="H35" s="101">
        <v>0</v>
      </c>
      <c r="I35" s="102">
        <v>30474</v>
      </c>
      <c r="J35" s="100">
        <v>54702</v>
      </c>
      <c r="K35" s="101">
        <v>0</v>
      </c>
      <c r="L35" s="102">
        <v>54702</v>
      </c>
      <c r="M35" s="230">
        <v>71.05600550361174</v>
      </c>
      <c r="N35" s="100">
        <v>31979</v>
      </c>
      <c r="O35" s="101">
        <v>0</v>
      </c>
      <c r="P35" s="102">
        <v>31979</v>
      </c>
      <c r="Q35" s="104" t="s">
        <v>60</v>
      </c>
      <c r="R35" s="117"/>
      <c r="S35" s="44"/>
    </row>
    <row r="36" spans="1:19" s="167" customFormat="1" ht="30" customHeight="1" thickBot="1">
      <c r="A36" s="14"/>
      <c r="B36" s="118"/>
      <c r="C36" s="105" t="s">
        <v>61</v>
      </c>
      <c r="D36" s="119">
        <v>0</v>
      </c>
      <c r="E36" s="120">
        <v>0</v>
      </c>
      <c r="F36" s="85">
        <v>0</v>
      </c>
      <c r="G36" s="119">
        <v>0</v>
      </c>
      <c r="H36" s="120">
        <v>0</v>
      </c>
      <c r="I36" s="85">
        <v>0</v>
      </c>
      <c r="J36" s="119">
        <v>0</v>
      </c>
      <c r="K36" s="120">
        <v>0</v>
      </c>
      <c r="L36" s="85">
        <v>0</v>
      </c>
      <c r="M36" s="127">
        <v>0</v>
      </c>
      <c r="N36" s="119">
        <v>0</v>
      </c>
      <c r="O36" s="120">
        <v>0</v>
      </c>
      <c r="P36" s="85">
        <v>0</v>
      </c>
      <c r="Q36" s="110" t="s">
        <v>62</v>
      </c>
      <c r="R36" s="122"/>
      <c r="S36" s="44"/>
    </row>
    <row r="37" spans="1:19" s="167" customFormat="1" ht="9" customHeight="1" thickBot="1">
      <c r="A37" s="14"/>
      <c r="B37" s="81"/>
      <c r="C37" s="81"/>
      <c r="D37" s="53"/>
      <c r="E37" s="53"/>
      <c r="F37" s="53"/>
      <c r="G37" s="53"/>
      <c r="H37" s="53"/>
      <c r="I37" s="53"/>
      <c r="J37" s="53"/>
      <c r="K37" s="53"/>
      <c r="L37" s="53"/>
      <c r="M37" s="222"/>
      <c r="N37" s="53"/>
      <c r="O37" s="53"/>
      <c r="P37" s="53"/>
      <c r="Q37" s="216"/>
      <c r="R37" s="216"/>
      <c r="S37" s="44"/>
    </row>
    <row r="38" spans="1:19" s="167" customFormat="1" ht="30" customHeight="1" thickBot="1">
      <c r="A38" s="219" t="s">
        <v>63</v>
      </c>
      <c r="B38" s="220"/>
      <c r="C38" s="220"/>
      <c r="D38" s="35">
        <v>6410</v>
      </c>
      <c r="E38" s="32">
        <v>-291</v>
      </c>
      <c r="F38" s="33">
        <v>6119</v>
      </c>
      <c r="G38" s="35">
        <v>-3101</v>
      </c>
      <c r="H38" s="32">
        <v>2362</v>
      </c>
      <c r="I38" s="33">
        <v>-739</v>
      </c>
      <c r="J38" s="35">
        <v>1030</v>
      </c>
      <c r="K38" s="32">
        <v>1880</v>
      </c>
      <c r="L38" s="33">
        <v>2910</v>
      </c>
      <c r="M38" s="203"/>
      <c r="N38" s="32">
        <v>12431</v>
      </c>
      <c r="O38" s="32">
        <v>2023</v>
      </c>
      <c r="P38" s="33">
        <v>14454</v>
      </c>
      <c r="Q38" s="217"/>
      <c r="R38" s="217"/>
      <c r="S38" s="218" t="s">
        <v>64</v>
      </c>
    </row>
    <row r="39" spans="1:19" s="167" customFormat="1" ht="30" customHeight="1">
      <c r="A39" s="14"/>
      <c r="B39" s="36" t="s">
        <v>65</v>
      </c>
      <c r="C39" s="37"/>
      <c r="D39" s="38">
        <v>9662</v>
      </c>
      <c r="E39" s="39">
        <v>-306</v>
      </c>
      <c r="F39" s="95">
        <v>9356</v>
      </c>
      <c r="G39" s="38">
        <v>-136</v>
      </c>
      <c r="H39" s="39">
        <v>-28</v>
      </c>
      <c r="I39" s="95">
        <v>-164</v>
      </c>
      <c r="J39" s="38">
        <v>9504</v>
      </c>
      <c r="K39" s="39">
        <v>-521</v>
      </c>
      <c r="L39" s="95">
        <v>8983</v>
      </c>
      <c r="M39" s="204"/>
      <c r="N39" s="38">
        <v>13219</v>
      </c>
      <c r="O39" s="39">
        <v>1751</v>
      </c>
      <c r="P39" s="95">
        <v>14970</v>
      </c>
      <c r="Q39" s="42"/>
      <c r="R39" s="43" t="s">
        <v>66</v>
      </c>
      <c r="S39" s="44"/>
    </row>
    <row r="40" spans="1:19" s="167" customFormat="1" ht="30" customHeight="1" thickBot="1">
      <c r="A40" s="14"/>
      <c r="B40" s="74" t="s">
        <v>122</v>
      </c>
      <c r="C40" s="126"/>
      <c r="D40" s="47">
        <v>-3252</v>
      </c>
      <c r="E40" s="48">
        <v>15</v>
      </c>
      <c r="F40" s="49">
        <v>-3237</v>
      </c>
      <c r="G40" s="47">
        <v>-2965</v>
      </c>
      <c r="H40" s="48">
        <v>2390</v>
      </c>
      <c r="I40" s="49">
        <v>-575</v>
      </c>
      <c r="J40" s="47">
        <v>-8474</v>
      </c>
      <c r="K40" s="120">
        <v>2401</v>
      </c>
      <c r="L40" s="49">
        <v>-6073</v>
      </c>
      <c r="M40" s="128"/>
      <c r="N40" s="47">
        <v>-788</v>
      </c>
      <c r="O40" s="120">
        <v>272</v>
      </c>
      <c r="P40" s="49">
        <v>-516</v>
      </c>
      <c r="Q40" s="51"/>
      <c r="R40" s="52" t="s">
        <v>126</v>
      </c>
      <c r="S40" s="44"/>
    </row>
    <row r="41" spans="1:19" s="167" customFormat="1" ht="9" customHeight="1" thickBot="1">
      <c r="A41" s="14"/>
      <c r="B41" s="112"/>
      <c r="C41" s="24"/>
      <c r="D41" s="89"/>
      <c r="E41" s="89"/>
      <c r="F41" s="89"/>
      <c r="G41" s="89"/>
      <c r="H41" s="89"/>
      <c r="I41" s="89"/>
      <c r="J41" s="89"/>
      <c r="K41" s="89"/>
      <c r="L41" s="89"/>
      <c r="M41" s="128"/>
      <c r="N41" s="89"/>
      <c r="O41" s="89"/>
      <c r="P41" s="89"/>
      <c r="Q41" s="129"/>
      <c r="R41" s="129"/>
      <c r="S41" s="44"/>
    </row>
    <row r="42" spans="1:19" s="167" customFormat="1" ht="30" customHeight="1" thickBot="1">
      <c r="A42" s="26"/>
      <c r="B42" s="27"/>
      <c r="C42" s="27"/>
      <c r="D42" s="357" t="s">
        <v>142</v>
      </c>
      <c r="E42" s="358"/>
      <c r="F42" s="359"/>
      <c r="G42" s="357" t="s">
        <v>143</v>
      </c>
      <c r="H42" s="358"/>
      <c r="I42" s="359"/>
      <c r="J42" s="357" t="s">
        <v>143</v>
      </c>
      <c r="K42" s="358"/>
      <c r="L42" s="359"/>
      <c r="M42" s="205" t="s">
        <v>117</v>
      </c>
      <c r="N42" s="357" t="s">
        <v>144</v>
      </c>
      <c r="O42" s="358"/>
      <c r="P42" s="359"/>
      <c r="Q42" s="29"/>
      <c r="R42" s="29"/>
      <c r="S42" s="30"/>
    </row>
    <row r="43" spans="1:19" s="167" customFormat="1" ht="30" customHeight="1" thickBot="1">
      <c r="A43" s="131" t="s">
        <v>71</v>
      </c>
      <c r="B43" s="132"/>
      <c r="C43" s="132"/>
      <c r="D43" s="16">
        <v>1402595</v>
      </c>
      <c r="E43" s="32">
        <v>6266</v>
      </c>
      <c r="F43" s="33">
        <v>1408861</v>
      </c>
      <c r="G43" s="16">
        <v>1733261</v>
      </c>
      <c r="H43" s="32">
        <v>4460</v>
      </c>
      <c r="I43" s="33">
        <v>1737721</v>
      </c>
      <c r="J43" s="16">
        <v>1733261</v>
      </c>
      <c r="K43" s="32">
        <v>4460</v>
      </c>
      <c r="L43" s="33">
        <v>1737721</v>
      </c>
      <c r="M43" s="130">
        <v>-4.65027975753798</v>
      </c>
      <c r="N43" s="16">
        <v>1811047</v>
      </c>
      <c r="O43" s="32">
        <v>11424</v>
      </c>
      <c r="P43" s="33">
        <v>1822471</v>
      </c>
      <c r="Q43" s="133"/>
      <c r="R43" s="133"/>
      <c r="S43" s="134" t="s">
        <v>72</v>
      </c>
    </row>
    <row r="44" spans="1:19" s="167" customFormat="1" ht="9" customHeight="1" thickBot="1">
      <c r="A44" s="135"/>
      <c r="B44" s="136"/>
      <c r="C44" s="136"/>
      <c r="D44" s="53"/>
      <c r="E44" s="53"/>
      <c r="F44" s="53"/>
      <c r="G44" s="53"/>
      <c r="H44" s="53"/>
      <c r="I44" s="53"/>
      <c r="J44" s="53"/>
      <c r="K44" s="53"/>
      <c r="L44" s="53"/>
      <c r="M44" s="137"/>
      <c r="N44" s="53"/>
      <c r="O44" s="53"/>
      <c r="P44" s="53"/>
      <c r="Q44" s="295"/>
      <c r="R44" s="295"/>
      <c r="S44" s="44"/>
    </row>
    <row r="45" spans="1:19" s="167" customFormat="1" ht="30" customHeight="1" thickBot="1">
      <c r="A45" s="219" t="s">
        <v>73</v>
      </c>
      <c r="B45" s="220"/>
      <c r="C45" s="220"/>
      <c r="D45" s="35">
        <v>1402595</v>
      </c>
      <c r="E45" s="32">
        <v>6266</v>
      </c>
      <c r="F45" s="17">
        <v>1408861</v>
      </c>
      <c r="G45" s="35">
        <v>1733261</v>
      </c>
      <c r="H45" s="32">
        <v>4460</v>
      </c>
      <c r="I45" s="17">
        <v>1737721</v>
      </c>
      <c r="J45" s="35">
        <v>1733261</v>
      </c>
      <c r="K45" s="32">
        <v>4460</v>
      </c>
      <c r="L45" s="17">
        <v>1737721</v>
      </c>
      <c r="M45" s="130">
        <v>-4.65027975753798</v>
      </c>
      <c r="N45" s="35">
        <v>1811047</v>
      </c>
      <c r="O45" s="32">
        <v>11424</v>
      </c>
      <c r="P45" s="18">
        <v>1822471</v>
      </c>
      <c r="Q45" s="217"/>
      <c r="R45" s="217"/>
      <c r="S45" s="218" t="s">
        <v>74</v>
      </c>
    </row>
    <row r="46" spans="1:19" s="167" customFormat="1" ht="30" customHeight="1">
      <c r="A46" s="138"/>
      <c r="B46" s="36" t="s">
        <v>75</v>
      </c>
      <c r="C46" s="37"/>
      <c r="D46" s="139">
        <v>1065401</v>
      </c>
      <c r="E46" s="39">
        <v>6131</v>
      </c>
      <c r="F46" s="40">
        <v>1071532</v>
      </c>
      <c r="G46" s="139">
        <v>1409919</v>
      </c>
      <c r="H46" s="39">
        <v>4331</v>
      </c>
      <c r="I46" s="40">
        <v>1414250</v>
      </c>
      <c r="J46" s="139">
        <v>1409919</v>
      </c>
      <c r="K46" s="39">
        <v>4331</v>
      </c>
      <c r="L46" s="40">
        <v>1414250</v>
      </c>
      <c r="M46" s="224">
        <v>-9.97984134046493</v>
      </c>
      <c r="N46" s="139">
        <v>1561868</v>
      </c>
      <c r="O46" s="39">
        <v>9169</v>
      </c>
      <c r="P46" s="40">
        <v>1571037</v>
      </c>
      <c r="Q46" s="42"/>
      <c r="R46" s="43" t="s">
        <v>76</v>
      </c>
      <c r="S46" s="44"/>
    </row>
    <row r="47" spans="1:19" s="167" customFormat="1" ht="30" customHeight="1" thickBot="1">
      <c r="A47" s="138"/>
      <c r="B47" s="74" t="s">
        <v>77</v>
      </c>
      <c r="C47" s="126"/>
      <c r="D47" s="47">
        <v>337194</v>
      </c>
      <c r="E47" s="48">
        <v>135</v>
      </c>
      <c r="F47" s="49">
        <v>337329</v>
      </c>
      <c r="G47" s="47">
        <v>323342</v>
      </c>
      <c r="H47" s="48">
        <v>129</v>
      </c>
      <c r="I47" s="49">
        <v>323471</v>
      </c>
      <c r="J47" s="47">
        <v>323342</v>
      </c>
      <c r="K47" s="48">
        <v>129</v>
      </c>
      <c r="L47" s="49">
        <v>323471</v>
      </c>
      <c r="M47" s="228">
        <v>28.650460955956632</v>
      </c>
      <c r="N47" s="47">
        <v>249179</v>
      </c>
      <c r="O47" s="48">
        <v>2255</v>
      </c>
      <c r="P47" s="49">
        <v>251434</v>
      </c>
      <c r="Q47" s="51"/>
      <c r="R47" s="52" t="s">
        <v>78</v>
      </c>
      <c r="S47" s="44"/>
    </row>
    <row r="48" spans="1:19" s="167" customFormat="1" ht="9" customHeight="1" thickBot="1">
      <c r="A48" s="219"/>
      <c r="B48" s="220"/>
      <c r="C48" s="220"/>
      <c r="D48" s="206"/>
      <c r="E48" s="206"/>
      <c r="F48" s="206"/>
      <c r="G48" s="206"/>
      <c r="H48" s="206"/>
      <c r="I48" s="206"/>
      <c r="J48" s="206"/>
      <c r="K48" s="206"/>
      <c r="L48" s="206"/>
      <c r="M48" s="25"/>
      <c r="N48" s="53"/>
      <c r="O48" s="53"/>
      <c r="P48" s="53"/>
      <c r="Q48" s="217"/>
      <c r="R48" s="217"/>
      <c r="S48" s="44"/>
    </row>
    <row r="49" spans="1:19" s="167" customFormat="1" ht="30" customHeight="1">
      <c r="A49" s="135" t="s">
        <v>79</v>
      </c>
      <c r="B49" s="141"/>
      <c r="C49" s="141"/>
      <c r="D49" s="142"/>
      <c r="E49" s="143"/>
      <c r="F49" s="144"/>
      <c r="G49" s="142"/>
      <c r="H49" s="143"/>
      <c r="I49" s="144"/>
      <c r="J49" s="142"/>
      <c r="K49" s="143"/>
      <c r="L49" s="144"/>
      <c r="M49" s="207"/>
      <c r="N49" s="142"/>
      <c r="O49" s="143"/>
      <c r="P49" s="144"/>
      <c r="Q49" s="296" t="s">
        <v>80</v>
      </c>
      <c r="R49" s="295"/>
      <c r="S49" s="297"/>
    </row>
    <row r="50" spans="1:19" s="167" customFormat="1" ht="30" customHeight="1">
      <c r="A50" s="14" t="s">
        <v>81</v>
      </c>
      <c r="B50" s="146"/>
      <c r="C50" s="146"/>
      <c r="D50" s="147"/>
      <c r="E50" s="148"/>
      <c r="F50" s="149"/>
      <c r="G50" s="147"/>
      <c r="H50" s="148"/>
      <c r="I50" s="149"/>
      <c r="J50" s="147"/>
      <c r="K50" s="148"/>
      <c r="L50" s="149"/>
      <c r="M50" s="208"/>
      <c r="N50" s="147"/>
      <c r="O50" s="148"/>
      <c r="P50" s="149"/>
      <c r="Q50" s="298" t="s">
        <v>82</v>
      </c>
      <c r="R50" s="299"/>
      <c r="S50" s="300"/>
    </row>
    <row r="51" spans="1:19" s="167" customFormat="1" ht="30" customHeight="1">
      <c r="A51" s="301" t="s">
        <v>83</v>
      </c>
      <c r="B51" s="302"/>
      <c r="C51" s="303"/>
      <c r="D51" s="147"/>
      <c r="E51" s="148"/>
      <c r="F51" s="149"/>
      <c r="G51" s="147"/>
      <c r="H51" s="148"/>
      <c r="I51" s="149"/>
      <c r="J51" s="147"/>
      <c r="K51" s="148"/>
      <c r="L51" s="149"/>
      <c r="M51" s="208"/>
      <c r="N51" s="147"/>
      <c r="O51" s="148"/>
      <c r="P51" s="149"/>
      <c r="Q51" s="298" t="s">
        <v>84</v>
      </c>
      <c r="R51" s="299"/>
      <c r="S51" s="300"/>
    </row>
    <row r="52" spans="1:19" s="167" customFormat="1" ht="30" customHeight="1">
      <c r="A52" s="151"/>
      <c r="B52" s="81" t="s">
        <v>85</v>
      </c>
      <c r="C52" s="81"/>
      <c r="D52" s="152">
        <v>12347</v>
      </c>
      <c r="E52" s="148">
        <v>0</v>
      </c>
      <c r="F52" s="153">
        <v>12347</v>
      </c>
      <c r="G52" s="152">
        <v>11562</v>
      </c>
      <c r="H52" s="148">
        <v>0</v>
      </c>
      <c r="I52" s="153">
        <v>11562</v>
      </c>
      <c r="J52" s="152">
        <v>3881</v>
      </c>
      <c r="K52" s="148">
        <v>0</v>
      </c>
      <c r="L52" s="153">
        <v>3881</v>
      </c>
      <c r="M52" s="125"/>
      <c r="N52" s="152">
        <v>7404</v>
      </c>
      <c r="O52" s="148">
        <v>0</v>
      </c>
      <c r="P52" s="149">
        <v>7404</v>
      </c>
      <c r="Q52" s="290" t="s">
        <v>86</v>
      </c>
      <c r="R52" s="291"/>
      <c r="S52" s="44"/>
    </row>
    <row r="53" spans="1:19" s="167" customFormat="1" ht="30" customHeight="1">
      <c r="A53" s="151"/>
      <c r="B53" s="81" t="s">
        <v>87</v>
      </c>
      <c r="C53" s="81"/>
      <c r="D53" s="152">
        <v>14758</v>
      </c>
      <c r="E53" s="148">
        <v>0</v>
      </c>
      <c r="F53" s="153">
        <v>14758</v>
      </c>
      <c r="G53" s="152">
        <v>0</v>
      </c>
      <c r="H53" s="148">
        <v>0</v>
      </c>
      <c r="I53" s="153">
        <v>0</v>
      </c>
      <c r="J53" s="152">
        <v>44461</v>
      </c>
      <c r="K53" s="148">
        <v>0</v>
      </c>
      <c r="L53" s="153">
        <v>44461</v>
      </c>
      <c r="M53" s="125"/>
      <c r="N53" s="152">
        <v>25440</v>
      </c>
      <c r="O53" s="148">
        <v>0</v>
      </c>
      <c r="P53" s="149">
        <v>25440</v>
      </c>
      <c r="Q53" s="290" t="s">
        <v>88</v>
      </c>
      <c r="R53" s="291"/>
      <c r="S53" s="44"/>
    </row>
    <row r="54" spans="1:19" s="167" customFormat="1" ht="30" customHeight="1">
      <c r="A54" s="151"/>
      <c r="B54" s="81" t="s">
        <v>89</v>
      </c>
      <c r="C54" s="81"/>
      <c r="D54" s="152">
        <v>15543</v>
      </c>
      <c r="E54" s="148">
        <v>0</v>
      </c>
      <c r="F54" s="153">
        <v>15543</v>
      </c>
      <c r="G54" s="152">
        <v>9303</v>
      </c>
      <c r="H54" s="148">
        <v>0</v>
      </c>
      <c r="I54" s="153">
        <v>9303</v>
      </c>
      <c r="J54" s="152">
        <v>46083</v>
      </c>
      <c r="K54" s="148">
        <v>0</v>
      </c>
      <c r="L54" s="153">
        <v>46083</v>
      </c>
      <c r="M54" s="125"/>
      <c r="N54" s="152">
        <v>26958</v>
      </c>
      <c r="O54" s="148">
        <v>0</v>
      </c>
      <c r="P54" s="149">
        <v>26958</v>
      </c>
      <c r="Q54" s="290" t="s">
        <v>90</v>
      </c>
      <c r="R54" s="291"/>
      <c r="S54" s="44"/>
    </row>
    <row r="55" spans="1:19" s="167" customFormat="1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v>0</v>
      </c>
      <c r="G55" s="152">
        <v>0</v>
      </c>
      <c r="H55" s="156">
        <v>0</v>
      </c>
      <c r="I55" s="153">
        <v>0</v>
      </c>
      <c r="J55" s="152">
        <v>0</v>
      </c>
      <c r="K55" s="156">
        <v>0</v>
      </c>
      <c r="L55" s="153">
        <v>0</v>
      </c>
      <c r="M55" s="209"/>
      <c r="N55" s="152">
        <v>-194</v>
      </c>
      <c r="O55" s="156">
        <v>0</v>
      </c>
      <c r="P55" s="149">
        <v>-194</v>
      </c>
      <c r="Q55" s="290" t="s">
        <v>92</v>
      </c>
      <c r="R55" s="291"/>
      <c r="S55" s="44"/>
    </row>
    <row r="56" spans="1:19" s="167" customFormat="1" ht="30" customHeight="1" thickBot="1">
      <c r="A56" s="157"/>
      <c r="B56" s="158" t="s">
        <v>118</v>
      </c>
      <c r="C56" s="158"/>
      <c r="D56" s="159">
        <v>11562</v>
      </c>
      <c r="E56" s="160">
        <v>0</v>
      </c>
      <c r="F56" s="161">
        <v>11562</v>
      </c>
      <c r="G56" s="159">
        <v>2259</v>
      </c>
      <c r="H56" s="160">
        <v>0</v>
      </c>
      <c r="I56" s="161">
        <v>2259</v>
      </c>
      <c r="J56" s="159">
        <v>2259</v>
      </c>
      <c r="K56" s="160">
        <v>0</v>
      </c>
      <c r="L56" s="161">
        <v>2259</v>
      </c>
      <c r="M56" s="232"/>
      <c r="N56" s="159">
        <v>6080</v>
      </c>
      <c r="O56" s="160">
        <v>0</v>
      </c>
      <c r="P56" s="163">
        <v>6080</v>
      </c>
      <c r="Q56" s="364" t="s">
        <v>94</v>
      </c>
      <c r="R56" s="304"/>
      <c r="S56" s="164"/>
    </row>
    <row r="57" spans="1:19" s="167" customFormat="1" ht="30" customHeight="1">
      <c r="A57" s="290" t="s">
        <v>102</v>
      </c>
      <c r="B57" s="291"/>
      <c r="C57" s="291"/>
      <c r="D57" s="291"/>
      <c r="E57" s="291"/>
      <c r="F57" s="291"/>
      <c r="G57" s="291"/>
      <c r="H57" s="291"/>
      <c r="I57" s="291"/>
      <c r="J57" s="181" t="s">
        <v>96</v>
      </c>
      <c r="K57" s="292" t="s">
        <v>104</v>
      </c>
      <c r="L57" s="292"/>
      <c r="M57" s="292"/>
      <c r="N57" s="292"/>
      <c r="O57" s="292"/>
      <c r="P57" s="292"/>
      <c r="Q57" s="292"/>
      <c r="R57" s="292"/>
      <c r="S57" s="360"/>
    </row>
    <row r="58" spans="1:19" s="167" customFormat="1" ht="30" customHeight="1">
      <c r="A58" s="361" t="s">
        <v>105</v>
      </c>
      <c r="B58" s="362"/>
      <c r="C58" s="362"/>
      <c r="D58" s="362"/>
      <c r="E58" s="362"/>
      <c r="F58" s="362"/>
      <c r="G58" s="362"/>
      <c r="H58" s="362"/>
      <c r="I58" s="362"/>
      <c r="J58" s="182" t="s">
        <v>103</v>
      </c>
      <c r="K58" s="308" t="s">
        <v>107</v>
      </c>
      <c r="L58" s="308"/>
      <c r="M58" s="308"/>
      <c r="N58" s="308"/>
      <c r="O58" s="308"/>
      <c r="P58" s="308"/>
      <c r="Q58" s="308"/>
      <c r="R58" s="308"/>
      <c r="S58" s="363"/>
    </row>
    <row r="59" spans="1:19" s="167" customFormat="1" ht="30" customHeight="1">
      <c r="A59" s="361" t="s">
        <v>145</v>
      </c>
      <c r="B59" s="362"/>
      <c r="C59" s="362"/>
      <c r="D59" s="362"/>
      <c r="E59" s="362"/>
      <c r="F59" s="362"/>
      <c r="G59" s="362"/>
      <c r="H59" s="362"/>
      <c r="I59" s="362"/>
      <c r="J59" s="210" t="s">
        <v>106</v>
      </c>
      <c r="K59" s="233" t="s">
        <v>146</v>
      </c>
      <c r="L59" s="233"/>
      <c r="M59" s="233"/>
      <c r="N59" s="211"/>
      <c r="O59" s="211"/>
      <c r="P59" s="211"/>
      <c r="Q59" s="233"/>
      <c r="R59" s="233"/>
      <c r="S59" s="212"/>
    </row>
    <row r="60" spans="1:19" s="167" customFormat="1" ht="30" customHeight="1">
      <c r="A60" s="290" t="s">
        <v>147</v>
      </c>
      <c r="B60" s="291"/>
      <c r="C60" s="291"/>
      <c r="D60" s="291"/>
      <c r="E60" s="291"/>
      <c r="F60" s="291"/>
      <c r="G60" s="291"/>
      <c r="H60" s="291"/>
      <c r="I60" s="291"/>
      <c r="J60" s="182"/>
      <c r="K60" s="292" t="s">
        <v>113</v>
      </c>
      <c r="L60" s="292"/>
      <c r="M60" s="292"/>
      <c r="N60" s="292"/>
      <c r="O60" s="292"/>
      <c r="P60" s="292"/>
      <c r="Q60" s="292"/>
      <c r="R60" s="292"/>
      <c r="S60" s="360"/>
    </row>
    <row r="61" spans="1:19" s="189" customFormat="1" ht="9" customHeight="1" thickBot="1">
      <c r="A61" s="185"/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213"/>
      <c r="O61" s="213"/>
      <c r="P61" s="213"/>
      <c r="Q61" s="186"/>
      <c r="R61" s="187"/>
      <c r="S61" s="188"/>
    </row>
    <row r="64" ht="30">
      <c r="Q64" s="190"/>
    </row>
    <row r="65" ht="30">
      <c r="I65" s="167" t="s">
        <v>119</v>
      </c>
    </row>
  </sheetData>
  <sheetProtection selectLockedCells="1"/>
  <mergeCells count="59">
    <mergeCell ref="Q52:R52"/>
    <mergeCell ref="A60:I60"/>
    <mergeCell ref="K60:S60"/>
    <mergeCell ref="A57:I57"/>
    <mergeCell ref="K57:S57"/>
    <mergeCell ref="A58:I58"/>
    <mergeCell ref="K58:S58"/>
    <mergeCell ref="A59:I59"/>
    <mergeCell ref="Q56:R56"/>
    <mergeCell ref="Q53:R53"/>
    <mergeCell ref="Q54:R54"/>
    <mergeCell ref="Q55:R55"/>
    <mergeCell ref="D15:F15"/>
    <mergeCell ref="G15:I15"/>
    <mergeCell ref="J15:L15"/>
    <mergeCell ref="N15:P15"/>
    <mergeCell ref="D42:F42"/>
    <mergeCell ref="G42:I42"/>
    <mergeCell ref="J42:L42"/>
    <mergeCell ref="N42:P42"/>
    <mergeCell ref="Q44:R44"/>
    <mergeCell ref="Q49:S49"/>
    <mergeCell ref="Q50:S50"/>
    <mergeCell ref="A51:C51"/>
    <mergeCell ref="Q51:S51"/>
    <mergeCell ref="J13:L13"/>
    <mergeCell ref="N13:P13"/>
    <mergeCell ref="D14:F14"/>
    <mergeCell ref="G14:I14"/>
    <mergeCell ref="J14:L14"/>
    <mergeCell ref="N14:P14"/>
    <mergeCell ref="Q10:S10"/>
    <mergeCell ref="Q11:S11"/>
    <mergeCell ref="A11:C11"/>
    <mergeCell ref="D11:F11"/>
    <mergeCell ref="G11:I11"/>
    <mergeCell ref="J11:L11"/>
    <mergeCell ref="N11:P11"/>
    <mergeCell ref="A10:C10"/>
    <mergeCell ref="D10:P10"/>
    <mergeCell ref="A1:C9"/>
    <mergeCell ref="D1:P1"/>
    <mergeCell ref="D6:F6"/>
    <mergeCell ref="G6:I6"/>
    <mergeCell ref="J6:L6"/>
    <mergeCell ref="N6:P6"/>
    <mergeCell ref="Q6:S9"/>
    <mergeCell ref="D7:F7"/>
    <mergeCell ref="Q1:S5"/>
    <mergeCell ref="D2:P2"/>
    <mergeCell ref="D3:P3"/>
    <mergeCell ref="D4:P4"/>
    <mergeCell ref="D5:F5"/>
    <mergeCell ref="G5:I5"/>
    <mergeCell ref="J5:L5"/>
    <mergeCell ref="N5:P5"/>
    <mergeCell ref="G7:I7"/>
    <mergeCell ref="J7:L7"/>
    <mergeCell ref="N7:P7"/>
  </mergeCells>
  <printOptions/>
  <pageMargins left="0.9055118110236221" right="0.984251968503937" top="0.7480314960629921" bottom="0.7480314960629921" header="0.31496062992125984" footer="0.31496062992125984"/>
  <pageSetup fitToHeight="1" fitToWidth="1" horizontalDpi="600" verticalDpi="600" orientation="landscape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Bernard Schultz</cp:lastModifiedBy>
  <cp:lastPrinted>2015-01-23T05:54:07Z</cp:lastPrinted>
  <dcterms:created xsi:type="dcterms:W3CDTF">2013-08-02T12:34:35Z</dcterms:created>
  <dcterms:modified xsi:type="dcterms:W3CDTF">2015-01-29T05:08:03Z</dcterms:modified>
  <cp:category/>
  <cp:version/>
  <cp:contentType/>
  <cp:contentStatus/>
</cp:coreProperties>
</file>