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EP 03" sheetId="1" r:id="rId1"/>
  </sheets>
  <definedNames/>
  <calcPr fullCalcOnLoad="1"/>
</workbook>
</file>

<file path=xl/sharedStrings.xml><?xml version="1.0" encoding="utf-8"?>
<sst xmlns="http://schemas.openxmlformats.org/spreadsheetml/2006/main" count="170" uniqueCount="129">
  <si>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</si>
  <si>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</si>
  <si>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</si>
  <si>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</si>
  <si>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</si>
  <si>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</si>
  <si>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</si>
  <si>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</si>
  <si>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</si>
  <si>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</si>
  <si>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</si>
  <si>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</si>
  <si>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</si>
  <si>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</si>
  <si>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</si>
  <si>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</si>
  <si>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</si>
  <si>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</si>
  <si>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</si>
  <si>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</si>
  <si>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</si>
  <si>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</si>
  <si>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</si>
  <si>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</si>
  <si>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</si>
  <si>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</si>
  <si>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</si>
  <si>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</si>
  <si>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</si>
  <si>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</si>
  <si>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</si>
  <si>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</si>
  <si>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</si>
  <si>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</si>
  <si>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</si>
  <si>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</si>
  <si>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</si>
  <si>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</si>
  <si>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</si>
  <si>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</si>
  <si>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</si>
  <si>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</si>
  <si>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</si>
  <si>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</si>
  <si>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</si>
  <si>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</si>
  <si>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</si>
  <si>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</si>
  <si>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</si>
  <si>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</si>
  <si>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</si>
  <si>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</si>
  <si>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</si>
  <si>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</si>
  <si>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</si>
  <si>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</si>
  <si>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</si>
  <si>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</si>
  <si>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</si>
  <si>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</si>
  <si>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</si>
  <si>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</si>
  <si>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</si>
  <si>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</si>
  <si>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</si>
  <si>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</si>
  <si>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</si>
  <si>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</si>
  <si>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Harbours</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</si>
  <si>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</si>
  <si>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</si>
  <si>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</si>
  <si>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</si>
  <si>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</si>
  <si>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</si>
  <si>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</si>
  <si>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</si>
  <si>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</si>
  <si>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</si>
  <si>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</si>
  <si>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</si>
  <si>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</si>
  <si>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</si>
  <si>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</si>
  <si>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</si>
  <si>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 xml:space="preserve">Imported </t>
  </si>
  <si>
    <t xml:space="preserve">Ingevoer </t>
  </si>
  <si>
    <t>inligting, vir maande anders as hierbo, is beskikbaar op SAGIS se webblad: http://sagis.org.za onder die tabel "Maandelikse inligting".</t>
  </si>
  <si>
    <t xml:space="preserve"> </t>
  </si>
  <si>
    <t xml:space="preserve">Imports destined for RSA </t>
  </si>
  <si>
    <t xml:space="preserve"> Invoere bestem vir RSA</t>
  </si>
  <si>
    <t>(g) Stock stored at: (9)</t>
  </si>
  <si>
    <t>(g) Voorraad geberg by: (9)</t>
  </si>
  <si>
    <t>31 Aug 2003</t>
  </si>
  <si>
    <t>1 Aug 2003</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</si>
  <si>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</si>
  <si>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</si>
  <si>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</si>
  <si>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Sep 2003</t>
  </si>
  <si>
    <t>Oct/Okt 2002  - Sep 2003</t>
  </si>
  <si>
    <t>Oct/Okt 2001 - Sep 2002</t>
  </si>
  <si>
    <t>Prog. Oct/Okt 2001  - Sep 2002</t>
  </si>
  <si>
    <t>Prog. Oct/Okt 2002  - Sep 2003</t>
  </si>
  <si>
    <t>1 Sep 2003</t>
  </si>
  <si>
    <t>30 Sep 2003</t>
  </si>
  <si>
    <t>30 Sep 2002</t>
  </si>
  <si>
    <t>Heelkoring</t>
  </si>
  <si>
    <t>Amendments to previously published information for months other than above are available on SAGIS's webside: http://www.sagis.org.za on the table "Monthly information"./Wysigings aan reeds gepubliseerde</t>
  </si>
  <si>
    <t>1 196</t>
  </si>
  <si>
    <t>Aug 2002</t>
  </si>
  <si>
    <t>Oct/Okt 2002 - Sep 2003</t>
  </si>
  <si>
    <t>ton (On request of the industry./Op versoek van die bedryf.)</t>
  </si>
  <si>
    <t>SMI-112003</t>
  </si>
  <si>
    <t>26/11/2003</t>
  </si>
  <si>
    <t>WHEAT/KORING - 2002/2003 Year (Oct - Sep) FINAL/2002/2003 Jaar (Okt - Sep) FINAAL (2)</t>
  </si>
  <si>
    <t>Final/Finaal</t>
  </si>
  <si>
    <t>(11)</t>
  </si>
  <si>
    <t>2 386 968</t>
  </si>
  <si>
    <t>Deliveries directly from farms (5)(11)</t>
  </si>
  <si>
    <t>Seed for planting purposes (11)</t>
  </si>
  <si>
    <t>Border posts (11)</t>
  </si>
  <si>
    <t>Net dispatches(+)/receipts(-) (11)</t>
  </si>
  <si>
    <t>Surplus(-)/Deficit(+) (8)(11)</t>
  </si>
  <si>
    <t xml:space="preserve">Surplus(-)/Tekort(+) (8)(11) </t>
  </si>
  <si>
    <t>Netto versendings(+)/ontvangstes(-) (11)</t>
  </si>
  <si>
    <t>Grensposte (11)</t>
  </si>
  <si>
    <t>Lewerings direk vanaf plase (5)(11)</t>
  </si>
  <si>
    <t>Saad vir plantdoeleindes (11)</t>
  </si>
  <si>
    <t xml:space="preserve"> According to amended returns received from collaborators./Volgens gewysigde opgawes van medewerkers ontvang.</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</si>
</sst>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72"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1" fontId="5" fillId="0" borderId="15" xfId="0" applyNumberFormat="1" applyFont="1" applyFill="1" applyBorder="1" applyAlignment="1">
      <alignment horizontal="center"/>
    </xf>
    <xf numFmtId="0" fontId="4" fillId="0" borderId="3" xfId="0" applyFont="1" applyFill="1" applyBorder="1" applyAlignment="1">
      <alignment horizontal="right"/>
    </xf>
    <xf numFmtId="49" fontId="5" fillId="0" borderId="15" xfId="0" applyNumberFormat="1" applyFont="1" applyFill="1" applyBorder="1" applyAlignment="1" quotePrefix="1">
      <alignment horizontal="center"/>
    </xf>
    <xf numFmtId="49" fontId="5" fillId="0" borderId="15"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3"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1" fontId="5" fillId="0" borderId="15" xfId="0" applyNumberFormat="1" applyFont="1" applyFill="1" applyBorder="1" applyAlignment="1" quotePrefix="1">
      <alignment horizontal="center"/>
    </xf>
    <xf numFmtId="0" fontId="5" fillId="0" borderId="15"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60</xdr:row>
      <xdr:rowOff>76200</xdr:rowOff>
    </xdr:to>
    <xdr:pic>
      <xdr:nvPicPr>
        <xdr:cNvPr id="1" name="Picture 1"/>
        <xdr:cNvPicPr preferRelativeResize="1">
          <a:picLocks noChangeAspect="1"/>
        </xdr:cNvPicPr>
      </xdr:nvPicPr>
      <xdr:blipFill>
        <a:blip r:embed="rId1"/>
        <a:stretch>
          <a:fillRect/>
        </a:stretch>
      </xdr:blipFill>
      <xdr:spPr>
        <a:xfrm>
          <a:off x="18183225" y="13782675"/>
          <a:ext cx="2495550" cy="1114425"/>
        </a:xfrm>
        <a:prstGeom prst="rect">
          <a:avLst/>
        </a:prstGeom>
        <a:noFill/>
        <a:ln w="9525" cmpd="sng">
          <a:noFill/>
        </a:ln>
      </xdr:spPr>
    </xdr:pic>
    <xdr:clientData/>
  </xdr:twoCellAnchor>
  <xdr:twoCellAnchor>
    <xdr:from>
      <xdr:col>19</xdr:col>
      <xdr:colOff>0</xdr:colOff>
      <xdr:row>57</xdr:row>
      <xdr:rowOff>114300</xdr:rowOff>
    </xdr:from>
    <xdr:to>
      <xdr:col>19</xdr:col>
      <xdr:colOff>0</xdr:colOff>
      <xdr:row>61</xdr:row>
      <xdr:rowOff>0</xdr:rowOff>
    </xdr:to>
    <xdr:pic>
      <xdr:nvPicPr>
        <xdr:cNvPr id="2" name="Picture 2"/>
        <xdr:cNvPicPr preferRelativeResize="1">
          <a:picLocks noChangeAspect="1"/>
        </xdr:cNvPicPr>
      </xdr:nvPicPr>
      <xdr:blipFill>
        <a:blip r:embed="rId1"/>
        <a:stretch>
          <a:fillRect/>
        </a:stretch>
      </xdr:blipFill>
      <xdr:spPr>
        <a:xfrm>
          <a:off x="21164550" y="14249400"/>
          <a:ext cx="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X1111"/>
  <sheetViews>
    <sheetView tabSelected="1" zoomScale="75" zoomScaleNormal="75" workbookViewId="0" topLeftCell="H1">
      <selection activeCell="U11" sqref="U11"/>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21" width="7.8515625" style="194" customWidth="1"/>
    <col min="122" max="16384" width="7.8515625" style="195" customWidth="1"/>
  </cols>
  <sheetData>
    <row r="1" spans="1:121" s="6" customFormat="1" ht="21.75">
      <c r="A1" s="1" t="s">
        <v>112</v>
      </c>
      <c r="B1" s="1"/>
      <c r="C1" s="1"/>
      <c r="D1" s="1"/>
      <c r="E1" s="2"/>
      <c r="F1" s="2"/>
      <c r="G1" s="2"/>
      <c r="H1" s="2"/>
      <c r="I1" s="2"/>
      <c r="J1" s="2" t="s">
        <v>29</v>
      </c>
      <c r="K1" s="2"/>
      <c r="L1" s="2"/>
      <c r="M1" s="2"/>
      <c r="N1" s="2"/>
      <c r="O1" s="2"/>
      <c r="P1" s="2"/>
      <c r="Q1" s="3"/>
      <c r="R1" s="3"/>
      <c r="S1" s="4" t="s">
        <v>113</v>
      </c>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row>
    <row r="2" spans="1:121" s="6" customFormat="1" ht="21.75">
      <c r="A2" s="2"/>
      <c r="B2" s="2"/>
      <c r="C2" s="2"/>
      <c r="D2" s="1"/>
      <c r="E2" s="2"/>
      <c r="F2" s="2"/>
      <c r="G2" s="2"/>
      <c r="H2" s="2"/>
      <c r="I2" s="2"/>
      <c r="J2" s="2" t="s">
        <v>114</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row>
    <row r="3" spans="2:121" s="6" customFormat="1" ht="21.75" customHeight="1" thickBot="1">
      <c r="B3" s="7"/>
      <c r="C3" s="7"/>
      <c r="D3" s="8"/>
      <c r="E3" s="7"/>
      <c r="F3" s="7"/>
      <c r="G3" s="7"/>
      <c r="H3" s="7"/>
      <c r="I3" s="7"/>
      <c r="J3" s="7" t="s">
        <v>78</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row>
    <row r="4" spans="1:121" s="16" customFormat="1" ht="20.25" customHeight="1">
      <c r="A4" s="10"/>
      <c r="B4" s="11"/>
      <c r="C4" s="11"/>
      <c r="D4" s="220" t="s">
        <v>95</v>
      </c>
      <c r="E4" s="221"/>
      <c r="F4" s="222"/>
      <c r="G4" s="220" t="s">
        <v>98</v>
      </c>
      <c r="H4" s="221"/>
      <c r="I4" s="222"/>
      <c r="J4" s="212" t="s">
        <v>0</v>
      </c>
      <c r="K4" s="213"/>
      <c r="L4" s="213"/>
      <c r="M4" s="12"/>
      <c r="N4" s="212" t="s">
        <v>0</v>
      </c>
      <c r="O4" s="213"/>
      <c r="P4" s="214"/>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row>
    <row r="5" spans="1:121" s="16" customFormat="1" ht="21" customHeight="1" thickBot="1">
      <c r="A5" s="198"/>
      <c r="B5" s="17"/>
      <c r="C5" s="17"/>
      <c r="D5" s="223"/>
      <c r="E5" s="224"/>
      <c r="F5" s="225"/>
      <c r="G5" s="207" t="s">
        <v>115</v>
      </c>
      <c r="H5" s="208"/>
      <c r="I5" s="209"/>
      <c r="J5" s="207" t="s">
        <v>99</v>
      </c>
      <c r="K5" s="208"/>
      <c r="L5" s="208"/>
      <c r="M5" s="18" t="s">
        <v>1</v>
      </c>
      <c r="N5" s="207" t="s">
        <v>100</v>
      </c>
      <c r="O5" s="208"/>
      <c r="P5" s="209"/>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row>
    <row r="6" spans="1:121" s="16" customFormat="1" ht="21" customHeight="1">
      <c r="A6" s="198"/>
      <c r="B6" s="17"/>
      <c r="C6" s="17"/>
      <c r="D6" s="196" t="s">
        <v>36</v>
      </c>
      <c r="E6" s="197" t="s">
        <v>37</v>
      </c>
      <c r="F6" s="23" t="s">
        <v>2</v>
      </c>
      <c r="G6" s="21" t="s">
        <v>36</v>
      </c>
      <c r="H6" s="22" t="s">
        <v>37</v>
      </c>
      <c r="I6" s="23" t="s">
        <v>2</v>
      </c>
      <c r="J6" s="21" t="s">
        <v>36</v>
      </c>
      <c r="K6" s="22" t="s">
        <v>37</v>
      </c>
      <c r="L6" s="23" t="s">
        <v>2</v>
      </c>
      <c r="M6" s="24" t="s">
        <v>67</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row>
    <row r="7" spans="1:121"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row>
    <row r="8" spans="1:121"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row>
    <row r="9" spans="1:121" s="16" customFormat="1" ht="21" customHeight="1" thickBot="1">
      <c r="A9" s="37"/>
      <c r="B9" s="38"/>
      <c r="C9" s="38"/>
      <c r="D9" s="217" t="s">
        <v>94</v>
      </c>
      <c r="E9" s="206"/>
      <c r="F9" s="218"/>
      <c r="G9" s="205" t="s">
        <v>103</v>
      </c>
      <c r="H9" s="206"/>
      <c r="I9" s="218"/>
      <c r="J9" s="219" t="s">
        <v>79</v>
      </c>
      <c r="K9" s="210"/>
      <c r="L9" s="210"/>
      <c r="M9" s="39"/>
      <c r="N9" s="219" t="s">
        <v>38</v>
      </c>
      <c r="O9" s="210"/>
      <c r="P9" s="211"/>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row>
    <row r="10" spans="1:121" s="16" customFormat="1" ht="21" customHeight="1" thickBot="1">
      <c r="A10" s="41" t="s">
        <v>50</v>
      </c>
      <c r="B10" s="42"/>
      <c r="C10" s="42"/>
      <c r="D10" s="43">
        <v>1320</v>
      </c>
      <c r="E10" s="44">
        <v>41</v>
      </c>
      <c r="F10" s="45">
        <f>SUM(D10:E10)</f>
        <v>1361</v>
      </c>
      <c r="G10" s="44">
        <v>1089</v>
      </c>
      <c r="H10" s="44">
        <v>35</v>
      </c>
      <c r="I10" s="45">
        <f>SUM(G10:H10)</f>
        <v>1124</v>
      </c>
      <c r="J10" s="43">
        <v>544</v>
      </c>
      <c r="K10" s="44">
        <v>36</v>
      </c>
      <c r="L10" s="45">
        <f>SUM(J10:K10)</f>
        <v>580</v>
      </c>
      <c r="M10" s="46">
        <f>ROUND(L10-P10,2)/P10*100</f>
        <v>5.263157894736842</v>
      </c>
      <c r="N10" s="43">
        <v>530</v>
      </c>
      <c r="O10" s="44">
        <v>21</v>
      </c>
      <c r="P10" s="47">
        <f>SUM(N10:O10)</f>
        <v>551</v>
      </c>
      <c r="Q10" s="48"/>
      <c r="S10" s="49"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row>
    <row r="11" spans="1:121" s="16" customFormat="1" ht="21" customHeight="1" thickBot="1">
      <c r="A11" s="41"/>
      <c r="B11" s="15"/>
      <c r="C11" s="15"/>
      <c r="D11" s="203"/>
      <c r="E11" s="203"/>
      <c r="F11" s="203"/>
      <c r="G11" s="203"/>
      <c r="H11" s="203"/>
      <c r="I11" s="203"/>
      <c r="J11" s="216" t="s">
        <v>102</v>
      </c>
      <c r="K11" s="216"/>
      <c r="L11" s="216"/>
      <c r="M11" s="50"/>
      <c r="N11" s="208" t="s">
        <v>101</v>
      </c>
      <c r="O11" s="208"/>
      <c r="P11" s="208"/>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row>
    <row r="12" spans="1:121" s="16" customFormat="1" ht="21" customHeight="1" thickBot="1">
      <c r="A12" s="41" t="s">
        <v>4</v>
      </c>
      <c r="B12" s="53"/>
      <c r="C12" s="53"/>
      <c r="D12" s="54">
        <f>SUM(D13:D14)</f>
        <v>3</v>
      </c>
      <c r="E12" s="55">
        <f>SUM(E13:E14)</f>
        <v>0</v>
      </c>
      <c r="F12" s="56">
        <f>SUM(D12:E12)</f>
        <v>3</v>
      </c>
      <c r="G12" s="54">
        <f>SUM(G13:G14)</f>
        <v>23</v>
      </c>
      <c r="H12" s="55">
        <f>SUM(H13:H14)</f>
        <v>0</v>
      </c>
      <c r="I12" s="56">
        <f>SUM(G12:H12)</f>
        <v>23</v>
      </c>
      <c r="J12" s="43">
        <f>J13+J14</f>
        <v>3094</v>
      </c>
      <c r="K12" s="57">
        <f>K13+K14</f>
        <v>40</v>
      </c>
      <c r="L12" s="45">
        <f>SUM(J12:K12)</f>
        <v>3134</v>
      </c>
      <c r="M12" s="58" t="s">
        <v>24</v>
      </c>
      <c r="N12" s="43">
        <f>+N13+N14</f>
        <v>2687</v>
      </c>
      <c r="O12" s="43">
        <f>+O13+O14</f>
        <v>135</v>
      </c>
      <c r="P12" s="45">
        <f>SUM(N12:O12)</f>
        <v>2822</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row>
    <row r="13" spans="1:121" s="16" customFormat="1" ht="21" customHeight="1">
      <c r="A13" s="41"/>
      <c r="B13" s="60" t="s">
        <v>118</v>
      </c>
      <c r="C13" s="61"/>
      <c r="D13" s="62">
        <v>3</v>
      </c>
      <c r="E13" s="63">
        <v>0</v>
      </c>
      <c r="F13" s="59">
        <f>SUM(D13:E13)</f>
        <v>3</v>
      </c>
      <c r="G13" s="62">
        <v>2</v>
      </c>
      <c r="H13" s="63">
        <v>0</v>
      </c>
      <c r="I13" s="59">
        <f>SUM(G13:H13)</f>
        <v>2</v>
      </c>
      <c r="J13" s="62">
        <v>2347</v>
      </c>
      <c r="K13" s="63">
        <v>40</v>
      </c>
      <c r="L13" s="59">
        <f>SUM(J13:K13)</f>
        <v>2387</v>
      </c>
      <c r="M13" s="64">
        <f>ROUND(L13-P13,2)/P13*100</f>
        <v>-1.1594202898550725</v>
      </c>
      <c r="N13" s="62">
        <v>2280</v>
      </c>
      <c r="O13" s="63">
        <v>135</v>
      </c>
      <c r="P13" s="59">
        <f>SUM(N13:O13)</f>
        <v>2415</v>
      </c>
      <c r="Q13" s="65"/>
      <c r="R13" s="66" t="s">
        <v>126</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row>
    <row r="14" spans="1:121" s="16" customFormat="1" ht="21" customHeight="1" thickBot="1">
      <c r="A14" s="41"/>
      <c r="B14" s="67" t="s">
        <v>89</v>
      </c>
      <c r="C14" s="68"/>
      <c r="D14" s="69">
        <v>0</v>
      </c>
      <c r="E14" s="70">
        <v>0</v>
      </c>
      <c r="F14" s="71">
        <f>SUM(D14:E14)</f>
        <v>0</v>
      </c>
      <c r="G14" s="69">
        <v>21</v>
      </c>
      <c r="H14" s="70">
        <v>0</v>
      </c>
      <c r="I14" s="71">
        <f>SUM(G14:H14)</f>
        <v>21</v>
      </c>
      <c r="J14" s="69">
        <v>747</v>
      </c>
      <c r="K14" s="72">
        <v>0</v>
      </c>
      <c r="L14" s="71">
        <f>SUM(J14:K14)</f>
        <v>747</v>
      </c>
      <c r="M14" s="73" t="s">
        <v>24</v>
      </c>
      <c r="N14" s="69">
        <v>407</v>
      </c>
      <c r="O14" s="72">
        <v>0</v>
      </c>
      <c r="P14" s="71">
        <f>SUM(N14:O14)</f>
        <v>407</v>
      </c>
      <c r="Q14" s="74"/>
      <c r="R14" s="75" t="s">
        <v>90</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row>
    <row r="15" spans="1:121" s="16" customFormat="1" ht="12" customHeight="1" thickBot="1">
      <c r="A15" s="41"/>
      <c r="B15" s="15"/>
      <c r="C15" s="15"/>
      <c r="D15" s="76"/>
      <c r="E15" s="76"/>
      <c r="F15" s="76"/>
      <c r="G15" s="76"/>
      <c r="H15" s="76"/>
      <c r="I15" s="76"/>
      <c r="J15" s="76"/>
      <c r="K15" s="76"/>
      <c r="L15" s="76" t="s">
        <v>88</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row>
    <row r="16" spans="1:121" s="16" customFormat="1" ht="21" customHeight="1" thickBot="1">
      <c r="A16" s="41" t="s">
        <v>7</v>
      </c>
      <c r="B16" s="77"/>
      <c r="C16" s="53"/>
      <c r="D16" s="43">
        <f>SUM(D18:D23)</f>
        <v>221</v>
      </c>
      <c r="E16" s="55">
        <f>SUM(E18:E23)</f>
        <v>0</v>
      </c>
      <c r="F16" s="47">
        <f>SUM(D16:E16)</f>
        <v>221</v>
      </c>
      <c r="G16" s="43">
        <f>SUM(G18:G23)</f>
        <v>230</v>
      </c>
      <c r="H16" s="55">
        <f>SUM(H18:H23)</f>
        <v>0</v>
      </c>
      <c r="I16" s="47">
        <f>SUM(G16:H16)</f>
        <v>230</v>
      </c>
      <c r="J16" s="43">
        <f>SUM(J18:J23)</f>
        <v>2620</v>
      </c>
      <c r="K16" s="55">
        <f>SUM(K18:K23)</f>
        <v>6</v>
      </c>
      <c r="L16" s="47">
        <f>SUM(J16:K16)</f>
        <v>2626</v>
      </c>
      <c r="M16" s="78">
        <f>ROUND((L16-P16)/(P16)*(100),2)</f>
        <v>0.77</v>
      </c>
      <c r="N16" s="43">
        <f>SUM(N18:N23)</f>
        <v>2571</v>
      </c>
      <c r="O16" s="55">
        <f>SUM(O18:O23)</f>
        <v>35</v>
      </c>
      <c r="P16" s="47">
        <f>SUM(N16:O16)</f>
        <v>2606</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row>
    <row r="17" spans="1:121" s="16" customFormat="1" ht="21" customHeight="1">
      <c r="A17" s="41" t="s">
        <v>88</v>
      </c>
      <c r="B17" s="79" t="s">
        <v>33</v>
      </c>
      <c r="C17" s="80"/>
      <c r="D17" s="62">
        <f>SUM(D18:D20)</f>
        <v>219</v>
      </c>
      <c r="E17" s="63">
        <f>SUM(E18:E20)</f>
        <v>0</v>
      </c>
      <c r="F17" s="56">
        <f>SUM(D17:E17)</f>
        <v>219</v>
      </c>
      <c r="G17" s="62">
        <f>SUM(G18:G20)</f>
        <v>228</v>
      </c>
      <c r="H17" s="63">
        <f>SUM(H18:H20)</f>
        <v>0</v>
      </c>
      <c r="I17" s="56">
        <f>SUM(G17:H17)</f>
        <v>228</v>
      </c>
      <c r="J17" s="63">
        <f>SUM(J18:J20)</f>
        <v>2575</v>
      </c>
      <c r="K17" s="63">
        <f>SUM(K18:K20)</f>
        <v>2</v>
      </c>
      <c r="L17" s="56">
        <f>SUM(J17:K17)</f>
        <v>2577</v>
      </c>
      <c r="M17" s="64">
        <f>ROUND(L17-P17,2)/P17*100</f>
        <v>1.4167650531286895</v>
      </c>
      <c r="N17" s="62">
        <f>SUM(N18:N20)</f>
        <v>2518</v>
      </c>
      <c r="O17" s="63">
        <f>SUM(O18:O20)</f>
        <v>23</v>
      </c>
      <c r="P17" s="56">
        <f>SUM(N17:O17)</f>
        <v>2541</v>
      </c>
      <c r="Q17" s="82"/>
      <c r="R17" s="83" t="s">
        <v>34</v>
      </c>
      <c r="S17" s="49"/>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row>
    <row r="18" spans="1:121" s="16" customFormat="1" ht="21" customHeight="1">
      <c r="A18" s="41"/>
      <c r="B18" s="85"/>
      <c r="C18" s="60" t="s">
        <v>9</v>
      </c>
      <c r="D18" s="86">
        <v>219</v>
      </c>
      <c r="E18" s="87">
        <v>0</v>
      </c>
      <c r="F18" s="88">
        <f>SUM(D18:E18)</f>
        <v>219</v>
      </c>
      <c r="G18" s="86">
        <v>228</v>
      </c>
      <c r="H18" s="87">
        <v>0</v>
      </c>
      <c r="I18" s="88">
        <f>SUM(G18:H18)</f>
        <v>228</v>
      </c>
      <c r="J18" s="86">
        <v>2575</v>
      </c>
      <c r="K18" s="87">
        <v>0</v>
      </c>
      <c r="L18" s="88">
        <f>SUM(J18:K18)</f>
        <v>2575</v>
      </c>
      <c r="M18" s="89">
        <f>ROUND(L18-P18,2)/P18*100</f>
        <v>2.22310440651052</v>
      </c>
      <c r="N18" s="86">
        <v>2518</v>
      </c>
      <c r="O18" s="87">
        <v>1</v>
      </c>
      <c r="P18" s="88">
        <f>SUM(N18:O18)</f>
        <v>2519</v>
      </c>
      <c r="Q18" s="66" t="s">
        <v>52</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row>
    <row r="19" spans="1:121" s="16" customFormat="1" ht="21" customHeight="1">
      <c r="A19" s="41"/>
      <c r="B19" s="91"/>
      <c r="C19" s="92" t="s">
        <v>40</v>
      </c>
      <c r="D19" s="93">
        <v>0</v>
      </c>
      <c r="E19" s="94">
        <v>0</v>
      </c>
      <c r="F19" s="95">
        <f>SUM(D19:E19)</f>
        <v>0</v>
      </c>
      <c r="G19" s="93">
        <v>0</v>
      </c>
      <c r="H19" s="94">
        <v>0</v>
      </c>
      <c r="I19" s="95">
        <f>SUM(G19:H19)</f>
        <v>0</v>
      </c>
      <c r="J19" s="93">
        <v>0</v>
      </c>
      <c r="K19" s="94">
        <v>2</v>
      </c>
      <c r="L19" s="95">
        <f>SUM(J19:K19)</f>
        <v>2</v>
      </c>
      <c r="M19" s="96">
        <f>ROUND(L19-P19,2)/P19*100</f>
        <v>-90.9090909090909</v>
      </c>
      <c r="N19" s="93">
        <v>0</v>
      </c>
      <c r="O19" s="94">
        <v>22</v>
      </c>
      <c r="P19" s="95">
        <f>SUM(N19:O19)</f>
        <v>22</v>
      </c>
      <c r="Q19" s="97" t="s">
        <v>49</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row>
    <row r="20" spans="1:121"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row>
    <row r="21" spans="1:121" s="16" customFormat="1" ht="21" customHeight="1">
      <c r="A21" s="41"/>
      <c r="B21" s="104" t="s">
        <v>12</v>
      </c>
      <c r="C21" s="105"/>
      <c r="D21" s="93">
        <v>1</v>
      </c>
      <c r="E21" s="94">
        <v>0</v>
      </c>
      <c r="F21" s="95">
        <f>SUM(D21:E21)</f>
        <v>1</v>
      </c>
      <c r="G21" s="93">
        <v>2</v>
      </c>
      <c r="H21" s="94">
        <v>0</v>
      </c>
      <c r="I21" s="95">
        <f>SUM(G21:H21)</f>
        <v>2</v>
      </c>
      <c r="J21" s="93">
        <v>23</v>
      </c>
      <c r="K21" s="94">
        <v>1</v>
      </c>
      <c r="L21" s="95">
        <f>SUM(J21:K21)</f>
        <v>24</v>
      </c>
      <c r="M21" s="106">
        <f>ROUND(L21-P21,2)/P21*100</f>
        <v>-22.58064516129032</v>
      </c>
      <c r="N21" s="93">
        <v>25</v>
      </c>
      <c r="O21" s="94">
        <v>6</v>
      </c>
      <c r="P21" s="95">
        <f>SUM(N21:O21)</f>
        <v>31</v>
      </c>
      <c r="Q21" s="51"/>
      <c r="R21" s="103" t="s">
        <v>41</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row>
    <row r="22" spans="1:121" s="16" customFormat="1" ht="21" customHeight="1">
      <c r="A22" s="41"/>
      <c r="B22" s="104" t="s">
        <v>13</v>
      </c>
      <c r="C22" s="105"/>
      <c r="D22" s="93">
        <v>1</v>
      </c>
      <c r="E22" s="94">
        <v>0</v>
      </c>
      <c r="F22" s="107">
        <f>SUM(D22:E22)</f>
        <v>1</v>
      </c>
      <c r="G22" s="93">
        <v>0</v>
      </c>
      <c r="H22" s="94">
        <v>0</v>
      </c>
      <c r="I22" s="107">
        <f>SUM(G22:H22)</f>
        <v>0</v>
      </c>
      <c r="J22" s="93">
        <v>4</v>
      </c>
      <c r="K22" s="94">
        <v>1</v>
      </c>
      <c r="L22" s="107">
        <f>SUM(J22:K22)</f>
        <v>5</v>
      </c>
      <c r="M22" s="96">
        <f>ROUND(L22-P22,2)/P22*100</f>
        <v>-28.57142857142857</v>
      </c>
      <c r="N22" s="93">
        <v>4</v>
      </c>
      <c r="O22" s="94">
        <v>3</v>
      </c>
      <c r="P22" s="107">
        <f>SUM(N22:O22)</f>
        <v>7</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row>
    <row r="23" spans="1:121" s="16" customFormat="1" ht="21" customHeight="1" thickBot="1">
      <c r="A23" s="41"/>
      <c r="B23" s="109" t="s">
        <v>119</v>
      </c>
      <c r="C23" s="110"/>
      <c r="D23" s="69">
        <v>0</v>
      </c>
      <c r="E23" s="70">
        <v>0</v>
      </c>
      <c r="F23" s="111">
        <f>SUM(D23:E23)</f>
        <v>0</v>
      </c>
      <c r="G23" s="69">
        <v>0</v>
      </c>
      <c r="H23" s="70">
        <v>0</v>
      </c>
      <c r="I23" s="111">
        <f>SUM(G23:H23)</f>
        <v>0</v>
      </c>
      <c r="J23" s="69">
        <v>18</v>
      </c>
      <c r="K23" s="70">
        <v>2</v>
      </c>
      <c r="L23" s="111">
        <f>SUM(J23:K23)</f>
        <v>20</v>
      </c>
      <c r="M23" s="112">
        <f>ROUND(L23-P23,2)/P23*100</f>
        <v>-25.925925925925924</v>
      </c>
      <c r="N23" s="69">
        <v>24</v>
      </c>
      <c r="O23" s="70">
        <v>3</v>
      </c>
      <c r="P23" s="111">
        <f>SUM(N23:O23)</f>
        <v>27</v>
      </c>
      <c r="Q23" s="113"/>
      <c r="R23" s="114" t="s">
        <v>127</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row>
    <row r="24" spans="1:121"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row>
    <row r="25" spans="1:121" s="16" customFormat="1" ht="21" customHeight="1" thickBot="1">
      <c r="A25" s="41" t="s">
        <v>72</v>
      </c>
      <c r="B25" s="53"/>
      <c r="C25" s="53"/>
      <c r="D25" s="54">
        <f>SUM(D26+D29)</f>
        <v>20</v>
      </c>
      <c r="E25" s="116">
        <f>SUM(E26+E29)</f>
        <v>0</v>
      </c>
      <c r="F25" s="56">
        <f>SUM(D25:E25)</f>
        <v>20</v>
      </c>
      <c r="G25" s="54">
        <f>SUM(G26+G29)</f>
        <v>18</v>
      </c>
      <c r="H25" s="116">
        <f>SUM(H26+H29)</f>
        <v>0</v>
      </c>
      <c r="I25" s="56">
        <f>SUM(G25:H25)</f>
        <v>18</v>
      </c>
      <c r="J25" s="54">
        <f>SUM(J26+J29)</f>
        <v>177</v>
      </c>
      <c r="K25" s="116">
        <f>SUM(K26+K29)</f>
        <v>2</v>
      </c>
      <c r="L25" s="56">
        <f aca="true" t="shared" si="0" ref="L25:L31">SUM(J25:K25)</f>
        <v>179</v>
      </c>
      <c r="M25" s="58" t="s">
        <v>24</v>
      </c>
      <c r="N25" s="62">
        <f>SUM(N26+N29)</f>
        <v>148</v>
      </c>
      <c r="O25" s="63">
        <f>SUM(O26+O29)</f>
        <v>1</v>
      </c>
      <c r="P25" s="56">
        <f aca="true" t="shared" si="1" ref="P25:P31">SUM(N25:O25)</f>
        <v>149</v>
      </c>
      <c r="Q25" s="84"/>
      <c r="R25" s="84"/>
      <c r="S25" s="117" t="s">
        <v>73</v>
      </c>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row>
    <row r="26" spans="1:121" s="16" customFormat="1" ht="21" customHeight="1">
      <c r="A26" s="41"/>
      <c r="B26" s="79" t="s">
        <v>71</v>
      </c>
      <c r="C26" s="118"/>
      <c r="D26" s="54">
        <f>SUM(D27:D28)</f>
        <v>2</v>
      </c>
      <c r="E26" s="116">
        <f>SUM(E27:E28)</f>
        <v>0</v>
      </c>
      <c r="F26" s="59">
        <f aca="true" t="shared" si="2" ref="F26:F31">SUM(D26:E26)</f>
        <v>2</v>
      </c>
      <c r="G26" s="116">
        <f>SUM(G27:G28)</f>
        <v>3</v>
      </c>
      <c r="H26" s="116">
        <f>SUM(H27:H28)</f>
        <v>0</v>
      </c>
      <c r="I26" s="59">
        <f aca="true" t="shared" si="3" ref="I26:I31">SUM(G26:H26)</f>
        <v>3</v>
      </c>
      <c r="J26" s="54">
        <f>SUM(J27:J28)</f>
        <v>41</v>
      </c>
      <c r="K26" s="119">
        <f>SUM(K27:K28)</f>
        <v>0</v>
      </c>
      <c r="L26" s="59">
        <f t="shared" si="0"/>
        <v>41</v>
      </c>
      <c r="M26" s="120" t="s">
        <v>24</v>
      </c>
      <c r="N26" s="81">
        <f>SUM(N27:N28)</f>
        <v>75</v>
      </c>
      <c r="O26" s="63">
        <f>SUM(O27:O28)</f>
        <v>0</v>
      </c>
      <c r="P26" s="59">
        <f t="shared" si="1"/>
        <v>75</v>
      </c>
      <c r="Q26" s="121"/>
      <c r="R26" s="83" t="s">
        <v>74</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row>
    <row r="27" spans="1:121" s="16" customFormat="1" ht="21" customHeight="1">
      <c r="A27" s="41"/>
      <c r="B27" s="122"/>
      <c r="C27" s="123" t="s">
        <v>59</v>
      </c>
      <c r="D27" s="124">
        <v>2</v>
      </c>
      <c r="E27" s="125">
        <v>0</v>
      </c>
      <c r="F27" s="126">
        <f t="shared" si="2"/>
        <v>2</v>
      </c>
      <c r="G27" s="124">
        <v>3</v>
      </c>
      <c r="H27" s="125">
        <v>0</v>
      </c>
      <c r="I27" s="126">
        <f t="shared" si="3"/>
        <v>3</v>
      </c>
      <c r="J27" s="124">
        <v>41</v>
      </c>
      <c r="K27" s="125">
        <v>0</v>
      </c>
      <c r="L27" s="126">
        <f t="shared" si="0"/>
        <v>41</v>
      </c>
      <c r="M27" s="127" t="s">
        <v>24</v>
      </c>
      <c r="N27" s="124">
        <v>75</v>
      </c>
      <c r="O27" s="125">
        <v>0</v>
      </c>
      <c r="P27" s="126">
        <f t="shared" si="1"/>
        <v>75</v>
      </c>
      <c r="Q27" s="128" t="s">
        <v>61</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row>
    <row r="28" spans="1:121" s="16" customFormat="1" ht="21" customHeight="1">
      <c r="A28" s="41"/>
      <c r="B28" s="122"/>
      <c r="C28" s="129" t="s">
        <v>60</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62</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row>
    <row r="29" spans="1:121" s="16" customFormat="1" ht="21" customHeight="1">
      <c r="A29" s="41"/>
      <c r="B29" s="104" t="s">
        <v>63</v>
      </c>
      <c r="C29" s="135"/>
      <c r="D29" s="137">
        <f>SUM(D30:D31)</f>
        <v>18</v>
      </c>
      <c r="E29" s="136">
        <f>SUM(E30:E31)</f>
        <v>0</v>
      </c>
      <c r="F29" s="107">
        <f t="shared" si="2"/>
        <v>18</v>
      </c>
      <c r="G29" s="137">
        <f>SUM(G30:G31)</f>
        <v>15</v>
      </c>
      <c r="H29" s="136">
        <f>SUM(H30:H31)</f>
        <v>0</v>
      </c>
      <c r="I29" s="107">
        <f t="shared" si="3"/>
        <v>15</v>
      </c>
      <c r="J29" s="137">
        <f>SUM(J30:J31)</f>
        <v>136</v>
      </c>
      <c r="K29" s="136">
        <f>SUM(K30:K31)</f>
        <v>2</v>
      </c>
      <c r="L29" s="107">
        <f t="shared" si="0"/>
        <v>138</v>
      </c>
      <c r="M29" s="127" t="s">
        <v>24</v>
      </c>
      <c r="N29" s="137">
        <f>SUM(N30:N31)</f>
        <v>73</v>
      </c>
      <c r="O29" s="136">
        <f>SUM(O30:O31)</f>
        <v>1</v>
      </c>
      <c r="P29" s="107">
        <f t="shared" si="1"/>
        <v>74</v>
      </c>
      <c r="Q29" s="138"/>
      <c r="R29" s="103" t="s">
        <v>106</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row>
    <row r="30" spans="1:121" s="16" customFormat="1" ht="21" customHeight="1">
      <c r="A30" s="41"/>
      <c r="B30" s="122"/>
      <c r="C30" s="123" t="s">
        <v>120</v>
      </c>
      <c r="D30" s="124">
        <v>18</v>
      </c>
      <c r="E30" s="125">
        <v>0</v>
      </c>
      <c r="F30" s="126">
        <f t="shared" si="2"/>
        <v>18</v>
      </c>
      <c r="G30" s="124">
        <v>15</v>
      </c>
      <c r="H30" s="125">
        <v>0</v>
      </c>
      <c r="I30" s="126">
        <f t="shared" si="3"/>
        <v>15</v>
      </c>
      <c r="J30" s="124">
        <v>136</v>
      </c>
      <c r="K30" s="125">
        <v>2</v>
      </c>
      <c r="L30" s="126">
        <f t="shared" si="0"/>
        <v>138</v>
      </c>
      <c r="M30" s="127" t="s">
        <v>24</v>
      </c>
      <c r="N30" s="124">
        <v>73</v>
      </c>
      <c r="O30" s="125">
        <v>1</v>
      </c>
      <c r="P30" s="88">
        <f t="shared" si="1"/>
        <v>74</v>
      </c>
      <c r="Q30" s="128" t="s">
        <v>125</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row>
    <row r="31" spans="1:121" s="16" customFormat="1" ht="21" customHeight="1">
      <c r="A31" s="41"/>
      <c r="B31" s="122"/>
      <c r="C31" s="129" t="s">
        <v>68</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69</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row>
    <row r="32" spans="1:121"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row>
    <row r="33" spans="1:121"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row>
    <row r="34" spans="1:121" s="16" customFormat="1" ht="21" customHeight="1" thickBot="1">
      <c r="A34" s="147" t="s">
        <v>15</v>
      </c>
      <c r="B34" s="42"/>
      <c r="C34" s="42"/>
      <c r="D34" s="148">
        <f>SUM(D35:D36)</f>
        <v>-7</v>
      </c>
      <c r="E34" s="55">
        <f>SUM(E35:E36)</f>
        <v>6</v>
      </c>
      <c r="F34" s="47">
        <f>SUM(F35:F36)</f>
        <v>-1</v>
      </c>
      <c r="G34" s="148">
        <f>SUM(G35:G36)</f>
        <v>0</v>
      </c>
      <c r="H34" s="55">
        <f aca="true" t="shared" si="4" ref="H34:P34">SUM(H35:H36)</f>
        <v>2</v>
      </c>
      <c r="I34" s="47">
        <f t="shared" si="4"/>
        <v>2</v>
      </c>
      <c r="J34" s="55">
        <f t="shared" si="4"/>
        <v>-23</v>
      </c>
      <c r="K34" s="55">
        <f t="shared" si="4"/>
        <v>35</v>
      </c>
      <c r="L34" s="45">
        <f t="shared" si="4"/>
        <v>12</v>
      </c>
      <c r="M34" s="149" t="s">
        <v>24</v>
      </c>
      <c r="N34" s="44">
        <f t="shared" si="4"/>
        <v>-46</v>
      </c>
      <c r="O34" s="55">
        <f t="shared" si="4"/>
        <v>84</v>
      </c>
      <c r="P34" s="45">
        <f t="shared" si="4"/>
        <v>38</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row>
    <row r="35" spans="1:121" s="16" customFormat="1" ht="21" customHeight="1">
      <c r="A35" s="41"/>
      <c r="B35" s="60" t="s">
        <v>121</v>
      </c>
      <c r="C35" s="61"/>
      <c r="D35" s="93">
        <v>-2</v>
      </c>
      <c r="E35" s="94">
        <v>0</v>
      </c>
      <c r="F35" s="59">
        <f>SUM(D35:E35)</f>
        <v>-2</v>
      </c>
      <c r="G35" s="93">
        <v>0</v>
      </c>
      <c r="H35" s="94">
        <v>1</v>
      </c>
      <c r="I35" s="59">
        <f>SUM(G35:H35)</f>
        <v>1</v>
      </c>
      <c r="J35" s="93">
        <v>9</v>
      </c>
      <c r="K35" s="94">
        <v>2</v>
      </c>
      <c r="L35" s="59">
        <f>SUM(J35:K35)</f>
        <v>11</v>
      </c>
      <c r="M35" s="120" t="s">
        <v>24</v>
      </c>
      <c r="N35" s="93">
        <v>-1</v>
      </c>
      <c r="O35" s="94">
        <v>16</v>
      </c>
      <c r="P35" s="59">
        <f>+N35+O35</f>
        <v>15</v>
      </c>
      <c r="Q35" s="65"/>
      <c r="R35" s="66" t="s">
        <v>124</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row>
    <row r="36" spans="1:121" s="16" customFormat="1" ht="21" customHeight="1" thickBot="1">
      <c r="A36" s="41"/>
      <c r="B36" s="98" t="s">
        <v>122</v>
      </c>
      <c r="C36" s="150"/>
      <c r="D36" s="93">
        <v>-5</v>
      </c>
      <c r="E36" s="94">
        <v>6</v>
      </c>
      <c r="F36" s="71">
        <f>SUM(D36:E36)</f>
        <v>1</v>
      </c>
      <c r="G36" s="93">
        <v>0</v>
      </c>
      <c r="H36" s="94">
        <v>1</v>
      </c>
      <c r="I36" s="71">
        <f>SUM(G36:H36)</f>
        <v>1</v>
      </c>
      <c r="J36" s="69">
        <v>-32</v>
      </c>
      <c r="K36" s="72">
        <v>33</v>
      </c>
      <c r="L36" s="71">
        <f>SUM(J36:K36)</f>
        <v>1</v>
      </c>
      <c r="M36" s="151" t="s">
        <v>24</v>
      </c>
      <c r="N36" s="69">
        <v>-45</v>
      </c>
      <c r="O36" s="72">
        <v>68</v>
      </c>
      <c r="P36" s="71">
        <f>+N36+O36</f>
        <v>23</v>
      </c>
      <c r="Q36" s="74"/>
      <c r="R36" s="75" t="s">
        <v>123</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row>
    <row r="37" spans="1:121" s="16" customFormat="1" ht="21" customHeight="1" thickBot="1">
      <c r="A37" s="41"/>
      <c r="B37" s="15"/>
      <c r="C37" s="15"/>
      <c r="D37" s="206" t="s">
        <v>93</v>
      </c>
      <c r="E37" s="206"/>
      <c r="F37" s="206"/>
      <c r="G37" s="205" t="s">
        <v>104</v>
      </c>
      <c r="H37" s="206"/>
      <c r="I37" s="206"/>
      <c r="J37" s="206" t="s">
        <v>104</v>
      </c>
      <c r="K37" s="206"/>
      <c r="L37" s="206"/>
      <c r="M37" s="206"/>
      <c r="N37" s="215" t="s">
        <v>105</v>
      </c>
      <c r="O37" s="215"/>
      <c r="P37" s="215"/>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row>
    <row r="38" spans="1:121" s="16" customFormat="1" ht="21" customHeight="1" thickBot="1">
      <c r="A38" s="152" t="s">
        <v>43</v>
      </c>
      <c r="B38" s="153"/>
      <c r="C38" s="153"/>
      <c r="D38" s="43">
        <f>D10+D12-D16-D25-D34</f>
        <v>1089</v>
      </c>
      <c r="E38" s="44">
        <f>E10+E12-E16-E25-E34</f>
        <v>35</v>
      </c>
      <c r="F38" s="47">
        <f>SUM(D38:E38)</f>
        <v>1124</v>
      </c>
      <c r="G38" s="43">
        <f>G10+G12-G16-G25-G34</f>
        <v>864</v>
      </c>
      <c r="H38" s="44">
        <f>H10+H12-H16-H25-H34</f>
        <v>33</v>
      </c>
      <c r="I38" s="47">
        <f>SUM(G38:H38)</f>
        <v>897</v>
      </c>
      <c r="J38" s="43">
        <f>J10+J12-J16-J25-J34</f>
        <v>864</v>
      </c>
      <c r="K38" s="44">
        <f>K10+K12-K16-K25-K34</f>
        <v>33</v>
      </c>
      <c r="L38" s="47">
        <f>SUM(J38:K38)</f>
        <v>897</v>
      </c>
      <c r="M38" s="78">
        <f>ROUND(L38-P38,2)/P38*100</f>
        <v>54.65517241379311</v>
      </c>
      <c r="N38" s="148">
        <f>N10+N12-N16-N25-N34</f>
        <v>544</v>
      </c>
      <c r="O38" s="55">
        <f>+O10+O12-O16-O25-O34</f>
        <v>36</v>
      </c>
      <c r="P38" s="47">
        <f>SUM(N38:O38)</f>
        <v>580</v>
      </c>
      <c r="Q38" s="154"/>
      <c r="R38" s="154"/>
      <c r="S38" s="155" t="s">
        <v>75</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row>
    <row r="39" spans="1:121" s="16" customFormat="1" ht="12" customHeight="1" thickBot="1">
      <c r="A39" s="156"/>
      <c r="B39" s="38"/>
      <c r="C39" s="38"/>
      <c r="D39" s="203"/>
      <c r="E39" s="203"/>
      <c r="F39" s="203"/>
      <c r="G39" s="203"/>
      <c r="H39" s="203"/>
      <c r="I39" s="203"/>
      <c r="J39" s="203"/>
      <c r="K39" s="203"/>
      <c r="L39" s="203"/>
      <c r="M39" s="50"/>
      <c r="N39" s="203"/>
      <c r="O39" s="203"/>
      <c r="P39" s="203"/>
      <c r="Q39" s="204"/>
      <c r="R39" s="204"/>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row>
    <row r="40" spans="1:121" s="16" customFormat="1" ht="21" customHeight="1" thickBot="1">
      <c r="A40" s="147" t="s">
        <v>91</v>
      </c>
      <c r="B40" s="42"/>
      <c r="C40" s="42"/>
      <c r="D40" s="148">
        <f>SUM(D41:D42)</f>
        <v>1089</v>
      </c>
      <c r="E40" s="55">
        <f>SUM(E41:E42)</f>
        <v>35</v>
      </c>
      <c r="F40" s="44">
        <f>SUM(F41:F42)</f>
        <v>1124</v>
      </c>
      <c r="G40" s="148">
        <f aca="true" t="shared" si="5" ref="G40:L40">SUM(G41:G42)</f>
        <v>864</v>
      </c>
      <c r="H40" s="55">
        <f t="shared" si="5"/>
        <v>33</v>
      </c>
      <c r="I40" s="44">
        <f t="shared" si="5"/>
        <v>897</v>
      </c>
      <c r="J40" s="148">
        <f t="shared" si="5"/>
        <v>864</v>
      </c>
      <c r="K40" s="55">
        <f t="shared" si="5"/>
        <v>33</v>
      </c>
      <c r="L40" s="45">
        <f t="shared" si="5"/>
        <v>897</v>
      </c>
      <c r="M40" s="78">
        <f>ROUND(L40-P40,2)/P40*100</f>
        <v>54.65517241379311</v>
      </c>
      <c r="N40" s="148">
        <f>SUM(N41:N42)</f>
        <v>544</v>
      </c>
      <c r="O40" s="55">
        <f>SUM(O41:O42)</f>
        <v>36</v>
      </c>
      <c r="P40" s="47">
        <f>SUM(N40:O40)</f>
        <v>580</v>
      </c>
      <c r="Q40" s="48"/>
      <c r="R40" s="48"/>
      <c r="S40" s="49" t="s">
        <v>92</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row>
    <row r="41" spans="1:121" s="16" customFormat="1" ht="21" customHeight="1">
      <c r="A41" s="157"/>
      <c r="B41" s="60" t="s">
        <v>17</v>
      </c>
      <c r="C41" s="61"/>
      <c r="D41" s="62">
        <v>844</v>
      </c>
      <c r="E41" s="94">
        <v>35</v>
      </c>
      <c r="F41" s="95">
        <f>SUM(D41:E41)</f>
        <v>879</v>
      </c>
      <c r="G41" s="62">
        <v>654</v>
      </c>
      <c r="H41" s="94">
        <v>33</v>
      </c>
      <c r="I41" s="95">
        <f>SUM(G41:H41)</f>
        <v>687</v>
      </c>
      <c r="J41" s="62">
        <v>654</v>
      </c>
      <c r="K41" s="94">
        <v>33</v>
      </c>
      <c r="L41" s="95">
        <f>SUM(J41:K41)</f>
        <v>687</v>
      </c>
      <c r="M41" s="199">
        <f>ROUND(L41-P41,2)/P41*100</f>
        <v>107.55287009063443</v>
      </c>
      <c r="N41" s="94">
        <v>295</v>
      </c>
      <c r="O41" s="94">
        <v>36</v>
      </c>
      <c r="P41" s="95">
        <f>SUM(N41:O41)</f>
        <v>331</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row>
    <row r="42" spans="1:121" s="16" customFormat="1" ht="21" customHeight="1" thickBot="1">
      <c r="A42" s="157"/>
      <c r="B42" s="98" t="s">
        <v>19</v>
      </c>
      <c r="C42" s="150"/>
      <c r="D42" s="69">
        <v>245</v>
      </c>
      <c r="E42" s="70">
        <v>0</v>
      </c>
      <c r="F42" s="71">
        <f>SUM(D42:E42)</f>
        <v>245</v>
      </c>
      <c r="G42" s="69">
        <v>210</v>
      </c>
      <c r="H42" s="70">
        <v>0</v>
      </c>
      <c r="I42" s="71">
        <f>SUM(G42:H42)</f>
        <v>210</v>
      </c>
      <c r="J42" s="69">
        <v>210</v>
      </c>
      <c r="K42" s="70">
        <v>0</v>
      </c>
      <c r="L42" s="71">
        <f>SUM(J42:K42)</f>
        <v>210</v>
      </c>
      <c r="M42" s="112">
        <f>ROUND(L42-P42,2)/P42*100</f>
        <v>-15.66265060240964</v>
      </c>
      <c r="N42" s="69">
        <v>249</v>
      </c>
      <c r="O42" s="70">
        <v>0</v>
      </c>
      <c r="P42" s="71">
        <f>SUM(N42:O42)</f>
        <v>249</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row>
    <row r="43" spans="1:121"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row>
    <row r="44" spans="1:19" s="16" customFormat="1" ht="21" customHeight="1">
      <c r="A44" s="160" t="s">
        <v>56</v>
      </c>
      <c r="B44" s="161"/>
      <c r="C44" s="161"/>
      <c r="D44" s="162"/>
      <c r="E44" s="163"/>
      <c r="F44" s="164"/>
      <c r="G44" s="162"/>
      <c r="H44" s="163"/>
      <c r="I44" s="164"/>
      <c r="J44" s="162"/>
      <c r="K44" s="163"/>
      <c r="L44" s="164" t="s">
        <v>88</v>
      </c>
      <c r="M44" s="165"/>
      <c r="N44" s="162"/>
      <c r="O44" s="163"/>
      <c r="P44" s="164"/>
      <c r="Q44" s="166"/>
      <c r="R44" s="166"/>
      <c r="S44" s="167" t="s">
        <v>58</v>
      </c>
    </row>
    <row r="45" spans="1:19" s="16" customFormat="1" ht="21" customHeight="1">
      <c r="A45" s="147" t="s">
        <v>57</v>
      </c>
      <c r="B45" s="105"/>
      <c r="C45" s="105"/>
      <c r="D45" s="168"/>
      <c r="E45" s="169"/>
      <c r="F45" s="170"/>
      <c r="G45" s="168"/>
      <c r="H45" s="169"/>
      <c r="I45" s="170"/>
      <c r="J45" s="168"/>
      <c r="K45" s="169"/>
      <c r="L45" s="170"/>
      <c r="M45" s="171"/>
      <c r="N45" s="168"/>
      <c r="O45" s="169"/>
      <c r="P45" s="170"/>
      <c r="Q45" s="84"/>
      <c r="R45" s="84"/>
      <c r="S45" s="49" t="s">
        <v>64</v>
      </c>
    </row>
    <row r="46" spans="1:19" s="16" customFormat="1" ht="21" customHeight="1">
      <c r="A46" s="172"/>
      <c r="B46" s="105" t="s">
        <v>32</v>
      </c>
      <c r="C46" s="105"/>
      <c r="D46" s="173">
        <v>0</v>
      </c>
      <c r="E46" s="169">
        <v>0</v>
      </c>
      <c r="F46" s="174">
        <f>SUM(D46:E46)</f>
        <v>0</v>
      </c>
      <c r="G46" s="173">
        <v>2</v>
      </c>
      <c r="H46" s="169">
        <v>0</v>
      </c>
      <c r="I46" s="174">
        <f>SUM(G46:H46)</f>
        <v>2</v>
      </c>
      <c r="J46" s="173">
        <v>8</v>
      </c>
      <c r="K46" s="169">
        <v>0</v>
      </c>
      <c r="L46" s="174">
        <f>SUM(J46:K46)</f>
        <v>8</v>
      </c>
      <c r="M46" s="175" t="s">
        <v>24</v>
      </c>
      <c r="N46" s="173">
        <v>20</v>
      </c>
      <c r="O46" s="169">
        <v>0</v>
      </c>
      <c r="P46" s="170">
        <f>SUM(N46:O46)</f>
        <v>20</v>
      </c>
      <c r="Q46" s="84"/>
      <c r="R46" s="51" t="s">
        <v>44</v>
      </c>
      <c r="S46" s="52"/>
    </row>
    <row r="47" spans="1:19" s="16" customFormat="1" ht="21" customHeight="1">
      <c r="A47" s="172"/>
      <c r="B47" s="105" t="s">
        <v>85</v>
      </c>
      <c r="C47" s="105"/>
      <c r="D47" s="173">
        <v>6</v>
      </c>
      <c r="E47" s="169">
        <v>0</v>
      </c>
      <c r="F47" s="174">
        <f>SUM(D47:E47)</f>
        <v>6</v>
      </c>
      <c r="G47" s="173">
        <v>0</v>
      </c>
      <c r="H47" s="169">
        <v>0</v>
      </c>
      <c r="I47" s="174">
        <f>SUM(G47:H47)</f>
        <v>0</v>
      </c>
      <c r="J47" s="173">
        <v>123</v>
      </c>
      <c r="K47" s="169">
        <v>0</v>
      </c>
      <c r="L47" s="174">
        <f>SUM(J47:K47)</f>
        <v>123</v>
      </c>
      <c r="M47" s="175" t="s">
        <v>24</v>
      </c>
      <c r="N47" s="173">
        <v>156</v>
      </c>
      <c r="O47" s="169">
        <v>0</v>
      </c>
      <c r="P47" s="170">
        <f>SUM(N47:O47)</f>
        <v>156</v>
      </c>
      <c r="Q47" s="84"/>
      <c r="R47" s="51" t="s">
        <v>86</v>
      </c>
      <c r="S47" s="52"/>
    </row>
    <row r="48" spans="1:19" s="16" customFormat="1" ht="21" customHeight="1">
      <c r="A48" s="172"/>
      <c r="B48" s="105" t="s">
        <v>45</v>
      </c>
      <c r="C48" s="105"/>
      <c r="D48" s="173">
        <v>4</v>
      </c>
      <c r="E48" s="169">
        <v>0</v>
      </c>
      <c r="F48" s="174">
        <f>SUM(D48:E48)</f>
        <v>4</v>
      </c>
      <c r="G48" s="173">
        <v>2</v>
      </c>
      <c r="H48" s="169">
        <v>0</v>
      </c>
      <c r="I48" s="174">
        <f>SUM(G48:H48)</f>
        <v>2</v>
      </c>
      <c r="J48" s="173">
        <v>131</v>
      </c>
      <c r="K48" s="169">
        <v>0</v>
      </c>
      <c r="L48" s="174">
        <f>SUM(J48:K48)</f>
        <v>131</v>
      </c>
      <c r="M48" s="175" t="s">
        <v>24</v>
      </c>
      <c r="N48" s="173">
        <v>171</v>
      </c>
      <c r="O48" s="169">
        <v>0</v>
      </c>
      <c r="P48" s="170">
        <f>SUM(N48:O48)</f>
        <v>171</v>
      </c>
      <c r="Q48" s="84"/>
      <c r="R48" s="51" t="s">
        <v>46</v>
      </c>
      <c r="S48" s="52"/>
    </row>
    <row r="49" spans="1:19" s="16" customFormat="1" ht="21" customHeight="1">
      <c r="A49" s="202" t="s">
        <v>88</v>
      </c>
      <c r="B49" s="105" t="s">
        <v>47</v>
      </c>
      <c r="C49" s="105"/>
      <c r="D49" s="173">
        <v>0</v>
      </c>
      <c r="E49" s="176">
        <v>0</v>
      </c>
      <c r="F49" s="174">
        <f>SUM(D49:E49)</f>
        <v>0</v>
      </c>
      <c r="G49" s="173">
        <v>0</v>
      </c>
      <c r="H49" s="176">
        <v>0</v>
      </c>
      <c r="I49" s="174">
        <f>SUM(G49:H49)</f>
        <v>0</v>
      </c>
      <c r="J49" s="173">
        <v>0</v>
      </c>
      <c r="K49" s="176">
        <v>0</v>
      </c>
      <c r="L49" s="174">
        <f>SUM(J49:K49)</f>
        <v>0</v>
      </c>
      <c r="M49" s="133" t="s">
        <v>24</v>
      </c>
      <c r="N49" s="173">
        <v>-3</v>
      </c>
      <c r="O49" s="176">
        <v>0</v>
      </c>
      <c r="P49" s="170">
        <f>SUM(N49:O49)</f>
        <v>-3</v>
      </c>
      <c r="Q49" s="84"/>
      <c r="R49" s="51" t="s">
        <v>48</v>
      </c>
      <c r="S49" s="52"/>
    </row>
    <row r="50" spans="1:19" s="16" customFormat="1" ht="21" customHeight="1" thickBot="1">
      <c r="A50" s="177"/>
      <c r="B50" s="178" t="s">
        <v>53</v>
      </c>
      <c r="C50" s="178"/>
      <c r="D50" s="179">
        <f>D46+D47-D48-D49</f>
        <v>2</v>
      </c>
      <c r="E50" s="180">
        <f>E46+E47-E48-E49</f>
        <v>0</v>
      </c>
      <c r="F50" s="180">
        <f>SUM(D50:E50)</f>
        <v>2</v>
      </c>
      <c r="G50" s="179">
        <f>G46+G47-G48-G49</f>
        <v>0</v>
      </c>
      <c r="H50" s="180">
        <f>H46+H47-H48-H49</f>
        <v>0</v>
      </c>
      <c r="I50" s="180">
        <f>SUM(G50:H50)</f>
        <v>0</v>
      </c>
      <c r="J50" s="179">
        <f>J46+J47-J48-J49</f>
        <v>0</v>
      </c>
      <c r="K50" s="180">
        <f>K46+K47-K48-K49</f>
        <v>0</v>
      </c>
      <c r="L50" s="180">
        <f>SUM(J50:K50)</f>
        <v>0</v>
      </c>
      <c r="M50" s="181" t="s">
        <v>24</v>
      </c>
      <c r="N50" s="179">
        <f>N46+N47-N48-N49</f>
        <v>8</v>
      </c>
      <c r="O50" s="180">
        <f>O46+O47-O48-O49</f>
        <v>0</v>
      </c>
      <c r="P50" s="180">
        <f>SUM(N50:O50)</f>
        <v>8</v>
      </c>
      <c r="Q50" s="182"/>
      <c r="R50" s="183" t="s">
        <v>54</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96</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97</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80</v>
      </c>
      <c r="D54" s="185"/>
      <c r="E54" s="185"/>
      <c r="F54" s="185"/>
      <c r="G54" s="185"/>
      <c r="H54" s="185"/>
      <c r="I54" s="185"/>
      <c r="J54" s="185"/>
      <c r="K54" s="185"/>
      <c r="L54" s="185"/>
      <c r="M54" s="185"/>
      <c r="N54" s="185"/>
      <c r="O54" s="185"/>
      <c r="P54" s="185"/>
      <c r="Q54" s="185"/>
      <c r="R54" s="185"/>
    </row>
    <row r="55" spans="2:18" s="187" customFormat="1" ht="18" customHeight="1">
      <c r="B55" s="187" t="s">
        <v>83</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21" s="187" customFormat="1" ht="18" customHeight="1">
      <c r="A57" s="184" t="s">
        <v>24</v>
      </c>
      <c r="B57" s="191" t="s">
        <v>55</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row>
    <row r="58" spans="1:121" s="187" customFormat="1" ht="18" customHeight="1">
      <c r="A58" s="193" t="s">
        <v>27</v>
      </c>
      <c r="B58" s="187" t="s">
        <v>51</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row>
    <row r="59" spans="1:121" s="187" customFormat="1" ht="18" customHeight="1">
      <c r="A59" s="193"/>
      <c r="B59" s="187" t="s">
        <v>35</v>
      </c>
      <c r="C59" s="185"/>
      <c r="D59" s="185"/>
      <c r="E59" s="185"/>
      <c r="F59" s="185"/>
      <c r="G59" s="184" t="s">
        <v>109</v>
      </c>
      <c r="H59" s="185"/>
      <c r="I59" s="190"/>
      <c r="J59" s="190" t="s">
        <v>108</v>
      </c>
      <c r="K59" s="185" t="s">
        <v>111</v>
      </c>
      <c r="L59" s="185"/>
      <c r="M59" s="185"/>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row>
    <row r="60" spans="1:18" s="187" customFormat="1" ht="18" customHeight="1">
      <c r="A60" s="193"/>
      <c r="C60" s="185"/>
      <c r="D60" s="185"/>
      <c r="E60" s="185"/>
      <c r="F60" s="185"/>
      <c r="G60" s="184" t="s">
        <v>77</v>
      </c>
      <c r="H60" s="185"/>
      <c r="J60" s="190" t="s">
        <v>82</v>
      </c>
      <c r="K60" s="185" t="s">
        <v>42</v>
      </c>
      <c r="L60" s="185"/>
      <c r="M60" s="185"/>
      <c r="N60" s="185"/>
      <c r="O60" s="185"/>
      <c r="P60" s="185"/>
      <c r="Q60" s="186"/>
      <c r="R60" s="186"/>
    </row>
    <row r="61" spans="1:18" s="187" customFormat="1" ht="18" customHeight="1">
      <c r="A61" s="193"/>
      <c r="B61" s="191"/>
      <c r="C61" s="185"/>
      <c r="D61" s="185"/>
      <c r="E61" s="185"/>
      <c r="F61" s="185"/>
      <c r="G61" s="185" t="s">
        <v>110</v>
      </c>
      <c r="H61" s="185"/>
      <c r="J61" s="190" t="s">
        <v>117</v>
      </c>
      <c r="K61" s="185" t="s">
        <v>42</v>
      </c>
      <c r="L61" s="185"/>
      <c r="M61" s="185"/>
      <c r="N61" s="185"/>
      <c r="O61" s="185"/>
      <c r="P61" s="185"/>
      <c r="Q61" s="186"/>
      <c r="R61" s="186"/>
    </row>
    <row r="62" spans="1:18" s="187" customFormat="1" ht="18" customHeight="1">
      <c r="A62" s="193"/>
      <c r="B62" s="191"/>
      <c r="C62" s="185"/>
      <c r="D62" s="185"/>
      <c r="E62" s="185"/>
      <c r="F62" s="185"/>
      <c r="G62" s="185"/>
      <c r="H62" s="185"/>
      <c r="I62" s="184"/>
      <c r="J62" s="185"/>
      <c r="L62" s="190"/>
      <c r="M62" s="185"/>
      <c r="N62" s="185"/>
      <c r="O62" s="185"/>
      <c r="P62" s="185"/>
      <c r="Q62" s="186"/>
      <c r="R62" s="186"/>
    </row>
    <row r="63" spans="1:18" s="187" customFormat="1" ht="18" customHeight="1">
      <c r="A63" s="184" t="s">
        <v>26</v>
      </c>
      <c r="B63" s="185" t="s">
        <v>65</v>
      </c>
      <c r="C63" s="185"/>
      <c r="D63" s="185"/>
      <c r="E63" s="185"/>
      <c r="F63" s="185"/>
      <c r="G63" s="185"/>
      <c r="H63" s="185"/>
      <c r="I63" s="184"/>
      <c r="J63" s="185"/>
      <c r="K63" s="185"/>
      <c r="L63" s="185"/>
      <c r="M63" s="185"/>
      <c r="N63" s="185"/>
      <c r="O63" s="185"/>
      <c r="P63" s="185"/>
      <c r="Q63" s="186"/>
      <c r="R63" s="186"/>
    </row>
    <row r="64" spans="1:18" s="187" customFormat="1" ht="18" customHeight="1">
      <c r="A64" s="193" t="s">
        <v>6</v>
      </c>
      <c r="B64" s="185" t="s">
        <v>81</v>
      </c>
      <c r="C64" s="185"/>
      <c r="D64" s="185"/>
      <c r="E64" s="185"/>
      <c r="F64" s="185"/>
      <c r="G64" s="185"/>
      <c r="H64" s="185"/>
      <c r="I64" s="185"/>
      <c r="J64" s="185"/>
      <c r="K64" s="185"/>
      <c r="L64" s="185"/>
      <c r="M64" s="185"/>
      <c r="N64" s="185"/>
      <c r="O64" s="185"/>
      <c r="P64" s="185"/>
      <c r="Q64" s="186"/>
      <c r="R64" s="186"/>
    </row>
    <row r="65" spans="1:18" s="187" customFormat="1" ht="18" customHeight="1">
      <c r="A65" s="193" t="s">
        <v>28</v>
      </c>
      <c r="B65" s="185" t="s">
        <v>66</v>
      </c>
      <c r="C65" s="185"/>
      <c r="D65" s="185"/>
      <c r="E65" s="185"/>
      <c r="F65" s="185"/>
      <c r="G65" s="185"/>
      <c r="H65" s="185"/>
      <c r="I65" s="185"/>
      <c r="J65" s="185"/>
      <c r="K65" s="185"/>
      <c r="L65" s="185"/>
      <c r="M65" s="185"/>
      <c r="N65" s="185"/>
      <c r="O65" s="185"/>
      <c r="P65" s="185"/>
      <c r="Q65" s="186"/>
      <c r="R65" s="186"/>
    </row>
    <row r="66" spans="1:18" s="187" customFormat="1" ht="18" customHeight="1">
      <c r="A66" s="193" t="s">
        <v>70</v>
      </c>
      <c r="B66" s="185" t="s">
        <v>76</v>
      </c>
      <c r="C66" s="185"/>
      <c r="D66" s="185"/>
      <c r="E66" s="185"/>
      <c r="F66" s="185"/>
      <c r="G66" s="185"/>
      <c r="H66" s="185"/>
      <c r="L66" s="190"/>
      <c r="O66" s="185"/>
      <c r="P66" s="185"/>
      <c r="Q66" s="186"/>
      <c r="R66" s="186"/>
    </row>
    <row r="67" spans="1:121" s="187" customFormat="1" ht="18">
      <c r="A67" s="184" t="s">
        <v>84</v>
      </c>
      <c r="B67" s="187" t="s">
        <v>107</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row>
    <row r="68" spans="1:19" ht="18">
      <c r="A68" s="192"/>
      <c r="B68" s="185" t="s">
        <v>87</v>
      </c>
      <c r="C68" s="192"/>
      <c r="D68" s="192"/>
      <c r="E68" s="192"/>
      <c r="F68" s="192"/>
      <c r="G68" s="192"/>
      <c r="H68" s="192"/>
      <c r="I68" s="192"/>
      <c r="J68" s="192"/>
      <c r="K68" s="192"/>
      <c r="L68" s="192"/>
      <c r="M68" s="192"/>
      <c r="N68" s="192"/>
      <c r="O68" s="192"/>
      <c r="P68" s="192"/>
      <c r="Q68" s="192"/>
      <c r="R68" s="192"/>
      <c r="S68" s="192"/>
    </row>
    <row r="69" spans="1:121" s="187" customFormat="1" ht="18">
      <c r="A69" s="200" t="s">
        <v>116</v>
      </c>
      <c r="B69" s="201" t="s">
        <v>128</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22:206" s="194" customFormat="1" ht="12.75">
      <c r="DR75" s="195"/>
      <c r="DS75" s="195"/>
      <c r="DT75" s="195"/>
      <c r="DU75" s="195"/>
      <c r="DV75" s="195"/>
      <c r="DW75" s="195"/>
      <c r="DX75" s="195"/>
      <c r="DY75" s="195"/>
      <c r="DZ75" s="195"/>
      <c r="EA75" s="195"/>
      <c r="EB75" s="195"/>
      <c r="EC75" s="195"/>
      <c r="ED75" s="195"/>
      <c r="EE75" s="195"/>
      <c r="EF75" s="195"/>
      <c r="EG75" s="195"/>
      <c r="EH75" s="195"/>
      <c r="EI75" s="195"/>
      <c r="EJ75" s="195"/>
      <c r="EK75" s="195"/>
      <c r="EL75" s="195"/>
      <c r="EM75" s="195"/>
      <c r="EN75" s="195"/>
      <c r="EO75" s="195"/>
      <c r="EP75" s="195"/>
      <c r="EQ75" s="195"/>
      <c r="ER75" s="195"/>
      <c r="ES75" s="195"/>
      <c r="ET75" s="195"/>
      <c r="EU75" s="195"/>
      <c r="EV75" s="195"/>
      <c r="EW75" s="195"/>
      <c r="EX75" s="195"/>
      <c r="EY75" s="195"/>
      <c r="EZ75" s="195"/>
      <c r="FA75" s="195"/>
      <c r="FB75" s="195"/>
      <c r="FC75" s="195"/>
      <c r="FD75" s="195"/>
      <c r="FE75" s="195"/>
      <c r="FF75" s="195"/>
      <c r="FG75" s="195"/>
      <c r="FH75" s="195"/>
      <c r="FI75" s="195"/>
      <c r="FJ75" s="195"/>
      <c r="FK75" s="195"/>
      <c r="FL75" s="195"/>
      <c r="FM75" s="19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row>
    <row r="76" spans="122:206" s="194" customFormat="1" ht="12.75">
      <c r="DR76" s="195"/>
      <c r="DS76" s="195"/>
      <c r="DT76" s="195"/>
      <c r="DU76" s="195"/>
      <c r="DV76" s="195"/>
      <c r="DW76" s="195"/>
      <c r="DX76" s="195"/>
      <c r="DY76" s="195"/>
      <c r="DZ76" s="195"/>
      <c r="EA76" s="195"/>
      <c r="EB76" s="195"/>
      <c r="EC76" s="195"/>
      <c r="ED76" s="195"/>
      <c r="EE76" s="195"/>
      <c r="EF76" s="195"/>
      <c r="EG76" s="195"/>
      <c r="EH76" s="195"/>
      <c r="EI76" s="195"/>
      <c r="EJ76" s="195"/>
      <c r="EK76" s="195"/>
      <c r="EL76" s="195"/>
      <c r="EM76" s="195"/>
      <c r="EN76" s="195"/>
      <c r="EO76" s="195"/>
      <c r="EP76" s="195"/>
      <c r="EQ76" s="195"/>
      <c r="ER76" s="195"/>
      <c r="ES76" s="195"/>
      <c r="ET76" s="195"/>
      <c r="EU76" s="195"/>
      <c r="EV76" s="195"/>
      <c r="EW76" s="195"/>
      <c r="EX76" s="195"/>
      <c r="EY76" s="195"/>
      <c r="EZ76" s="195"/>
      <c r="FA76" s="195"/>
      <c r="FB76" s="195"/>
      <c r="FC76" s="195"/>
      <c r="FD76" s="195"/>
      <c r="FE76" s="195"/>
      <c r="FF76" s="195"/>
      <c r="FG76" s="195"/>
      <c r="FH76" s="195"/>
      <c r="FI76" s="195"/>
      <c r="FJ76" s="195"/>
      <c r="FK76" s="195"/>
      <c r="FL76" s="195"/>
      <c r="FM76" s="19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row>
    <row r="77" spans="122:206" s="194" customFormat="1" ht="12.75">
      <c r="DR77" s="195"/>
      <c r="DS77" s="195"/>
      <c r="DT77" s="195"/>
      <c r="DU77" s="195"/>
      <c r="DV77" s="195"/>
      <c r="DW77" s="195"/>
      <c r="DX77" s="195"/>
      <c r="DY77" s="195"/>
      <c r="DZ77" s="195"/>
      <c r="EA77" s="195"/>
      <c r="EB77" s="195"/>
      <c r="EC77" s="195"/>
      <c r="ED77" s="195"/>
      <c r="EE77" s="195"/>
      <c r="EF77" s="195"/>
      <c r="EG77" s="195"/>
      <c r="EH77" s="195"/>
      <c r="EI77" s="195"/>
      <c r="EJ77" s="195"/>
      <c r="EK77" s="195"/>
      <c r="EL77" s="195"/>
      <c r="EM77" s="195"/>
      <c r="EN77" s="195"/>
      <c r="EO77" s="195"/>
      <c r="EP77" s="195"/>
      <c r="EQ77" s="195"/>
      <c r="ER77" s="195"/>
      <c r="ES77" s="195"/>
      <c r="ET77" s="195"/>
      <c r="EU77" s="195"/>
      <c r="EV77" s="195"/>
      <c r="EW77" s="195"/>
      <c r="EX77" s="195"/>
      <c r="EY77" s="195"/>
      <c r="EZ77" s="195"/>
      <c r="FA77" s="195"/>
      <c r="FB77" s="195"/>
      <c r="FC77" s="195"/>
      <c r="FD77" s="195"/>
      <c r="FE77" s="195"/>
      <c r="FF77" s="195"/>
      <c r="FG77" s="195"/>
      <c r="FH77" s="195"/>
      <c r="FI77" s="195"/>
      <c r="FJ77" s="195"/>
      <c r="FK77" s="195"/>
      <c r="FL77" s="195"/>
      <c r="FM77" s="19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row>
    <row r="78" spans="122:206" s="194" customFormat="1" ht="12.75">
      <c r="DR78" s="195"/>
      <c r="DS78" s="195"/>
      <c r="DT78" s="195"/>
      <c r="DU78" s="195"/>
      <c r="DV78" s="195"/>
      <c r="DW78" s="195"/>
      <c r="DX78" s="195"/>
      <c r="DY78" s="195"/>
      <c r="DZ78" s="195"/>
      <c r="EA78" s="195"/>
      <c r="EB78" s="195"/>
      <c r="EC78" s="195"/>
      <c r="ED78" s="195"/>
      <c r="EE78" s="195"/>
      <c r="EF78" s="195"/>
      <c r="EG78" s="195"/>
      <c r="EH78" s="195"/>
      <c r="EI78" s="195"/>
      <c r="EJ78" s="195"/>
      <c r="EK78" s="195"/>
      <c r="EL78" s="195"/>
      <c r="EM78" s="195"/>
      <c r="EN78" s="195"/>
      <c r="EO78" s="195"/>
      <c r="EP78" s="195"/>
      <c r="EQ78" s="195"/>
      <c r="ER78" s="195"/>
      <c r="ES78" s="195"/>
      <c r="ET78" s="195"/>
      <c r="EU78" s="195"/>
      <c r="EV78" s="195"/>
      <c r="EW78" s="195"/>
      <c r="EX78" s="195"/>
      <c r="EY78" s="195"/>
      <c r="EZ78" s="195"/>
      <c r="FA78" s="195"/>
      <c r="FB78" s="195"/>
      <c r="FC78" s="195"/>
      <c r="FD78" s="195"/>
      <c r="FE78" s="195"/>
      <c r="FF78" s="195"/>
      <c r="FG78" s="195"/>
      <c r="FH78" s="195"/>
      <c r="FI78" s="195"/>
      <c r="FJ78" s="195"/>
      <c r="FK78" s="195"/>
      <c r="FL78" s="195"/>
      <c r="FM78" s="19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row>
    <row r="79" spans="122:206" s="194" customFormat="1" ht="12.75">
      <c r="DR79" s="195"/>
      <c r="DS79" s="195"/>
      <c r="DT79" s="195"/>
      <c r="DU79" s="195"/>
      <c r="DV79" s="195"/>
      <c r="DW79" s="195"/>
      <c r="DX79" s="195"/>
      <c r="DY79" s="195"/>
      <c r="DZ79" s="195"/>
      <c r="EA79" s="195"/>
      <c r="EB79" s="195"/>
      <c r="EC79" s="195"/>
      <c r="ED79" s="195"/>
      <c r="EE79" s="195"/>
      <c r="EF79" s="195"/>
      <c r="EG79" s="195"/>
      <c r="EH79" s="195"/>
      <c r="EI79" s="195"/>
      <c r="EJ79" s="195"/>
      <c r="EK79" s="195"/>
      <c r="EL79" s="195"/>
      <c r="EM79" s="195"/>
      <c r="EN79" s="195"/>
      <c r="EO79" s="195"/>
      <c r="EP79" s="195"/>
      <c r="EQ79" s="195"/>
      <c r="ER79" s="195"/>
      <c r="ES79" s="195"/>
      <c r="ET79" s="195"/>
      <c r="EU79" s="195"/>
      <c r="EV79" s="195"/>
      <c r="EW79" s="195"/>
      <c r="EX79" s="195"/>
      <c r="EY79" s="195"/>
      <c r="EZ79" s="195"/>
      <c r="FA79" s="195"/>
      <c r="FB79" s="195"/>
      <c r="FC79" s="195"/>
      <c r="FD79" s="195"/>
      <c r="FE79" s="195"/>
      <c r="FF79" s="195"/>
      <c r="FG79" s="195"/>
      <c r="FH79" s="195"/>
      <c r="FI79" s="195"/>
      <c r="FJ79" s="195"/>
      <c r="FK79" s="195"/>
      <c r="FL79" s="195"/>
      <c r="FM79" s="19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row>
    <row r="80" spans="122:206" s="194" customFormat="1" ht="12.75">
      <c r="DR80" s="195"/>
      <c r="DS80" s="195"/>
      <c r="DT80" s="195"/>
      <c r="DU80" s="195"/>
      <c r="DV80" s="195"/>
      <c r="DW80" s="195"/>
      <c r="DX80" s="195"/>
      <c r="DY80" s="195"/>
      <c r="DZ80" s="195"/>
      <c r="EA80" s="195"/>
      <c r="EB80" s="195"/>
      <c r="EC80" s="195"/>
      <c r="ED80" s="195"/>
      <c r="EE80" s="195"/>
      <c r="EF80" s="195"/>
      <c r="EG80" s="195"/>
      <c r="EH80" s="195"/>
      <c r="EI80" s="195"/>
      <c r="EJ80" s="195"/>
      <c r="EK80" s="195"/>
      <c r="EL80" s="195"/>
      <c r="EM80" s="195"/>
      <c r="EN80" s="195"/>
      <c r="EO80" s="195"/>
      <c r="EP80" s="195"/>
      <c r="EQ80" s="195"/>
      <c r="ER80" s="195"/>
      <c r="ES80" s="195"/>
      <c r="ET80" s="195"/>
      <c r="EU80" s="195"/>
      <c r="EV80" s="195"/>
      <c r="EW80" s="195"/>
      <c r="EX80" s="195"/>
      <c r="EY80" s="195"/>
      <c r="EZ80" s="195"/>
      <c r="FA80" s="195"/>
      <c r="FB80" s="195"/>
      <c r="FC80" s="195"/>
      <c r="FD80" s="195"/>
      <c r="FE80" s="195"/>
      <c r="FF80" s="195"/>
      <c r="FG80" s="195"/>
      <c r="FH80" s="195"/>
      <c r="FI80" s="195"/>
      <c r="FJ80" s="195"/>
      <c r="FK80" s="195"/>
      <c r="FL80" s="195"/>
      <c r="FM80" s="195"/>
      <c r="FN80" s="195"/>
      <c r="FO80" s="195"/>
      <c r="FP80" s="195"/>
      <c r="FQ80" s="195"/>
      <c r="FR80" s="195"/>
      <c r="FS80" s="195"/>
      <c r="FT80" s="195"/>
      <c r="FU80" s="195"/>
      <c r="FV80" s="195"/>
      <c r="FW80" s="195"/>
      <c r="FX80" s="195"/>
      <c r="FY80" s="195"/>
      <c r="FZ80" s="195"/>
      <c r="GA80" s="195"/>
      <c r="GB80" s="195"/>
      <c r="GC80" s="195"/>
      <c r="GD80" s="195"/>
      <c r="GE80" s="195"/>
      <c r="GF80" s="195"/>
      <c r="GG80" s="195"/>
      <c r="GH80" s="195"/>
      <c r="GI80" s="195"/>
      <c r="GJ80" s="195"/>
      <c r="GK80" s="195"/>
      <c r="GL80" s="195"/>
      <c r="GM80" s="195"/>
      <c r="GN80" s="195"/>
      <c r="GO80" s="195"/>
      <c r="GP80" s="195"/>
      <c r="GQ80" s="195"/>
      <c r="GR80" s="195"/>
      <c r="GS80" s="195"/>
      <c r="GT80" s="195"/>
      <c r="GU80" s="195"/>
      <c r="GV80" s="195"/>
      <c r="GW80" s="195"/>
      <c r="GX80" s="195"/>
    </row>
    <row r="81" spans="122:206" s="194" customFormat="1" ht="12.75">
      <c r="DR81" s="195"/>
      <c r="DS81" s="195"/>
      <c r="DT81" s="195"/>
      <c r="DU81" s="195"/>
      <c r="DV81" s="195"/>
      <c r="DW81" s="195"/>
      <c r="DX81" s="195"/>
      <c r="DY81" s="195"/>
      <c r="DZ81" s="195"/>
      <c r="EA81" s="195"/>
      <c r="EB81" s="195"/>
      <c r="EC81" s="195"/>
      <c r="ED81" s="195"/>
      <c r="EE81" s="195"/>
      <c r="EF81" s="195"/>
      <c r="EG81" s="195"/>
      <c r="EH81" s="195"/>
      <c r="EI81" s="195"/>
      <c r="EJ81" s="195"/>
      <c r="EK81" s="195"/>
      <c r="EL81" s="195"/>
      <c r="EM81" s="195"/>
      <c r="EN81" s="195"/>
      <c r="EO81" s="195"/>
      <c r="EP81" s="195"/>
      <c r="EQ81" s="195"/>
      <c r="ER81" s="195"/>
      <c r="ES81" s="195"/>
      <c r="ET81" s="195"/>
      <c r="EU81" s="195"/>
      <c r="EV81" s="195"/>
      <c r="EW81" s="195"/>
      <c r="EX81" s="195"/>
      <c r="EY81" s="195"/>
      <c r="EZ81" s="195"/>
      <c r="FA81" s="195"/>
      <c r="FB81" s="195"/>
      <c r="FC81" s="195"/>
      <c r="FD81" s="195"/>
      <c r="FE81" s="195"/>
      <c r="FF81" s="195"/>
      <c r="FG81" s="195"/>
      <c r="FH81" s="195"/>
      <c r="FI81" s="195"/>
      <c r="FJ81" s="195"/>
      <c r="FK81" s="195"/>
      <c r="FL81" s="195"/>
      <c r="FM81" s="195"/>
      <c r="FN81" s="195"/>
      <c r="FO81" s="195"/>
      <c r="FP81" s="195"/>
      <c r="FQ81" s="195"/>
      <c r="FR81" s="195"/>
      <c r="FS81" s="195"/>
      <c r="FT81" s="195"/>
      <c r="FU81" s="195"/>
      <c r="FV81" s="195"/>
      <c r="FW81" s="195"/>
      <c r="FX81" s="195"/>
      <c r="FY81" s="195"/>
      <c r="FZ81" s="195"/>
      <c r="GA81" s="195"/>
      <c r="GB81" s="195"/>
      <c r="GC81" s="195"/>
      <c r="GD81" s="195"/>
      <c r="GE81" s="195"/>
      <c r="GF81" s="195"/>
      <c r="GG81" s="195"/>
      <c r="GH81" s="195"/>
      <c r="GI81" s="195"/>
      <c r="GJ81" s="195"/>
      <c r="GK81" s="195"/>
      <c r="GL81" s="195"/>
      <c r="GM81" s="195"/>
      <c r="GN81" s="195"/>
      <c r="GO81" s="195"/>
      <c r="GP81" s="195"/>
      <c r="GQ81" s="195"/>
      <c r="GR81" s="195"/>
      <c r="GS81" s="195"/>
      <c r="GT81" s="195"/>
      <c r="GU81" s="195"/>
      <c r="GV81" s="195"/>
      <c r="GW81" s="195"/>
      <c r="GX81" s="195"/>
    </row>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pans="8:14" s="194" customFormat="1" ht="12.75">
      <c r="H1111" s="195"/>
      <c r="I1111" s="195"/>
      <c r="J1111" s="195"/>
      <c r="K1111" s="195"/>
      <c r="L1111" s="195"/>
      <c r="M1111" s="195"/>
      <c r="N1111" s="195"/>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2003-11-24T12:25:21Z</cp:lastPrinted>
  <dcterms:created xsi:type="dcterms:W3CDTF">2002-02-15T09:17:36Z</dcterms:created>
  <dcterms:modified xsi:type="dcterms:W3CDTF">2003-11-25T12:48:27Z</dcterms:modified>
  <cp:category/>
  <cp:version/>
  <cp:contentType/>
  <cp:contentStatus/>
</cp:coreProperties>
</file>