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ei 03" sheetId="1" r:id="rId1"/>
  </sheets>
  <definedNames/>
  <calcPr fullCalcOnLoad="1"/>
</workbook>
</file>

<file path=xl/sharedStrings.xml><?xml version="1.0" encoding="utf-8"?>
<sst xmlns="http://schemas.openxmlformats.org/spreadsheetml/2006/main" count="164" uniqueCount="126">
  <si>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</si>
  <si>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</si>
  <si>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</si>
  <si>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</si>
  <si>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</si>
  <si>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</si>
  <si>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</si>
  <si>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</si>
  <si>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</si>
  <si>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</si>
  <si>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</si>
  <si>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</si>
  <si>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</si>
  <si>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</si>
  <si>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</si>
  <si>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</si>
  <si>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</si>
  <si>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</si>
  <si>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</si>
  <si>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</si>
  <si>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</si>
  <si>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</si>
  <si>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</si>
  <si>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</si>
  <si>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</si>
  <si>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</si>
  <si>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</si>
  <si>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</si>
  <si>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</si>
  <si>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</si>
  <si>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</si>
  <si>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</si>
  <si>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</si>
  <si>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</si>
  <si>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Processed for the local market:</t>
  </si>
  <si>
    <t>Verwerk vir die binnelandse mark:</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</si>
  <si>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</si>
  <si>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</si>
  <si>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</si>
  <si>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</si>
  <si>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</si>
  <si>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</si>
  <si>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</si>
  <si>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</si>
  <si>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</si>
  <si>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</si>
  <si>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</si>
  <si>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</si>
  <si>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</si>
  <si>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</si>
  <si>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</si>
  <si>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</si>
  <si>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</si>
  <si>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</si>
  <si>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</si>
  <si>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</si>
  <si>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</si>
  <si>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</si>
  <si>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</si>
  <si>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</si>
  <si>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</si>
  <si>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</si>
  <si>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</si>
  <si>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</si>
  <si>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</si>
  <si>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</si>
  <si>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</si>
  <si>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</si>
  <si>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</si>
  <si>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</si>
  <si>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</si>
  <si>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</si>
  <si>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</si>
  <si>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</si>
  <si>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</si>
  <si>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</si>
  <si>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</si>
  <si>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</si>
  <si>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</si>
  <si>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</si>
  <si>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</si>
  <si>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</si>
  <si>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</si>
  <si>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</si>
  <si>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</si>
  <si>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Sep 2002</t>
  </si>
  <si>
    <t>'000 t</t>
  </si>
  <si>
    <t xml:space="preserve">Net dispatches(+)/receipts(-) </t>
  </si>
  <si>
    <t xml:space="preserve">Surplus(-)/Deficit(+) (8) </t>
  </si>
  <si>
    <t xml:space="preserve">Surplus(-)/Tekort(+) (8) </t>
  </si>
  <si>
    <t xml:space="preserve">Netto versendings(+)/ontvangstes(-) </t>
  </si>
  <si>
    <t>WHEAT/KORING - 2002/2003 Year (Oct - Sep)/2002/2003 Jaar (Okt - Sep) (2)</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</si>
  <si>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</si>
  <si>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</si>
  <si>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</si>
  <si>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2 181</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</si>
  <si>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</si>
  <si>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</si>
  <si>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 xml:space="preserve">Imported </t>
  </si>
  <si>
    <t xml:space="preserve">Ingevoer </t>
  </si>
  <si>
    <t>inligting, vir maande anders as hierbo, is beskikbaar op SAGIS se webblad: http://sagis.org.za onder die tabel "Maandelikse inligting".</t>
  </si>
  <si>
    <t>Amendments to previously published information for months other than above are available on SAGIS's webside: http://www.sagis.org.za on the table "Monthly information"./Wysigings aan  reeds gepubliseerde</t>
  </si>
  <si>
    <t>Apr 2003</t>
  </si>
  <si>
    <t>1 Apr 2003</t>
  </si>
  <si>
    <t>30 Apr 2003</t>
  </si>
  <si>
    <t xml:space="preserve"> </t>
  </si>
  <si>
    <t>SMI-062003</t>
  </si>
  <si>
    <t>26/06/2003</t>
  </si>
  <si>
    <t>May/Mei 2003</t>
  </si>
  <si>
    <t>1 May/Mei 2003</t>
  </si>
  <si>
    <t>31 May/Mei 2003</t>
  </si>
  <si>
    <t>31 May/Mei 2002</t>
  </si>
  <si>
    <t>Oct/Okt 2002  - May/Mei 2003</t>
  </si>
  <si>
    <t>Oct/Okt 2001 - May/Mei 2002</t>
  </si>
  <si>
    <t>Prog. Oct/Okt 2001  - May/Mei 2002</t>
  </si>
  <si>
    <t>Prog. Oct/Okt 2002  - May/Mei 2003</t>
  </si>
  <si>
    <t>Oct/Okt 2002 - May/Mei 2003</t>
  </si>
  <si>
    <t>2 372 016</t>
  </si>
  <si>
    <t>(11)</t>
  </si>
  <si>
    <t>Deliveries directly from farms (5)(11)</t>
  </si>
  <si>
    <t>Lewerings direk vanaf plase (5)(11)</t>
  </si>
  <si>
    <t>(g) Stock stored at: (9)(11)</t>
  </si>
  <si>
    <t>(g) Voorraad geberg by: (9)(11)</t>
  </si>
  <si>
    <t xml:space="preserve">Imports destined for RSA </t>
  </si>
  <si>
    <t xml:space="preserve"> Invoere bestem vir RSA</t>
  </si>
  <si>
    <t>According to revised information received from collaborators./Volgens gewysigde inligting ontvang vanaf medewerkers.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</si>
</sst>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64" fontId="5" fillId="0" borderId="4" xfId="0" applyNumberFormat="1" applyFont="1" applyFill="1" applyBorder="1" applyAlignment="1">
      <alignment horizontal="right"/>
    </xf>
    <xf numFmtId="0" fontId="4" fillId="0" borderId="3" xfId="0" applyFont="1" applyFill="1" applyBorder="1" applyAlignment="1">
      <alignment horizontal="right"/>
    </xf>
    <xf numFmtId="49" fontId="5" fillId="0" borderId="15" xfId="0" applyNumberFormat="1" applyFont="1" applyFill="1" applyBorder="1" applyAlignment="1" quotePrefix="1">
      <alignment horizontal="center"/>
    </xf>
    <xf numFmtId="49" fontId="5" fillId="0" borderId="15" xfId="0" applyNumberFormat="1" applyFont="1" applyFill="1" applyBorder="1" applyAlignment="1">
      <alignment horizontal="center"/>
    </xf>
    <xf numFmtId="1" fontId="5" fillId="0" borderId="15" xfId="0" applyNumberFormat="1" applyFont="1" applyFill="1" applyBorder="1" applyAlignment="1" quotePrefix="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5" fillId="0" borderId="1"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3"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0"/>
  <sheetViews>
    <sheetView tabSelected="1" zoomScale="75" zoomScaleNormal="75" workbookViewId="0" topLeftCell="A1">
      <selection activeCell="I67" sqref="I67"/>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169" width="7.8515625" style="194" customWidth="1"/>
    <col min="170" max="16384" width="7.8515625" style="195" customWidth="1"/>
  </cols>
  <sheetData>
    <row r="1" spans="1:169" s="6" customFormat="1" ht="21.75">
      <c r="A1" s="1" t="s">
        <v>106</v>
      </c>
      <c r="B1" s="1"/>
      <c r="C1" s="1"/>
      <c r="D1" s="1"/>
      <c r="E1" s="2"/>
      <c r="F1" s="2"/>
      <c r="G1" s="2"/>
      <c r="H1" s="2"/>
      <c r="I1" s="2"/>
      <c r="J1" s="2" t="s">
        <v>29</v>
      </c>
      <c r="K1" s="2"/>
      <c r="L1" s="2"/>
      <c r="M1" s="2"/>
      <c r="N1" s="2"/>
      <c r="O1" s="2"/>
      <c r="P1" s="2"/>
      <c r="Q1" s="3"/>
      <c r="R1" s="3"/>
      <c r="S1" s="4" t="s">
        <v>107</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91</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86</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11" t="s">
        <v>102</v>
      </c>
      <c r="E4" s="212"/>
      <c r="F4" s="213"/>
      <c r="G4" s="211" t="s">
        <v>108</v>
      </c>
      <c r="H4" s="212"/>
      <c r="I4" s="213"/>
      <c r="J4" s="214" t="s">
        <v>0</v>
      </c>
      <c r="K4" s="215"/>
      <c r="L4" s="215"/>
      <c r="M4" s="12"/>
      <c r="N4" s="214" t="s">
        <v>0</v>
      </c>
      <c r="O4" s="215"/>
      <c r="P4" s="216"/>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8"/>
      <c r="B5" s="17"/>
      <c r="C5" s="17"/>
      <c r="D5" s="217"/>
      <c r="E5" s="218"/>
      <c r="F5" s="219"/>
      <c r="G5" s="220" t="s">
        <v>30</v>
      </c>
      <c r="H5" s="206"/>
      <c r="I5" s="221"/>
      <c r="J5" s="220" t="s">
        <v>112</v>
      </c>
      <c r="K5" s="206"/>
      <c r="L5" s="206"/>
      <c r="M5" s="18" t="s">
        <v>1</v>
      </c>
      <c r="N5" s="220" t="s">
        <v>113</v>
      </c>
      <c r="O5" s="206"/>
      <c r="P5" s="221"/>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8"/>
      <c r="B6" s="17"/>
      <c r="C6" s="17"/>
      <c r="D6" s="196" t="s">
        <v>37</v>
      </c>
      <c r="E6" s="197" t="s">
        <v>38</v>
      </c>
      <c r="F6" s="23" t="s">
        <v>2</v>
      </c>
      <c r="G6" s="21" t="s">
        <v>37</v>
      </c>
      <c r="H6" s="22" t="s">
        <v>38</v>
      </c>
      <c r="I6" s="23" t="s">
        <v>2</v>
      </c>
      <c r="J6" s="21" t="s">
        <v>37</v>
      </c>
      <c r="K6" s="22" t="s">
        <v>38</v>
      </c>
      <c r="L6" s="23" t="s">
        <v>2</v>
      </c>
      <c r="M6" s="24" t="s">
        <v>73</v>
      </c>
      <c r="N6" s="21" t="s">
        <v>37</v>
      </c>
      <c r="O6" s="22" t="s">
        <v>38</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31</v>
      </c>
      <c r="E7" s="28" t="s">
        <v>32</v>
      </c>
      <c r="F7" s="29" t="s">
        <v>3</v>
      </c>
      <c r="G7" s="27" t="s">
        <v>31</v>
      </c>
      <c r="H7" s="28" t="s">
        <v>32</v>
      </c>
      <c r="I7" s="29" t="s">
        <v>3</v>
      </c>
      <c r="J7" s="27" t="s">
        <v>31</v>
      </c>
      <c r="K7" s="28" t="s">
        <v>32</v>
      </c>
      <c r="L7" s="29" t="s">
        <v>3</v>
      </c>
      <c r="M7" s="30"/>
      <c r="N7" s="27" t="s">
        <v>31</v>
      </c>
      <c r="O7" s="28" t="s">
        <v>32</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01" t="s">
        <v>103</v>
      </c>
      <c r="E9" s="202"/>
      <c r="F9" s="207"/>
      <c r="G9" s="201" t="s">
        <v>109</v>
      </c>
      <c r="H9" s="202"/>
      <c r="I9" s="207"/>
      <c r="J9" s="208" t="s">
        <v>92</v>
      </c>
      <c r="K9" s="209"/>
      <c r="L9" s="209"/>
      <c r="M9" s="39"/>
      <c r="N9" s="208" t="s">
        <v>39</v>
      </c>
      <c r="O9" s="209"/>
      <c r="P9" s="210"/>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53</v>
      </c>
      <c r="B10" s="42"/>
      <c r="C10" s="42"/>
      <c r="D10" s="43">
        <v>2118</v>
      </c>
      <c r="E10" s="44">
        <v>56</v>
      </c>
      <c r="F10" s="45">
        <f>SUM(D10:E10)</f>
        <v>2174</v>
      </c>
      <c r="G10" s="44">
        <v>2001</v>
      </c>
      <c r="H10" s="44">
        <v>49</v>
      </c>
      <c r="I10" s="45">
        <f>SUM(G10:H10)</f>
        <v>2050</v>
      </c>
      <c r="J10" s="43">
        <v>544</v>
      </c>
      <c r="K10" s="44">
        <v>36</v>
      </c>
      <c r="L10" s="45">
        <f>SUM(J10:K10)</f>
        <v>580</v>
      </c>
      <c r="M10" s="46">
        <f>ROUND(L10-P10,2)/P10*100</f>
        <v>5.263157894736842</v>
      </c>
      <c r="N10" s="43">
        <v>530</v>
      </c>
      <c r="O10" s="44">
        <v>21</v>
      </c>
      <c r="P10" s="47">
        <f>SUM(N10:O10)</f>
        <v>551</v>
      </c>
      <c r="Q10" s="48"/>
      <c r="S10" s="49" t="s">
        <v>40</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04"/>
      <c r="E11" s="204"/>
      <c r="F11" s="204"/>
      <c r="G11" s="204"/>
      <c r="H11" s="204"/>
      <c r="I11" s="204"/>
      <c r="J11" s="205" t="s">
        <v>115</v>
      </c>
      <c r="K11" s="205"/>
      <c r="L11" s="205"/>
      <c r="M11" s="50"/>
      <c r="N11" s="206" t="s">
        <v>114</v>
      </c>
      <c r="O11" s="206"/>
      <c r="P11" s="206"/>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113</v>
      </c>
      <c r="E12" s="55">
        <f>SUM(E13:E14)</f>
        <v>0</v>
      </c>
      <c r="F12" s="56">
        <f>SUM(D12:E12)</f>
        <v>113</v>
      </c>
      <c r="G12" s="54">
        <f>SUM(G13:G14)</f>
        <v>39</v>
      </c>
      <c r="H12" s="55">
        <f>SUM(H13:H14)</f>
        <v>0</v>
      </c>
      <c r="I12" s="56">
        <f>SUM(G12:H12)</f>
        <v>39</v>
      </c>
      <c r="J12" s="43">
        <f>J13+J14</f>
        <v>3053</v>
      </c>
      <c r="K12" s="57">
        <f>K13+K14</f>
        <v>40</v>
      </c>
      <c r="L12" s="45">
        <f>SUM(J12:K12)</f>
        <v>3093</v>
      </c>
      <c r="M12" s="58" t="s">
        <v>24</v>
      </c>
      <c r="N12" s="43">
        <f>+N13+N14</f>
        <v>2503</v>
      </c>
      <c r="O12" s="43">
        <f>+O13+O14</f>
        <v>135</v>
      </c>
      <c r="P12" s="45">
        <f>SUM(N12:O12)</f>
        <v>2638</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119</v>
      </c>
      <c r="C13" s="61"/>
      <c r="D13" s="62">
        <v>12</v>
      </c>
      <c r="E13" s="63">
        <v>0</v>
      </c>
      <c r="F13" s="59">
        <f>SUM(D13:E13)</f>
        <v>12</v>
      </c>
      <c r="G13" s="62">
        <v>7</v>
      </c>
      <c r="H13" s="63">
        <v>0</v>
      </c>
      <c r="I13" s="59">
        <f>SUM(G13:H13)</f>
        <v>7</v>
      </c>
      <c r="J13" s="62">
        <v>2332</v>
      </c>
      <c r="K13" s="63">
        <v>40</v>
      </c>
      <c r="L13" s="59">
        <f>SUM(J13:K13)</f>
        <v>2372</v>
      </c>
      <c r="M13" s="64">
        <f>ROUND(L13-P13,2)/P13*100</f>
        <v>-1.3311148086522462</v>
      </c>
      <c r="N13" s="62">
        <v>2269</v>
      </c>
      <c r="O13" s="63">
        <v>135</v>
      </c>
      <c r="P13" s="59">
        <f>SUM(N13:O13)</f>
        <v>2404</v>
      </c>
      <c r="Q13" s="65"/>
      <c r="R13" s="66" t="s">
        <v>120</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123</v>
      </c>
      <c r="C14" s="68"/>
      <c r="D14" s="69">
        <v>101</v>
      </c>
      <c r="E14" s="70">
        <v>0</v>
      </c>
      <c r="F14" s="71">
        <f>SUM(D14:E14)</f>
        <v>101</v>
      </c>
      <c r="G14" s="69">
        <v>32</v>
      </c>
      <c r="H14" s="70">
        <v>0</v>
      </c>
      <c r="I14" s="71">
        <f>SUM(G14:H14)</f>
        <v>32</v>
      </c>
      <c r="J14" s="69">
        <v>721</v>
      </c>
      <c r="K14" s="72">
        <v>0</v>
      </c>
      <c r="L14" s="71">
        <f>SUM(J14:K14)</f>
        <v>721</v>
      </c>
      <c r="M14" s="73" t="s">
        <v>24</v>
      </c>
      <c r="N14" s="69">
        <v>234</v>
      </c>
      <c r="O14" s="72">
        <v>0</v>
      </c>
      <c r="P14" s="71">
        <f>SUM(N14:O14)</f>
        <v>234</v>
      </c>
      <c r="Q14" s="74"/>
      <c r="R14" s="75" t="s">
        <v>124</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205</v>
      </c>
      <c r="E16" s="55">
        <f>SUM(E18:E23)</f>
        <v>1</v>
      </c>
      <c r="F16" s="47">
        <f>SUM(D16:E16)</f>
        <v>206</v>
      </c>
      <c r="G16" s="43">
        <f>SUM(G18:G23)</f>
        <v>231</v>
      </c>
      <c r="H16" s="55">
        <f>SUM(H18:H23)</f>
        <v>1</v>
      </c>
      <c r="I16" s="47">
        <f>SUM(G16:H16)</f>
        <v>232</v>
      </c>
      <c r="J16" s="43">
        <f>SUM(J18:J23)</f>
        <v>1700</v>
      </c>
      <c r="K16" s="55">
        <f>SUM(K18:K23)</f>
        <v>3</v>
      </c>
      <c r="L16" s="47">
        <f>SUM(J16:K16)</f>
        <v>1703</v>
      </c>
      <c r="M16" s="78">
        <f>ROUND((L16-P16)/(P16)*(100),2)</f>
        <v>-1.39</v>
      </c>
      <c r="N16" s="43">
        <f>SUM(N18:N23)</f>
        <v>1695</v>
      </c>
      <c r="O16" s="55">
        <f>SUM(O18:O23)</f>
        <v>32</v>
      </c>
      <c r="P16" s="47">
        <f>SUM(N16:O16)</f>
        <v>1727</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c r="B17" s="79" t="s">
        <v>34</v>
      </c>
      <c r="C17" s="80"/>
      <c r="D17" s="62">
        <f>SUM(D18:D20)</f>
        <v>197</v>
      </c>
      <c r="E17" s="63">
        <f>SUM(E18:E20)</f>
        <v>1</v>
      </c>
      <c r="F17" s="56">
        <f>SUM(D17:E17)</f>
        <v>198</v>
      </c>
      <c r="G17" s="62">
        <f>SUM(G18:G20)</f>
        <v>223</v>
      </c>
      <c r="H17" s="63">
        <f>SUM(H18:H20)</f>
        <v>1</v>
      </c>
      <c r="I17" s="56">
        <f>SUM(G17:H17)</f>
        <v>224</v>
      </c>
      <c r="J17" s="63">
        <f>SUM(J18:J20)</f>
        <v>1666</v>
      </c>
      <c r="K17" s="63">
        <f>SUM(K18:K20)</f>
        <v>2</v>
      </c>
      <c r="L17" s="56">
        <f>SUM(J17:K17)</f>
        <v>1668</v>
      </c>
      <c r="M17" s="64">
        <f>ROUND(L17-P17,2)/P17*100</f>
        <v>-0.2988643156007173</v>
      </c>
      <c r="N17" s="62">
        <f>SUM(N18:N20)</f>
        <v>1651</v>
      </c>
      <c r="O17" s="63">
        <f>SUM(O18:O20)</f>
        <v>22</v>
      </c>
      <c r="P17" s="56">
        <f>SUM(N17:O17)</f>
        <v>1673</v>
      </c>
      <c r="Q17" s="82"/>
      <c r="R17" s="83" t="s">
        <v>35</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196</v>
      </c>
      <c r="E18" s="87">
        <v>0</v>
      </c>
      <c r="F18" s="88">
        <f>SUM(D18:E18)</f>
        <v>196</v>
      </c>
      <c r="G18" s="86">
        <v>223</v>
      </c>
      <c r="H18" s="87">
        <v>0</v>
      </c>
      <c r="I18" s="88">
        <f>SUM(G18:H18)</f>
        <v>223</v>
      </c>
      <c r="J18" s="86">
        <v>1665</v>
      </c>
      <c r="K18" s="87">
        <v>0</v>
      </c>
      <c r="L18" s="88">
        <f>SUM(J18:K18)</f>
        <v>1665</v>
      </c>
      <c r="M18" s="89">
        <f>ROUND(L18-P18,2)/P18*100</f>
        <v>0.7869249394673125</v>
      </c>
      <c r="N18" s="86">
        <v>1651</v>
      </c>
      <c r="O18" s="87">
        <v>1</v>
      </c>
      <c r="P18" s="88">
        <f>SUM(N18:O18)</f>
        <v>1652</v>
      </c>
      <c r="Q18" s="66" t="s">
        <v>55</v>
      </c>
      <c r="R18" s="90"/>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1"/>
      <c r="C19" s="92" t="s">
        <v>41</v>
      </c>
      <c r="D19" s="93">
        <v>0</v>
      </c>
      <c r="E19" s="94">
        <v>1</v>
      </c>
      <c r="F19" s="95">
        <f>SUM(D19:E19)</f>
        <v>1</v>
      </c>
      <c r="G19" s="93">
        <v>0</v>
      </c>
      <c r="H19" s="94">
        <v>1</v>
      </c>
      <c r="I19" s="95">
        <f>SUM(G19:H19)</f>
        <v>1</v>
      </c>
      <c r="J19" s="93">
        <v>0</v>
      </c>
      <c r="K19" s="94">
        <v>2</v>
      </c>
      <c r="L19" s="95">
        <f>SUM(J19:K19)</f>
        <v>2</v>
      </c>
      <c r="M19" s="96">
        <f>ROUND(L19-P19,2)/P19*100</f>
        <v>-90.47619047619048</v>
      </c>
      <c r="N19" s="93">
        <v>0</v>
      </c>
      <c r="O19" s="94">
        <v>21</v>
      </c>
      <c r="P19" s="95">
        <f>SUM(N19:O19)</f>
        <v>21</v>
      </c>
      <c r="Q19" s="97" t="s">
        <v>52</v>
      </c>
      <c r="R19" s="90"/>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1"/>
      <c r="C20" s="98" t="s">
        <v>10</v>
      </c>
      <c r="D20" s="99">
        <v>1</v>
      </c>
      <c r="E20" s="100">
        <v>0</v>
      </c>
      <c r="F20" s="101">
        <f>E20+D20</f>
        <v>1</v>
      </c>
      <c r="G20" s="99">
        <v>0</v>
      </c>
      <c r="H20" s="100">
        <v>0</v>
      </c>
      <c r="I20" s="101">
        <f>H20+G20</f>
        <v>0</v>
      </c>
      <c r="J20" s="99">
        <v>1</v>
      </c>
      <c r="K20" s="100">
        <v>0</v>
      </c>
      <c r="L20" s="101">
        <f>K20+J20</f>
        <v>1</v>
      </c>
      <c r="M20" s="96">
        <v>0</v>
      </c>
      <c r="N20" s="99">
        <v>0</v>
      </c>
      <c r="O20" s="100">
        <v>0</v>
      </c>
      <c r="P20" s="101">
        <f>O20+N20</f>
        <v>0</v>
      </c>
      <c r="Q20" s="102" t="s">
        <v>11</v>
      </c>
      <c r="R20" s="103"/>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4" t="s">
        <v>12</v>
      </c>
      <c r="C21" s="105"/>
      <c r="D21" s="93">
        <v>3</v>
      </c>
      <c r="E21" s="94">
        <v>0</v>
      </c>
      <c r="F21" s="95">
        <f>SUM(D21:E21)</f>
        <v>3</v>
      </c>
      <c r="G21" s="93">
        <v>3</v>
      </c>
      <c r="H21" s="94">
        <v>0</v>
      </c>
      <c r="I21" s="95">
        <f>SUM(G21:H21)</f>
        <v>3</v>
      </c>
      <c r="J21" s="93">
        <v>18</v>
      </c>
      <c r="K21" s="94">
        <v>1</v>
      </c>
      <c r="L21" s="95">
        <f>SUM(J21:K21)</f>
        <v>19</v>
      </c>
      <c r="M21" s="106">
        <f>ROUND(L21-P21,2)/P21*100</f>
        <v>-26.923076923076923</v>
      </c>
      <c r="N21" s="93">
        <v>20</v>
      </c>
      <c r="O21" s="94">
        <v>6</v>
      </c>
      <c r="P21" s="95">
        <f>SUM(N21:O21)</f>
        <v>26</v>
      </c>
      <c r="Q21" s="51"/>
      <c r="R21" s="103" t="s">
        <v>42</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4" t="s">
        <v>13</v>
      </c>
      <c r="C22" s="105"/>
      <c r="D22" s="93">
        <v>0</v>
      </c>
      <c r="E22" s="94">
        <v>0</v>
      </c>
      <c r="F22" s="107">
        <f>SUM(D22:E22)</f>
        <v>0</v>
      </c>
      <c r="G22" s="93">
        <v>1</v>
      </c>
      <c r="H22" s="94">
        <v>0</v>
      </c>
      <c r="I22" s="107">
        <f>SUM(G22:H22)</f>
        <v>1</v>
      </c>
      <c r="J22" s="93">
        <v>2</v>
      </c>
      <c r="K22" s="94">
        <v>0</v>
      </c>
      <c r="L22" s="107">
        <f>SUM(J22:K22)</f>
        <v>2</v>
      </c>
      <c r="M22" s="96">
        <f>ROUND(L22-P22,2)/P22*100</f>
        <v>-50</v>
      </c>
      <c r="N22" s="93">
        <v>1</v>
      </c>
      <c r="O22" s="94">
        <v>3</v>
      </c>
      <c r="P22" s="107">
        <f>SUM(N22:O22)</f>
        <v>4</v>
      </c>
      <c r="Q22" s="108"/>
      <c r="R22" s="103"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9" t="s">
        <v>43</v>
      </c>
      <c r="C23" s="110"/>
      <c r="D23" s="69">
        <v>5</v>
      </c>
      <c r="E23" s="70">
        <v>0</v>
      </c>
      <c r="F23" s="111">
        <f>SUM(D23:E23)</f>
        <v>5</v>
      </c>
      <c r="G23" s="69">
        <v>4</v>
      </c>
      <c r="H23" s="70">
        <v>0</v>
      </c>
      <c r="I23" s="111">
        <f>SUM(G23:H23)</f>
        <v>4</v>
      </c>
      <c r="J23" s="69">
        <v>14</v>
      </c>
      <c r="K23" s="70">
        <v>0</v>
      </c>
      <c r="L23" s="111">
        <f>SUM(J23:K23)</f>
        <v>14</v>
      </c>
      <c r="M23" s="112">
        <f>ROUND(L23-P23,2)/P23*100</f>
        <v>-41.66666666666667</v>
      </c>
      <c r="N23" s="69">
        <v>23</v>
      </c>
      <c r="O23" s="70">
        <v>1</v>
      </c>
      <c r="P23" s="111">
        <f>SUM(N23:O23)</f>
        <v>24</v>
      </c>
      <c r="Q23" s="113"/>
      <c r="R23" s="114" t="s">
        <v>44</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5"/>
      <c r="E24" s="115"/>
      <c r="F24" s="115"/>
      <c r="G24" s="115"/>
      <c r="H24" s="115"/>
      <c r="I24" s="115"/>
      <c r="J24" s="115"/>
      <c r="K24" s="115"/>
      <c r="L24" s="115"/>
      <c r="M24" s="115"/>
      <c r="N24" s="115"/>
      <c r="O24" s="115"/>
      <c r="P24" s="115"/>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80</v>
      </c>
      <c r="B25" s="53"/>
      <c r="C25" s="53"/>
      <c r="D25" s="54">
        <f>SUM(D26+D29)</f>
        <v>21</v>
      </c>
      <c r="E25" s="116">
        <f>SUM(E26+E29)</f>
        <v>0</v>
      </c>
      <c r="F25" s="56">
        <f>SUM(D25:E25)</f>
        <v>21</v>
      </c>
      <c r="G25" s="54">
        <f>SUM(G26+G29)</f>
        <v>16</v>
      </c>
      <c r="H25" s="116">
        <f>SUM(H26+H29)</f>
        <v>2</v>
      </c>
      <c r="I25" s="56">
        <f>SUM(G25:H25)</f>
        <v>18</v>
      </c>
      <c r="J25" s="54">
        <f>SUM(J26+J29)</f>
        <v>106</v>
      </c>
      <c r="K25" s="116">
        <f>SUM(K26+K29)</f>
        <v>2</v>
      </c>
      <c r="L25" s="56">
        <f aca="true" t="shared" si="0" ref="L25:L31">SUM(J25:K25)</f>
        <v>108</v>
      </c>
      <c r="M25" s="58" t="s">
        <v>24</v>
      </c>
      <c r="N25" s="62">
        <f>SUM(N26+N29)</f>
        <v>104</v>
      </c>
      <c r="O25" s="63">
        <f>SUM(O26+O29)</f>
        <v>1</v>
      </c>
      <c r="P25" s="56">
        <f aca="true" t="shared" si="1" ref="P25:P31">SUM(N25:O25)</f>
        <v>105</v>
      </c>
      <c r="Q25" s="84"/>
      <c r="R25" s="84"/>
      <c r="S25" s="117" t="s">
        <v>81</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79</v>
      </c>
      <c r="C26" s="118"/>
      <c r="D26" s="54">
        <f>SUM(D27:D28)</f>
        <v>4</v>
      </c>
      <c r="E26" s="116">
        <f>SUM(E27:E28)</f>
        <v>0</v>
      </c>
      <c r="F26" s="59">
        <f aca="true" t="shared" si="2" ref="F26:F31">SUM(D26:E26)</f>
        <v>4</v>
      </c>
      <c r="G26" s="116">
        <f>SUM(G27:G28)</f>
        <v>1</v>
      </c>
      <c r="H26" s="116">
        <f>SUM(H27:H28)</f>
        <v>0</v>
      </c>
      <c r="I26" s="59">
        <f aca="true" t="shared" si="3" ref="I26:I31">SUM(G26:H26)</f>
        <v>1</v>
      </c>
      <c r="J26" s="54">
        <f>SUM(J27:J28)</f>
        <v>31</v>
      </c>
      <c r="K26" s="119">
        <f>SUM(K27:K28)</f>
        <v>0</v>
      </c>
      <c r="L26" s="59">
        <f t="shared" si="0"/>
        <v>31</v>
      </c>
      <c r="M26" s="120" t="s">
        <v>24</v>
      </c>
      <c r="N26" s="81">
        <f>SUM(N27:N28)</f>
        <v>54</v>
      </c>
      <c r="O26" s="63">
        <f>SUM(O27:O28)</f>
        <v>0</v>
      </c>
      <c r="P26" s="59">
        <f t="shared" si="1"/>
        <v>54</v>
      </c>
      <c r="Q26" s="121"/>
      <c r="R26" s="83" t="s">
        <v>82</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2"/>
      <c r="C27" s="123" t="s">
        <v>63</v>
      </c>
      <c r="D27" s="124">
        <v>4</v>
      </c>
      <c r="E27" s="125">
        <v>0</v>
      </c>
      <c r="F27" s="126">
        <f t="shared" si="2"/>
        <v>4</v>
      </c>
      <c r="G27" s="124">
        <v>1</v>
      </c>
      <c r="H27" s="125">
        <v>0</v>
      </c>
      <c r="I27" s="126">
        <f t="shared" si="3"/>
        <v>1</v>
      </c>
      <c r="J27" s="124">
        <v>31</v>
      </c>
      <c r="K27" s="125">
        <v>0</v>
      </c>
      <c r="L27" s="126">
        <f t="shared" si="0"/>
        <v>31</v>
      </c>
      <c r="M27" s="127" t="s">
        <v>24</v>
      </c>
      <c r="N27" s="124">
        <v>54</v>
      </c>
      <c r="O27" s="125">
        <v>0</v>
      </c>
      <c r="P27" s="126">
        <f t="shared" si="1"/>
        <v>54</v>
      </c>
      <c r="Q27" s="128" t="s">
        <v>65</v>
      </c>
      <c r="R27" s="97"/>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2"/>
      <c r="C28" s="129" t="s">
        <v>64</v>
      </c>
      <c r="D28" s="130">
        <v>0</v>
      </c>
      <c r="E28" s="131">
        <v>0</v>
      </c>
      <c r="F28" s="132">
        <f t="shared" si="2"/>
        <v>0</v>
      </c>
      <c r="G28" s="130">
        <v>0</v>
      </c>
      <c r="H28" s="131">
        <v>0</v>
      </c>
      <c r="I28" s="132">
        <f t="shared" si="3"/>
        <v>0</v>
      </c>
      <c r="J28" s="130">
        <v>0</v>
      </c>
      <c r="K28" s="131">
        <v>0</v>
      </c>
      <c r="L28" s="132">
        <f t="shared" si="0"/>
        <v>0</v>
      </c>
      <c r="M28" s="133" t="s">
        <v>24</v>
      </c>
      <c r="N28" s="130">
        <v>0</v>
      </c>
      <c r="O28" s="131">
        <v>0</v>
      </c>
      <c r="P28" s="132">
        <f t="shared" si="1"/>
        <v>0</v>
      </c>
      <c r="Q28" s="102" t="s">
        <v>66</v>
      </c>
      <c r="R28" s="134"/>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4" t="s">
        <v>67</v>
      </c>
      <c r="C29" s="135"/>
      <c r="D29" s="137">
        <f>SUM(D30:D31)</f>
        <v>17</v>
      </c>
      <c r="E29" s="136">
        <f>SUM(E30:E31)</f>
        <v>0</v>
      </c>
      <c r="F29" s="107">
        <f t="shared" si="2"/>
        <v>17</v>
      </c>
      <c r="G29" s="137">
        <f>SUM(G30:G31)</f>
        <v>15</v>
      </c>
      <c r="H29" s="136">
        <f>SUM(H30:H31)</f>
        <v>2</v>
      </c>
      <c r="I29" s="107">
        <f t="shared" si="3"/>
        <v>17</v>
      </c>
      <c r="J29" s="137">
        <f>SUM(J30:J31)</f>
        <v>75</v>
      </c>
      <c r="K29" s="136">
        <f>SUM(K30:K31)</f>
        <v>2</v>
      </c>
      <c r="L29" s="107">
        <f t="shared" si="0"/>
        <v>77</v>
      </c>
      <c r="M29" s="127" t="s">
        <v>24</v>
      </c>
      <c r="N29" s="137">
        <f>SUM(N30:N31)</f>
        <v>50</v>
      </c>
      <c r="O29" s="136">
        <f>SUM(O30:O31)</f>
        <v>1</v>
      </c>
      <c r="P29" s="107">
        <f t="shared" si="1"/>
        <v>51</v>
      </c>
      <c r="Q29" s="138"/>
      <c r="R29" s="103" t="s">
        <v>68</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2"/>
      <c r="C30" s="123" t="s">
        <v>74</v>
      </c>
      <c r="D30" s="124">
        <v>17</v>
      </c>
      <c r="E30" s="125">
        <v>0</v>
      </c>
      <c r="F30" s="126">
        <f t="shared" si="2"/>
        <v>17</v>
      </c>
      <c r="G30" s="124">
        <v>15</v>
      </c>
      <c r="H30" s="125">
        <v>2</v>
      </c>
      <c r="I30" s="126">
        <f t="shared" si="3"/>
        <v>17</v>
      </c>
      <c r="J30" s="124">
        <v>75</v>
      </c>
      <c r="K30" s="125">
        <v>2</v>
      </c>
      <c r="L30" s="126">
        <f t="shared" si="0"/>
        <v>77</v>
      </c>
      <c r="M30" s="127" t="s">
        <v>24</v>
      </c>
      <c r="N30" s="124">
        <v>50</v>
      </c>
      <c r="O30" s="125">
        <v>1</v>
      </c>
      <c r="P30" s="88">
        <f t="shared" si="1"/>
        <v>51</v>
      </c>
      <c r="Q30" s="128" t="s">
        <v>76</v>
      </c>
      <c r="R30" s="134"/>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2"/>
      <c r="C31" s="129" t="s">
        <v>75</v>
      </c>
      <c r="D31" s="130">
        <v>0</v>
      </c>
      <c r="E31" s="131">
        <v>0</v>
      </c>
      <c r="F31" s="132">
        <f t="shared" si="2"/>
        <v>0</v>
      </c>
      <c r="G31" s="130">
        <v>0</v>
      </c>
      <c r="H31" s="131">
        <v>0</v>
      </c>
      <c r="I31" s="132">
        <f t="shared" si="3"/>
        <v>0</v>
      </c>
      <c r="J31" s="130">
        <v>0</v>
      </c>
      <c r="K31" s="131">
        <v>0</v>
      </c>
      <c r="L31" s="132">
        <f t="shared" si="0"/>
        <v>0</v>
      </c>
      <c r="M31" s="133" t="s">
        <v>24</v>
      </c>
      <c r="N31" s="130">
        <v>0</v>
      </c>
      <c r="O31" s="131">
        <v>0</v>
      </c>
      <c r="P31" s="132">
        <f t="shared" si="1"/>
        <v>0</v>
      </c>
      <c r="Q31" s="102" t="s">
        <v>77</v>
      </c>
      <c r="R31" s="134"/>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9"/>
      <c r="C32" s="140"/>
      <c r="D32" s="141"/>
      <c r="E32" s="142"/>
      <c r="F32" s="143"/>
      <c r="G32" s="141"/>
      <c r="H32" s="142"/>
      <c r="I32" s="143"/>
      <c r="J32" s="141"/>
      <c r="K32" s="142"/>
      <c r="L32" s="143"/>
      <c r="M32" s="144"/>
      <c r="N32" s="141"/>
      <c r="O32" s="142"/>
      <c r="P32" s="143"/>
      <c r="Q32" s="145"/>
      <c r="R32" s="146"/>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5"/>
      <c r="C33" s="105"/>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7" t="s">
        <v>15</v>
      </c>
      <c r="B34" s="42"/>
      <c r="C34" s="42"/>
      <c r="D34" s="148">
        <f>SUM(D35:D36)</f>
        <v>4</v>
      </c>
      <c r="E34" s="55">
        <f>SUM(E35:E36)</f>
        <v>6</v>
      </c>
      <c r="F34" s="47">
        <f>SUM(F35:F36)</f>
        <v>10</v>
      </c>
      <c r="G34" s="148">
        <f>SUM(G35:G36)</f>
        <v>5</v>
      </c>
      <c r="H34" s="55">
        <f aca="true" t="shared" si="4" ref="H34:P34">SUM(H35:H36)</f>
        <v>-1</v>
      </c>
      <c r="I34" s="47">
        <f t="shared" si="4"/>
        <v>4</v>
      </c>
      <c r="J34" s="55">
        <f t="shared" si="4"/>
        <v>3</v>
      </c>
      <c r="K34" s="55">
        <f t="shared" si="4"/>
        <v>24</v>
      </c>
      <c r="L34" s="45">
        <f t="shared" si="4"/>
        <v>27</v>
      </c>
      <c r="M34" s="149" t="s">
        <v>24</v>
      </c>
      <c r="N34" s="44">
        <f t="shared" si="4"/>
        <v>26</v>
      </c>
      <c r="O34" s="55">
        <f t="shared" si="4"/>
        <v>16</v>
      </c>
      <c r="P34" s="45">
        <f t="shared" si="4"/>
        <v>42</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87</v>
      </c>
      <c r="C35" s="61"/>
      <c r="D35" s="93">
        <v>2</v>
      </c>
      <c r="E35" s="94">
        <v>-1</v>
      </c>
      <c r="F35" s="59">
        <f>SUM(D35:E35)</f>
        <v>1</v>
      </c>
      <c r="G35" s="93">
        <v>2</v>
      </c>
      <c r="H35" s="94">
        <v>1</v>
      </c>
      <c r="I35" s="59">
        <f>SUM(G35:H35)</f>
        <v>3</v>
      </c>
      <c r="J35" s="93">
        <v>11</v>
      </c>
      <c r="K35" s="94">
        <v>1</v>
      </c>
      <c r="L35" s="59">
        <f>SUM(J35:K35)</f>
        <v>12</v>
      </c>
      <c r="M35" s="120" t="s">
        <v>24</v>
      </c>
      <c r="N35" s="93">
        <v>-4</v>
      </c>
      <c r="O35" s="94">
        <v>10</v>
      </c>
      <c r="P35" s="59">
        <f>SUM(N35:O35)</f>
        <v>6</v>
      </c>
      <c r="Q35" s="65"/>
      <c r="R35" s="66" t="s">
        <v>90</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8" t="s">
        <v>88</v>
      </c>
      <c r="C36" s="150"/>
      <c r="D36" s="93">
        <v>2</v>
      </c>
      <c r="E36" s="94">
        <v>7</v>
      </c>
      <c r="F36" s="71">
        <f>SUM(D36:E36)</f>
        <v>9</v>
      </c>
      <c r="G36" s="93">
        <v>3</v>
      </c>
      <c r="H36" s="94">
        <v>-2</v>
      </c>
      <c r="I36" s="71">
        <f>SUM(G36:H36)</f>
        <v>1</v>
      </c>
      <c r="J36" s="69">
        <v>-8</v>
      </c>
      <c r="K36" s="72">
        <v>23</v>
      </c>
      <c r="L36" s="71">
        <f>SUM(J36:K36)</f>
        <v>15</v>
      </c>
      <c r="M36" s="151" t="s">
        <v>24</v>
      </c>
      <c r="N36" s="69">
        <v>30</v>
      </c>
      <c r="O36" s="72">
        <v>6</v>
      </c>
      <c r="P36" s="71">
        <f>SUM(N36:O36)</f>
        <v>36</v>
      </c>
      <c r="Q36" s="74"/>
      <c r="R36" s="75" t="s">
        <v>89</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01" t="s">
        <v>104</v>
      </c>
      <c r="E37" s="202"/>
      <c r="F37" s="202"/>
      <c r="G37" s="201" t="s">
        <v>110</v>
      </c>
      <c r="H37" s="202"/>
      <c r="I37" s="202"/>
      <c r="J37" s="201" t="s">
        <v>110</v>
      </c>
      <c r="K37" s="202"/>
      <c r="L37" s="202"/>
      <c r="M37" s="202"/>
      <c r="N37" s="203" t="s">
        <v>111</v>
      </c>
      <c r="O37" s="203"/>
      <c r="P37" s="203"/>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2" t="s">
        <v>46</v>
      </c>
      <c r="B38" s="153"/>
      <c r="C38" s="153"/>
      <c r="D38" s="43">
        <f>D10+D12-D16-D25-D34</f>
        <v>2001</v>
      </c>
      <c r="E38" s="44">
        <f>E10+E12-E16-E25-E34</f>
        <v>49</v>
      </c>
      <c r="F38" s="47">
        <f>SUM(D38:E38)</f>
        <v>2050</v>
      </c>
      <c r="G38" s="43">
        <f>G10+G12-G16-G25-G34</f>
        <v>1788</v>
      </c>
      <c r="H38" s="44">
        <f>H10+H12-H16-H25-H34</f>
        <v>47</v>
      </c>
      <c r="I38" s="47">
        <f>SUM(G38:H38)</f>
        <v>1835</v>
      </c>
      <c r="J38" s="43">
        <f>J10+J12-J16-J25-J34</f>
        <v>1788</v>
      </c>
      <c r="K38" s="44">
        <f>K10+K12-K16-K25-K34</f>
        <v>47</v>
      </c>
      <c r="L38" s="47">
        <f>SUM(J38:K38)</f>
        <v>1835</v>
      </c>
      <c r="M38" s="78">
        <f>ROUND((L38-P38)/(P38)*(100),2)</f>
        <v>39.54</v>
      </c>
      <c r="N38" s="148">
        <f>N10+N12-N16-N25-N34</f>
        <v>1208</v>
      </c>
      <c r="O38" s="55">
        <f>+O10+O12-O16-O25-O34</f>
        <v>107</v>
      </c>
      <c r="P38" s="47">
        <f>SUM(N38:O38)</f>
        <v>1315</v>
      </c>
      <c r="Q38" s="154"/>
      <c r="R38" s="154"/>
      <c r="S38" s="155" t="s">
        <v>83</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6"/>
      <c r="B39" s="38"/>
      <c r="C39" s="38"/>
      <c r="D39" s="204"/>
      <c r="E39" s="204"/>
      <c r="F39" s="204"/>
      <c r="G39" s="204"/>
      <c r="H39" s="204"/>
      <c r="I39" s="204"/>
      <c r="J39" s="204"/>
      <c r="K39" s="204"/>
      <c r="L39" s="204"/>
      <c r="M39" s="50"/>
      <c r="N39" s="204"/>
      <c r="O39" s="204"/>
      <c r="P39" s="204"/>
      <c r="Q39" s="200"/>
      <c r="R39" s="200"/>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7" t="s">
        <v>121</v>
      </c>
      <c r="B40" s="42"/>
      <c r="C40" s="42"/>
      <c r="D40" s="148">
        <f>SUM(D41:D42)</f>
        <v>2001</v>
      </c>
      <c r="E40" s="55">
        <f>SUM(E41:E42)</f>
        <v>49</v>
      </c>
      <c r="F40" s="44">
        <f>SUM(F41:F42)</f>
        <v>2050</v>
      </c>
      <c r="G40" s="148">
        <f aca="true" t="shared" si="5" ref="G40:L40">SUM(G41:G42)</f>
        <v>1788</v>
      </c>
      <c r="H40" s="55">
        <f t="shared" si="5"/>
        <v>47</v>
      </c>
      <c r="I40" s="44">
        <f t="shared" si="5"/>
        <v>1835</v>
      </c>
      <c r="J40" s="148">
        <f t="shared" si="5"/>
        <v>1788</v>
      </c>
      <c r="K40" s="55">
        <f t="shared" si="5"/>
        <v>47</v>
      </c>
      <c r="L40" s="45">
        <f t="shared" si="5"/>
        <v>1835</v>
      </c>
      <c r="M40" s="78">
        <f>ROUND(L40-P40,2)/P40*100</f>
        <v>39.543726235741445</v>
      </c>
      <c r="N40" s="148">
        <f>SUM(N41:N42)</f>
        <v>1208</v>
      </c>
      <c r="O40" s="55">
        <f>SUM(O41:O42)</f>
        <v>107</v>
      </c>
      <c r="P40" s="47">
        <f>SUM(N40:O40)</f>
        <v>1315</v>
      </c>
      <c r="Q40" s="48"/>
      <c r="R40" s="48"/>
      <c r="S40" s="49" t="s">
        <v>122</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7"/>
      <c r="B41" s="60" t="s">
        <v>17</v>
      </c>
      <c r="C41" s="61"/>
      <c r="D41" s="62">
        <v>1764</v>
      </c>
      <c r="E41" s="94">
        <v>48</v>
      </c>
      <c r="F41" s="95">
        <f>SUM(D41:E41)</f>
        <v>1812</v>
      </c>
      <c r="G41" s="62">
        <v>1521</v>
      </c>
      <c r="H41" s="94">
        <v>47</v>
      </c>
      <c r="I41" s="95">
        <f>SUM(G41:H41)</f>
        <v>1568</v>
      </c>
      <c r="J41" s="62">
        <v>1521</v>
      </c>
      <c r="K41" s="94">
        <v>47</v>
      </c>
      <c r="L41" s="95">
        <f>SUM(J41:K41)</f>
        <v>1568</v>
      </c>
      <c r="M41" s="199">
        <f>ROUND(L41-P41,2)/P41*100</f>
        <v>45.86046511627907</v>
      </c>
      <c r="N41" s="94">
        <v>969</v>
      </c>
      <c r="O41" s="94">
        <v>106</v>
      </c>
      <c r="P41" s="95">
        <f>SUM(N41:O41)</f>
        <v>1075</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7"/>
      <c r="B42" s="98" t="s">
        <v>19</v>
      </c>
      <c r="C42" s="150"/>
      <c r="D42" s="69">
        <v>237</v>
      </c>
      <c r="E42" s="70">
        <v>1</v>
      </c>
      <c r="F42" s="71">
        <f>SUM(D42:E42)</f>
        <v>238</v>
      </c>
      <c r="G42" s="69">
        <v>267</v>
      </c>
      <c r="H42" s="70">
        <v>0</v>
      </c>
      <c r="I42" s="71">
        <f>SUM(G42:H42)</f>
        <v>267</v>
      </c>
      <c r="J42" s="69">
        <v>267</v>
      </c>
      <c r="K42" s="70">
        <v>0</v>
      </c>
      <c r="L42" s="71">
        <f>SUM(J42:K42)</f>
        <v>267</v>
      </c>
      <c r="M42" s="112">
        <f>ROUND(L42-P42,2)/P42*100</f>
        <v>11.25</v>
      </c>
      <c r="N42" s="69">
        <v>239</v>
      </c>
      <c r="O42" s="70">
        <v>1</v>
      </c>
      <c r="P42" s="71">
        <f>SUM(N42:O42)</f>
        <v>240</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2"/>
      <c r="B43" s="153"/>
      <c r="C43" s="153"/>
      <c r="D43" s="158"/>
      <c r="E43" s="158"/>
      <c r="F43" s="158"/>
      <c r="G43" s="158"/>
      <c r="H43" s="158"/>
      <c r="I43" s="158"/>
      <c r="J43" s="158"/>
      <c r="K43" s="158"/>
      <c r="L43" s="158"/>
      <c r="M43" s="158"/>
      <c r="N43" s="158"/>
      <c r="O43" s="158"/>
      <c r="P43" s="158"/>
      <c r="Q43" s="154"/>
      <c r="R43" s="154"/>
      <c r="S43" s="159"/>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0" t="s">
        <v>60</v>
      </c>
      <c r="B44" s="161"/>
      <c r="C44" s="161"/>
      <c r="D44" s="162"/>
      <c r="E44" s="163"/>
      <c r="F44" s="164"/>
      <c r="G44" s="162"/>
      <c r="H44" s="163"/>
      <c r="I44" s="164"/>
      <c r="J44" s="162"/>
      <c r="K44" s="163"/>
      <c r="L44" s="164" t="s">
        <v>105</v>
      </c>
      <c r="M44" s="165"/>
      <c r="N44" s="162"/>
      <c r="O44" s="163"/>
      <c r="P44" s="164"/>
      <c r="Q44" s="166"/>
      <c r="R44" s="166"/>
      <c r="S44" s="167" t="s">
        <v>62</v>
      </c>
    </row>
    <row r="45" spans="1:19" s="16" customFormat="1" ht="21" customHeight="1">
      <c r="A45" s="147" t="s">
        <v>61</v>
      </c>
      <c r="B45" s="105"/>
      <c r="C45" s="105"/>
      <c r="D45" s="168"/>
      <c r="E45" s="169"/>
      <c r="F45" s="170"/>
      <c r="G45" s="168"/>
      <c r="H45" s="169"/>
      <c r="I45" s="170"/>
      <c r="J45" s="168"/>
      <c r="K45" s="169"/>
      <c r="L45" s="170"/>
      <c r="M45" s="171"/>
      <c r="N45" s="168"/>
      <c r="O45" s="169"/>
      <c r="P45" s="170"/>
      <c r="Q45" s="84"/>
      <c r="R45" s="84"/>
      <c r="S45" s="49" t="s">
        <v>69</v>
      </c>
    </row>
    <row r="46" spans="1:19" s="16" customFormat="1" ht="21" customHeight="1">
      <c r="A46" s="172"/>
      <c r="B46" s="105" t="s">
        <v>33</v>
      </c>
      <c r="C46" s="105"/>
      <c r="D46" s="173">
        <v>11</v>
      </c>
      <c r="E46" s="169">
        <v>0</v>
      </c>
      <c r="F46" s="174">
        <f>SUM(D46:E46)</f>
        <v>11</v>
      </c>
      <c r="G46" s="173">
        <v>3</v>
      </c>
      <c r="H46" s="169">
        <v>0</v>
      </c>
      <c r="I46" s="174">
        <f>SUM(G46:H46)</f>
        <v>3</v>
      </c>
      <c r="J46" s="173">
        <v>8</v>
      </c>
      <c r="K46" s="169">
        <v>0</v>
      </c>
      <c r="L46" s="174">
        <f>SUM(J46:K46)</f>
        <v>8</v>
      </c>
      <c r="M46" s="175" t="s">
        <v>24</v>
      </c>
      <c r="N46" s="173">
        <v>20</v>
      </c>
      <c r="O46" s="169">
        <v>0</v>
      </c>
      <c r="P46" s="170">
        <f>SUM(N46:O46)</f>
        <v>20</v>
      </c>
      <c r="Q46" s="84"/>
      <c r="R46" s="51" t="s">
        <v>47</v>
      </c>
      <c r="S46" s="52"/>
    </row>
    <row r="47" spans="1:19" s="16" customFormat="1" ht="21" customHeight="1">
      <c r="A47" s="172"/>
      <c r="B47" s="105" t="s">
        <v>98</v>
      </c>
      <c r="C47" s="105"/>
      <c r="D47" s="173">
        <v>0</v>
      </c>
      <c r="E47" s="169">
        <v>0</v>
      </c>
      <c r="F47" s="174">
        <f>SUM(D47:E47)</f>
        <v>0</v>
      </c>
      <c r="G47" s="173">
        <v>5</v>
      </c>
      <c r="H47" s="169">
        <v>0</v>
      </c>
      <c r="I47" s="174">
        <f>SUM(G47:H47)</f>
        <v>5</v>
      </c>
      <c r="J47" s="173">
        <v>115</v>
      </c>
      <c r="K47" s="169">
        <v>0</v>
      </c>
      <c r="L47" s="174">
        <f>SUM(J47:K47)</f>
        <v>115</v>
      </c>
      <c r="M47" s="175" t="s">
        <v>24</v>
      </c>
      <c r="N47" s="173">
        <v>104</v>
      </c>
      <c r="O47" s="169">
        <v>0</v>
      </c>
      <c r="P47" s="170">
        <f>SUM(N47:O47)</f>
        <v>104</v>
      </c>
      <c r="Q47" s="84"/>
      <c r="R47" s="51" t="s">
        <v>99</v>
      </c>
      <c r="S47" s="52"/>
    </row>
    <row r="48" spans="1:19" s="16" customFormat="1" ht="21" customHeight="1">
      <c r="A48" s="172"/>
      <c r="B48" s="105" t="s">
        <v>48</v>
      </c>
      <c r="C48" s="105"/>
      <c r="D48" s="173">
        <v>8</v>
      </c>
      <c r="E48" s="169">
        <v>0</v>
      </c>
      <c r="F48" s="174">
        <f>SUM(D48:E48)</f>
        <v>8</v>
      </c>
      <c r="G48" s="173">
        <v>2</v>
      </c>
      <c r="H48" s="169">
        <v>0</v>
      </c>
      <c r="I48" s="174">
        <f>SUM(G48:H48)</f>
        <v>2</v>
      </c>
      <c r="J48" s="173">
        <v>117</v>
      </c>
      <c r="K48" s="169">
        <v>0</v>
      </c>
      <c r="L48" s="174">
        <f>SUM(J48:K48)</f>
        <v>117</v>
      </c>
      <c r="M48" s="175" t="s">
        <v>24</v>
      </c>
      <c r="N48" s="173">
        <v>113</v>
      </c>
      <c r="O48" s="169">
        <v>0</v>
      </c>
      <c r="P48" s="170">
        <f>SUM(N48:O48)</f>
        <v>113</v>
      </c>
      <c r="Q48" s="84"/>
      <c r="R48" s="51" t="s">
        <v>49</v>
      </c>
      <c r="S48" s="52"/>
    </row>
    <row r="49" spans="1:19" s="16" customFormat="1" ht="21" customHeight="1">
      <c r="A49" s="172"/>
      <c r="B49" s="105" t="s">
        <v>50</v>
      </c>
      <c r="C49" s="105"/>
      <c r="D49" s="173">
        <v>0</v>
      </c>
      <c r="E49" s="176">
        <v>0</v>
      </c>
      <c r="F49" s="174">
        <f>SUM(D49:E49)</f>
        <v>0</v>
      </c>
      <c r="G49" s="173">
        <v>0</v>
      </c>
      <c r="H49" s="176">
        <v>0</v>
      </c>
      <c r="I49" s="174">
        <f>SUM(G49:H49)</f>
        <v>0</v>
      </c>
      <c r="J49" s="173">
        <v>0</v>
      </c>
      <c r="K49" s="176">
        <v>0</v>
      </c>
      <c r="L49" s="174">
        <f>SUM(J49:K49)</f>
        <v>0</v>
      </c>
      <c r="M49" s="133" t="s">
        <v>24</v>
      </c>
      <c r="N49" s="173">
        <v>-3</v>
      </c>
      <c r="O49" s="176">
        <v>0</v>
      </c>
      <c r="P49" s="170">
        <f>SUM(N49:O49)</f>
        <v>-3</v>
      </c>
      <c r="Q49" s="84"/>
      <c r="R49" s="51" t="s">
        <v>51</v>
      </c>
      <c r="S49" s="52"/>
    </row>
    <row r="50" spans="1:19" s="16" customFormat="1" ht="21" customHeight="1" thickBot="1">
      <c r="A50" s="177"/>
      <c r="B50" s="178" t="s">
        <v>56</v>
      </c>
      <c r="C50" s="178"/>
      <c r="D50" s="179">
        <f>D46+D47-D48-D49</f>
        <v>3</v>
      </c>
      <c r="E50" s="180">
        <f>E46+E47-E48-E49</f>
        <v>0</v>
      </c>
      <c r="F50" s="180">
        <f>SUM(D50:E50)</f>
        <v>3</v>
      </c>
      <c r="G50" s="179">
        <f>G46+G47-G48-G49</f>
        <v>6</v>
      </c>
      <c r="H50" s="180">
        <f>H46+H47-H48-H49</f>
        <v>0</v>
      </c>
      <c r="I50" s="180">
        <f>SUM(G50:H50)</f>
        <v>6</v>
      </c>
      <c r="J50" s="179">
        <f>J46+J47-J48-J49</f>
        <v>6</v>
      </c>
      <c r="K50" s="180">
        <f>K46+K47-K48-K49</f>
        <v>0</v>
      </c>
      <c r="L50" s="180">
        <f>SUM(J50:K50)</f>
        <v>6</v>
      </c>
      <c r="M50" s="181" t="s">
        <v>24</v>
      </c>
      <c r="N50" s="179">
        <f>N46+N47-N48-N49</f>
        <v>14</v>
      </c>
      <c r="O50" s="180">
        <f>O46+O47-O48-O49</f>
        <v>0</v>
      </c>
      <c r="P50" s="180">
        <f>SUM(N50:O50)</f>
        <v>14</v>
      </c>
      <c r="Q50" s="182"/>
      <c r="R50" s="183" t="s">
        <v>57</v>
      </c>
      <c r="S50" s="159"/>
    </row>
    <row r="51" spans="1:18" s="187" customFormat="1" ht="18" customHeight="1">
      <c r="A51" s="184"/>
      <c r="B51" s="185"/>
      <c r="C51" s="185"/>
      <c r="D51" s="185"/>
      <c r="E51" s="185"/>
      <c r="F51" s="185"/>
      <c r="G51" s="185"/>
      <c r="H51" s="185"/>
      <c r="I51" s="185"/>
      <c r="J51" s="185"/>
      <c r="K51" s="185"/>
      <c r="L51" s="185"/>
      <c r="M51" s="185"/>
      <c r="N51" s="185"/>
      <c r="O51" s="185"/>
      <c r="P51" s="185"/>
      <c r="Q51" s="186"/>
      <c r="R51" s="186"/>
    </row>
    <row r="52" spans="1:18" s="187" customFormat="1" ht="18" customHeight="1">
      <c r="A52" s="184" t="s">
        <v>21</v>
      </c>
      <c r="B52" s="185" t="s">
        <v>58</v>
      </c>
      <c r="C52" s="185"/>
      <c r="D52" s="185"/>
      <c r="E52" s="185"/>
      <c r="F52" s="185"/>
      <c r="G52" s="185"/>
      <c r="H52" s="185"/>
      <c r="I52" s="185"/>
      <c r="J52" s="185"/>
      <c r="K52" s="185"/>
      <c r="L52" s="185"/>
      <c r="M52" s="185"/>
      <c r="N52" s="185"/>
      <c r="O52" s="185"/>
      <c r="P52" s="185"/>
      <c r="Q52" s="186"/>
      <c r="R52" s="186"/>
    </row>
    <row r="53" spans="1:18" s="187" customFormat="1" ht="18" customHeight="1">
      <c r="A53" s="184"/>
      <c r="B53" s="185" t="s">
        <v>70</v>
      </c>
      <c r="C53" s="185"/>
      <c r="D53" s="185"/>
      <c r="E53" s="185"/>
      <c r="F53" s="185"/>
      <c r="G53" s="185"/>
      <c r="H53" s="185"/>
      <c r="I53" s="185"/>
      <c r="J53" s="185"/>
      <c r="K53" s="185"/>
      <c r="L53" s="185"/>
      <c r="M53" s="185"/>
      <c r="N53" s="185"/>
      <c r="O53" s="185"/>
      <c r="P53" s="185"/>
      <c r="Q53" s="186"/>
      <c r="R53" s="186"/>
    </row>
    <row r="54" spans="1:18" s="187" customFormat="1" ht="18" customHeight="1">
      <c r="A54" s="188" t="s">
        <v>22</v>
      </c>
      <c r="B54" s="187" t="s">
        <v>93</v>
      </c>
      <c r="D54" s="185"/>
      <c r="E54" s="185"/>
      <c r="F54" s="185"/>
      <c r="G54" s="185"/>
      <c r="H54" s="185"/>
      <c r="I54" s="185"/>
      <c r="J54" s="185"/>
      <c r="K54" s="185"/>
      <c r="L54" s="185"/>
      <c r="M54" s="185"/>
      <c r="N54" s="185"/>
      <c r="O54" s="185"/>
      <c r="P54" s="185"/>
      <c r="Q54" s="185"/>
      <c r="R54" s="185"/>
    </row>
    <row r="55" spans="2:18" s="187" customFormat="1" ht="18" customHeight="1">
      <c r="B55" s="187" t="s">
        <v>96</v>
      </c>
      <c r="D55" s="185"/>
      <c r="E55" s="185"/>
      <c r="F55" s="185"/>
      <c r="G55" s="185"/>
      <c r="H55" s="185"/>
      <c r="I55" s="185"/>
      <c r="J55" s="185"/>
      <c r="K55" s="185"/>
      <c r="L55" s="185"/>
      <c r="M55" s="185"/>
      <c r="N55" s="185"/>
      <c r="O55" s="185"/>
      <c r="P55" s="185"/>
      <c r="Q55" s="189"/>
      <c r="R55" s="189"/>
    </row>
    <row r="56" spans="1:16" s="187" customFormat="1" ht="18" customHeight="1">
      <c r="A56" s="184" t="s">
        <v>23</v>
      </c>
      <c r="B56" s="185" t="s">
        <v>25</v>
      </c>
      <c r="C56" s="185"/>
      <c r="D56" s="185"/>
      <c r="E56" s="185"/>
      <c r="F56" s="185"/>
      <c r="G56" s="185"/>
      <c r="H56" s="185"/>
      <c r="I56" s="184"/>
      <c r="J56" s="185"/>
      <c r="K56" s="190"/>
      <c r="L56" s="185"/>
      <c r="M56" s="185"/>
      <c r="N56" s="185"/>
      <c r="O56" s="185"/>
      <c r="P56" s="185"/>
    </row>
    <row r="57" spans="1:169" s="187" customFormat="1" ht="18" customHeight="1">
      <c r="A57" s="184" t="s">
        <v>24</v>
      </c>
      <c r="B57" s="191" t="s">
        <v>59</v>
      </c>
      <c r="C57" s="185"/>
      <c r="D57" s="185"/>
      <c r="E57" s="185"/>
      <c r="F57" s="185"/>
      <c r="G57" s="185"/>
      <c r="H57" s="190"/>
      <c r="I57" s="185"/>
      <c r="J57" s="185"/>
      <c r="K57" s="190"/>
      <c r="L57" s="185"/>
      <c r="M57" s="190"/>
      <c r="N57" s="185"/>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row>
    <row r="58" spans="1:169" s="187" customFormat="1" ht="18" customHeight="1">
      <c r="A58" s="193" t="s">
        <v>27</v>
      </c>
      <c r="B58" s="187" t="s">
        <v>54</v>
      </c>
      <c r="C58" s="185"/>
      <c r="D58" s="185"/>
      <c r="E58" s="185"/>
      <c r="F58" s="185"/>
      <c r="G58" s="185"/>
      <c r="H58" s="190"/>
      <c r="I58" s="184"/>
      <c r="J58" s="185"/>
      <c r="K58" s="190"/>
      <c r="L58" s="185"/>
      <c r="M58" s="190"/>
      <c r="N58" s="185"/>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row>
    <row r="59" spans="1:18" s="187" customFormat="1" ht="18" customHeight="1">
      <c r="A59" s="193"/>
      <c r="B59" s="187" t="s">
        <v>36</v>
      </c>
      <c r="C59" s="185"/>
      <c r="D59" s="185"/>
      <c r="E59" s="185"/>
      <c r="F59" s="185"/>
      <c r="G59" s="185"/>
      <c r="H59" s="185"/>
      <c r="I59" s="184" t="s">
        <v>85</v>
      </c>
      <c r="J59" s="185"/>
      <c r="L59" s="190" t="s">
        <v>95</v>
      </c>
      <c r="M59" s="185" t="s">
        <v>45</v>
      </c>
      <c r="N59" s="185"/>
      <c r="O59" s="185"/>
      <c r="P59" s="185"/>
      <c r="Q59" s="186"/>
      <c r="R59" s="186"/>
    </row>
    <row r="60" spans="1:18" s="187" customFormat="1" ht="18" customHeight="1">
      <c r="A60" s="193"/>
      <c r="B60" s="191"/>
      <c r="C60" s="185"/>
      <c r="D60" s="185"/>
      <c r="E60" s="185"/>
      <c r="F60" s="185"/>
      <c r="G60" s="185"/>
      <c r="H60" s="185"/>
      <c r="I60" s="185" t="s">
        <v>116</v>
      </c>
      <c r="J60" s="185"/>
      <c r="L60" s="190" t="s">
        <v>117</v>
      </c>
      <c r="M60" s="185" t="s">
        <v>45</v>
      </c>
      <c r="N60" s="185"/>
      <c r="O60" s="185"/>
      <c r="P60" s="185"/>
      <c r="Q60" s="186"/>
      <c r="R60" s="186"/>
    </row>
    <row r="61" spans="1:18" s="187" customFormat="1" ht="18" customHeight="1">
      <c r="A61" s="184" t="s">
        <v>26</v>
      </c>
      <c r="B61" s="185" t="s">
        <v>71</v>
      </c>
      <c r="C61" s="185"/>
      <c r="D61" s="185"/>
      <c r="E61" s="185"/>
      <c r="F61" s="185"/>
      <c r="G61" s="185"/>
      <c r="H61" s="185"/>
      <c r="I61" s="184"/>
      <c r="J61" s="185"/>
      <c r="K61" s="185"/>
      <c r="L61" s="185"/>
      <c r="M61" s="185"/>
      <c r="N61" s="185"/>
      <c r="O61" s="185"/>
      <c r="P61" s="185"/>
      <c r="Q61" s="186"/>
      <c r="R61" s="186"/>
    </row>
    <row r="62" spans="1:18" s="187" customFormat="1" ht="18" customHeight="1">
      <c r="A62" s="193" t="s">
        <v>6</v>
      </c>
      <c r="B62" s="185" t="s">
        <v>94</v>
      </c>
      <c r="C62" s="185"/>
      <c r="D62" s="185"/>
      <c r="E62" s="185"/>
      <c r="F62" s="185"/>
      <c r="G62" s="185"/>
      <c r="H62" s="185"/>
      <c r="I62" s="185"/>
      <c r="J62" s="185"/>
      <c r="K62" s="185"/>
      <c r="L62" s="185"/>
      <c r="M62" s="185"/>
      <c r="N62" s="185"/>
      <c r="O62" s="185"/>
      <c r="P62" s="185"/>
      <c r="Q62" s="186"/>
      <c r="R62" s="186"/>
    </row>
    <row r="63" spans="1:18" s="187" customFormat="1" ht="18" customHeight="1">
      <c r="A63" s="193" t="s">
        <v>28</v>
      </c>
      <c r="B63" s="185" t="s">
        <v>72</v>
      </c>
      <c r="C63" s="185"/>
      <c r="D63" s="185"/>
      <c r="E63" s="185"/>
      <c r="F63" s="185"/>
      <c r="G63" s="185"/>
      <c r="H63" s="185"/>
      <c r="I63" s="185"/>
      <c r="J63" s="185"/>
      <c r="K63" s="185"/>
      <c r="L63" s="185"/>
      <c r="M63" s="185"/>
      <c r="N63" s="185"/>
      <c r="O63" s="185"/>
      <c r="P63" s="185"/>
      <c r="Q63" s="186"/>
      <c r="R63" s="186"/>
    </row>
    <row r="64" spans="1:18" s="187" customFormat="1" ht="18" customHeight="1">
      <c r="A64" s="193" t="s">
        <v>78</v>
      </c>
      <c r="B64" s="185" t="s">
        <v>84</v>
      </c>
      <c r="C64" s="185"/>
      <c r="D64" s="185"/>
      <c r="E64" s="185"/>
      <c r="F64" s="185"/>
      <c r="G64" s="185"/>
      <c r="H64" s="185"/>
      <c r="L64" s="190"/>
      <c r="O64" s="185"/>
      <c r="P64" s="185"/>
      <c r="Q64" s="186"/>
      <c r="R64" s="186"/>
    </row>
    <row r="65" spans="1:169" s="187" customFormat="1" ht="18">
      <c r="A65" s="184" t="s">
        <v>97</v>
      </c>
      <c r="B65" s="187" t="s">
        <v>101</v>
      </c>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c r="EX65" s="192"/>
      <c r="EY65" s="192"/>
      <c r="EZ65" s="192"/>
      <c r="FA65" s="192"/>
      <c r="FB65" s="192"/>
      <c r="FC65" s="192"/>
      <c r="FD65" s="192"/>
      <c r="FE65" s="192"/>
      <c r="FF65" s="192"/>
      <c r="FG65" s="192"/>
      <c r="FH65" s="192"/>
      <c r="FI65" s="192"/>
      <c r="FJ65" s="192"/>
      <c r="FK65" s="192"/>
      <c r="FL65" s="192"/>
      <c r="FM65" s="192"/>
    </row>
    <row r="66" spans="1:18" ht="18">
      <c r="A66" s="194"/>
      <c r="B66" s="185" t="s">
        <v>100</v>
      </c>
      <c r="C66" s="194"/>
      <c r="D66" s="194"/>
      <c r="E66" s="194"/>
      <c r="F66" s="194"/>
      <c r="G66" s="194"/>
      <c r="H66" s="194"/>
      <c r="I66" s="194"/>
      <c r="J66" s="194"/>
      <c r="K66" s="194"/>
      <c r="L66" s="194"/>
      <c r="M66" s="194"/>
      <c r="N66" s="194"/>
      <c r="O66" s="194"/>
      <c r="P66" s="194"/>
      <c r="Q66" s="194"/>
      <c r="R66" s="194"/>
    </row>
    <row r="67" spans="1:18" ht="18">
      <c r="A67" s="184" t="s">
        <v>118</v>
      </c>
      <c r="B67" s="187" t="s">
        <v>125</v>
      </c>
      <c r="C67" s="194"/>
      <c r="D67" s="194"/>
      <c r="E67" s="194"/>
      <c r="F67" s="194"/>
      <c r="G67" s="194"/>
      <c r="H67" s="194"/>
      <c r="I67" s="194"/>
      <c r="J67" s="194"/>
      <c r="K67" s="194"/>
      <c r="L67" s="194"/>
      <c r="M67" s="194"/>
      <c r="N67" s="194"/>
      <c r="O67" s="194"/>
      <c r="P67" s="194"/>
      <c r="Q67" s="194"/>
      <c r="R67" s="194"/>
    </row>
    <row r="68" spans="1:18" ht="12.75">
      <c r="A68" s="194"/>
      <c r="B68" s="194"/>
      <c r="C68" s="194"/>
      <c r="D68" s="194"/>
      <c r="E68" s="194"/>
      <c r="F68" s="194"/>
      <c r="G68" s="194"/>
      <c r="H68" s="194"/>
      <c r="I68" s="194"/>
      <c r="J68" s="194"/>
      <c r="K68" s="194"/>
      <c r="L68" s="194"/>
      <c r="M68" s="194"/>
      <c r="N68" s="194"/>
      <c r="O68" s="194"/>
      <c r="P68" s="194"/>
      <c r="Q68" s="194"/>
      <c r="R68" s="194"/>
    </row>
    <row r="69" spans="1:18" ht="12.75">
      <c r="A69" s="194"/>
      <c r="B69" s="194"/>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70:254" s="194" customFormat="1" ht="12.75">
      <c r="FN74" s="195"/>
      <c r="FO74" s="195"/>
      <c r="FP74" s="195"/>
      <c r="FQ74" s="195"/>
      <c r="FR74" s="195"/>
      <c r="FS74" s="195"/>
      <c r="FT74" s="195"/>
      <c r="FU74" s="195"/>
      <c r="FV74" s="195"/>
      <c r="FW74" s="195"/>
      <c r="FX74" s="195"/>
      <c r="FY74" s="195"/>
      <c r="FZ74" s="195"/>
      <c r="GA74" s="195"/>
      <c r="GB74" s="195"/>
      <c r="GC74" s="195"/>
      <c r="GD74" s="195"/>
      <c r="GE74" s="195"/>
      <c r="GF74" s="195"/>
      <c r="GG74" s="195"/>
      <c r="GH74" s="195"/>
      <c r="GI74" s="195"/>
      <c r="GJ74" s="195"/>
      <c r="GK74" s="195"/>
      <c r="GL74" s="195"/>
      <c r="GM74" s="195"/>
      <c r="GN74" s="195"/>
      <c r="GO74" s="195"/>
      <c r="GP74" s="195"/>
      <c r="GQ74" s="195"/>
      <c r="GR74" s="195"/>
      <c r="GS74" s="195"/>
      <c r="GT74" s="195"/>
      <c r="GU74" s="195"/>
      <c r="GV74" s="195"/>
      <c r="GW74" s="195"/>
      <c r="GX74" s="195"/>
      <c r="GY74" s="195"/>
      <c r="GZ74" s="195"/>
      <c r="HA74" s="195"/>
      <c r="HB74" s="195"/>
      <c r="HC74" s="195"/>
      <c r="HD74" s="195"/>
      <c r="HE74" s="195"/>
      <c r="HF74" s="195"/>
      <c r="HG74" s="195"/>
      <c r="HH74" s="195"/>
      <c r="HI74" s="195"/>
      <c r="HJ74" s="195"/>
      <c r="HK74" s="195"/>
      <c r="HL74" s="195"/>
      <c r="HM74" s="195"/>
      <c r="HN74" s="195"/>
      <c r="HO74" s="195"/>
      <c r="HP74" s="195"/>
      <c r="HQ74" s="195"/>
      <c r="HR74" s="195"/>
      <c r="HS74" s="195"/>
      <c r="HT74" s="195"/>
      <c r="HU74" s="195"/>
      <c r="HV74" s="195"/>
      <c r="HW74" s="195"/>
      <c r="HX74" s="195"/>
      <c r="HY74" s="195"/>
      <c r="HZ74" s="195"/>
      <c r="IA74" s="195"/>
      <c r="IB74" s="195"/>
      <c r="IC74" s="195"/>
      <c r="ID74" s="195"/>
      <c r="IE74" s="195"/>
      <c r="IF74" s="195"/>
      <c r="IG74" s="195"/>
      <c r="IH74" s="195"/>
      <c r="II74" s="195"/>
      <c r="IJ74" s="195"/>
      <c r="IK74" s="195"/>
      <c r="IL74" s="195"/>
      <c r="IM74" s="195"/>
      <c r="IN74" s="195"/>
      <c r="IO74" s="195"/>
      <c r="IP74" s="195"/>
      <c r="IQ74" s="195"/>
      <c r="IR74" s="195"/>
      <c r="IS74" s="195"/>
      <c r="IT74" s="195"/>
    </row>
    <row r="75" spans="170:254" s="194" customFormat="1" ht="12.75">
      <c r="FN75" s="195"/>
      <c r="FO75" s="195"/>
      <c r="FP75" s="195"/>
      <c r="FQ75" s="195"/>
      <c r="FR75" s="195"/>
      <c r="FS75" s="195"/>
      <c r="FT75" s="195"/>
      <c r="FU75" s="195"/>
      <c r="FV75" s="195"/>
      <c r="FW75" s="195"/>
      <c r="FX75" s="195"/>
      <c r="FY75" s="195"/>
      <c r="FZ75" s="195"/>
      <c r="GA75" s="195"/>
      <c r="GB75" s="195"/>
      <c r="GC75" s="195"/>
      <c r="GD75" s="195"/>
      <c r="GE75" s="195"/>
      <c r="GF75" s="195"/>
      <c r="GG75" s="195"/>
      <c r="GH75" s="195"/>
      <c r="GI75" s="195"/>
      <c r="GJ75" s="195"/>
      <c r="GK75" s="195"/>
      <c r="GL75" s="195"/>
      <c r="GM75" s="195"/>
      <c r="GN75" s="195"/>
      <c r="GO75" s="195"/>
      <c r="GP75" s="195"/>
      <c r="GQ75" s="195"/>
      <c r="GR75" s="195"/>
      <c r="GS75" s="195"/>
      <c r="GT75" s="195"/>
      <c r="GU75" s="195"/>
      <c r="GV75" s="195"/>
      <c r="GW75" s="195"/>
      <c r="GX75" s="195"/>
      <c r="GY75" s="195"/>
      <c r="GZ75" s="195"/>
      <c r="HA75" s="195"/>
      <c r="HB75" s="195"/>
      <c r="HC75" s="195"/>
      <c r="HD75" s="195"/>
      <c r="HE75" s="195"/>
      <c r="HF75" s="195"/>
      <c r="HG75" s="195"/>
      <c r="HH75" s="195"/>
      <c r="HI75" s="195"/>
      <c r="HJ75" s="195"/>
      <c r="HK75" s="195"/>
      <c r="HL75" s="195"/>
      <c r="HM75" s="195"/>
      <c r="HN75" s="195"/>
      <c r="HO75" s="195"/>
      <c r="HP75" s="195"/>
      <c r="HQ75" s="195"/>
      <c r="HR75" s="195"/>
      <c r="HS75" s="195"/>
      <c r="HT75" s="195"/>
      <c r="HU75" s="195"/>
      <c r="HV75" s="195"/>
      <c r="HW75" s="195"/>
      <c r="HX75" s="195"/>
      <c r="HY75" s="195"/>
      <c r="HZ75" s="195"/>
      <c r="IA75" s="195"/>
      <c r="IB75" s="195"/>
      <c r="IC75" s="195"/>
      <c r="ID75" s="195"/>
      <c r="IE75" s="195"/>
      <c r="IF75" s="195"/>
      <c r="IG75" s="195"/>
      <c r="IH75" s="195"/>
      <c r="II75" s="195"/>
      <c r="IJ75" s="195"/>
      <c r="IK75" s="195"/>
      <c r="IL75" s="195"/>
      <c r="IM75" s="195"/>
      <c r="IN75" s="195"/>
      <c r="IO75" s="195"/>
      <c r="IP75" s="195"/>
      <c r="IQ75" s="195"/>
      <c r="IR75" s="195"/>
      <c r="IS75" s="195"/>
      <c r="IT75" s="195"/>
    </row>
    <row r="76" spans="170:254" s="194" customFormat="1" ht="12.75">
      <c r="FN76" s="195"/>
      <c r="FO76" s="195"/>
      <c r="FP76" s="195"/>
      <c r="FQ76" s="195"/>
      <c r="FR76" s="195"/>
      <c r="FS76" s="195"/>
      <c r="FT76" s="195"/>
      <c r="FU76" s="195"/>
      <c r="FV76" s="195"/>
      <c r="FW76" s="195"/>
      <c r="FX76" s="195"/>
      <c r="FY76" s="195"/>
      <c r="FZ76" s="195"/>
      <c r="GA76" s="195"/>
      <c r="GB76" s="195"/>
      <c r="GC76" s="195"/>
      <c r="GD76" s="195"/>
      <c r="GE76" s="195"/>
      <c r="GF76" s="195"/>
      <c r="GG76" s="195"/>
      <c r="GH76" s="195"/>
      <c r="GI76" s="195"/>
      <c r="GJ76" s="195"/>
      <c r="GK76" s="195"/>
      <c r="GL76" s="195"/>
      <c r="GM76" s="195"/>
      <c r="GN76" s="195"/>
      <c r="GO76" s="195"/>
      <c r="GP76" s="195"/>
      <c r="GQ76" s="195"/>
      <c r="GR76" s="195"/>
      <c r="GS76" s="195"/>
      <c r="GT76" s="195"/>
      <c r="GU76" s="195"/>
      <c r="GV76" s="195"/>
      <c r="GW76" s="195"/>
      <c r="GX76" s="195"/>
      <c r="GY76" s="195"/>
      <c r="GZ76" s="195"/>
      <c r="HA76" s="195"/>
      <c r="HB76" s="195"/>
      <c r="HC76" s="195"/>
      <c r="HD76" s="195"/>
      <c r="HE76" s="195"/>
      <c r="HF76" s="195"/>
      <c r="HG76" s="195"/>
      <c r="HH76" s="195"/>
      <c r="HI76" s="195"/>
      <c r="HJ76" s="195"/>
      <c r="HK76" s="195"/>
      <c r="HL76" s="195"/>
      <c r="HM76" s="195"/>
      <c r="HN76" s="195"/>
      <c r="HO76" s="195"/>
      <c r="HP76" s="195"/>
      <c r="HQ76" s="195"/>
      <c r="HR76" s="195"/>
      <c r="HS76" s="195"/>
      <c r="HT76" s="195"/>
      <c r="HU76" s="195"/>
      <c r="HV76" s="195"/>
      <c r="HW76" s="195"/>
      <c r="HX76" s="195"/>
      <c r="HY76" s="195"/>
      <c r="HZ76" s="195"/>
      <c r="IA76" s="195"/>
      <c r="IB76" s="195"/>
      <c r="IC76" s="195"/>
      <c r="ID76" s="195"/>
      <c r="IE76" s="195"/>
      <c r="IF76" s="195"/>
      <c r="IG76" s="195"/>
      <c r="IH76" s="195"/>
      <c r="II76" s="195"/>
      <c r="IJ76" s="195"/>
      <c r="IK76" s="195"/>
      <c r="IL76" s="195"/>
      <c r="IM76" s="195"/>
      <c r="IN76" s="195"/>
      <c r="IO76" s="195"/>
      <c r="IP76" s="195"/>
      <c r="IQ76" s="195"/>
      <c r="IR76" s="195"/>
      <c r="IS76" s="195"/>
      <c r="IT76" s="195"/>
    </row>
    <row r="77" spans="170:254" s="194" customFormat="1" ht="12.75">
      <c r="FN77" s="195"/>
      <c r="FO77" s="195"/>
      <c r="FP77" s="195"/>
      <c r="FQ77" s="195"/>
      <c r="FR77" s="195"/>
      <c r="FS77" s="195"/>
      <c r="FT77" s="195"/>
      <c r="FU77" s="195"/>
      <c r="FV77" s="195"/>
      <c r="FW77" s="195"/>
      <c r="FX77" s="195"/>
      <c r="FY77" s="195"/>
      <c r="FZ77" s="195"/>
      <c r="GA77" s="195"/>
      <c r="GB77" s="195"/>
      <c r="GC77" s="195"/>
      <c r="GD77" s="195"/>
      <c r="GE77" s="195"/>
      <c r="GF77" s="195"/>
      <c r="GG77" s="195"/>
      <c r="GH77" s="195"/>
      <c r="GI77" s="195"/>
      <c r="GJ77" s="195"/>
      <c r="GK77" s="195"/>
      <c r="GL77" s="195"/>
      <c r="GM77" s="195"/>
      <c r="GN77" s="195"/>
      <c r="GO77" s="195"/>
      <c r="GP77" s="195"/>
      <c r="GQ77" s="195"/>
      <c r="GR77" s="195"/>
      <c r="GS77" s="195"/>
      <c r="GT77" s="195"/>
      <c r="GU77" s="195"/>
      <c r="GV77" s="195"/>
      <c r="GW77" s="195"/>
      <c r="GX77" s="195"/>
      <c r="GY77" s="195"/>
      <c r="GZ77" s="195"/>
      <c r="HA77" s="195"/>
      <c r="HB77" s="195"/>
      <c r="HC77" s="195"/>
      <c r="HD77" s="195"/>
      <c r="HE77" s="195"/>
      <c r="HF77" s="195"/>
      <c r="HG77" s="195"/>
      <c r="HH77" s="195"/>
      <c r="HI77" s="195"/>
      <c r="HJ77" s="195"/>
      <c r="HK77" s="195"/>
      <c r="HL77" s="195"/>
      <c r="HM77" s="195"/>
      <c r="HN77" s="195"/>
      <c r="HO77" s="195"/>
      <c r="HP77" s="195"/>
      <c r="HQ77" s="195"/>
      <c r="HR77" s="195"/>
      <c r="HS77" s="195"/>
      <c r="HT77" s="195"/>
      <c r="HU77" s="195"/>
      <c r="HV77" s="195"/>
      <c r="HW77" s="195"/>
      <c r="HX77" s="195"/>
      <c r="HY77" s="195"/>
      <c r="HZ77" s="195"/>
      <c r="IA77" s="195"/>
      <c r="IB77" s="195"/>
      <c r="IC77" s="195"/>
      <c r="ID77" s="195"/>
      <c r="IE77" s="195"/>
      <c r="IF77" s="195"/>
      <c r="IG77" s="195"/>
      <c r="IH77" s="195"/>
      <c r="II77" s="195"/>
      <c r="IJ77" s="195"/>
      <c r="IK77" s="195"/>
      <c r="IL77" s="195"/>
      <c r="IM77" s="195"/>
      <c r="IN77" s="195"/>
      <c r="IO77" s="195"/>
      <c r="IP77" s="195"/>
      <c r="IQ77" s="195"/>
      <c r="IR77" s="195"/>
      <c r="IS77" s="195"/>
      <c r="IT77" s="195"/>
    </row>
    <row r="78" spans="170:254" s="194" customFormat="1" ht="12.75">
      <c r="FN78" s="195"/>
      <c r="FO78" s="195"/>
      <c r="FP78" s="195"/>
      <c r="FQ78" s="195"/>
      <c r="FR78" s="195"/>
      <c r="FS78" s="195"/>
      <c r="FT78" s="195"/>
      <c r="FU78" s="195"/>
      <c r="FV78" s="195"/>
      <c r="FW78" s="195"/>
      <c r="FX78" s="195"/>
      <c r="FY78" s="195"/>
      <c r="FZ78" s="195"/>
      <c r="GA78" s="195"/>
      <c r="GB78" s="195"/>
      <c r="GC78" s="195"/>
      <c r="GD78" s="195"/>
      <c r="GE78" s="195"/>
      <c r="GF78" s="195"/>
      <c r="GG78" s="195"/>
      <c r="GH78" s="195"/>
      <c r="GI78" s="195"/>
      <c r="GJ78" s="195"/>
      <c r="GK78" s="195"/>
      <c r="GL78" s="195"/>
      <c r="GM78" s="195"/>
      <c r="GN78" s="195"/>
      <c r="GO78" s="195"/>
      <c r="GP78" s="195"/>
      <c r="GQ78" s="195"/>
      <c r="GR78" s="195"/>
      <c r="GS78" s="195"/>
      <c r="GT78" s="195"/>
      <c r="GU78" s="195"/>
      <c r="GV78" s="195"/>
      <c r="GW78" s="195"/>
      <c r="GX78" s="195"/>
      <c r="GY78" s="195"/>
      <c r="GZ78" s="195"/>
      <c r="HA78" s="195"/>
      <c r="HB78" s="195"/>
      <c r="HC78" s="195"/>
      <c r="HD78" s="195"/>
      <c r="HE78" s="195"/>
      <c r="HF78" s="195"/>
      <c r="HG78" s="195"/>
      <c r="HH78" s="195"/>
      <c r="HI78" s="195"/>
      <c r="HJ78" s="195"/>
      <c r="HK78" s="195"/>
      <c r="HL78" s="195"/>
      <c r="HM78" s="195"/>
      <c r="HN78" s="195"/>
      <c r="HO78" s="195"/>
      <c r="HP78" s="195"/>
      <c r="HQ78" s="195"/>
      <c r="HR78" s="195"/>
      <c r="HS78" s="195"/>
      <c r="HT78" s="195"/>
      <c r="HU78" s="195"/>
      <c r="HV78" s="195"/>
      <c r="HW78" s="195"/>
      <c r="HX78" s="195"/>
      <c r="HY78" s="195"/>
      <c r="HZ78" s="195"/>
      <c r="IA78" s="195"/>
      <c r="IB78" s="195"/>
      <c r="IC78" s="195"/>
      <c r="ID78" s="195"/>
      <c r="IE78" s="195"/>
      <c r="IF78" s="195"/>
      <c r="IG78" s="195"/>
      <c r="IH78" s="195"/>
      <c r="II78" s="195"/>
      <c r="IJ78" s="195"/>
      <c r="IK78" s="195"/>
      <c r="IL78" s="195"/>
      <c r="IM78" s="195"/>
      <c r="IN78" s="195"/>
      <c r="IO78" s="195"/>
      <c r="IP78" s="195"/>
      <c r="IQ78" s="195"/>
      <c r="IR78" s="195"/>
      <c r="IS78" s="195"/>
      <c r="IT78" s="195"/>
    </row>
    <row r="79" spans="170:254" s="194" customFormat="1" ht="12.75">
      <c r="FN79" s="195"/>
      <c r="FO79" s="195"/>
      <c r="FP79" s="195"/>
      <c r="FQ79" s="195"/>
      <c r="FR79" s="195"/>
      <c r="FS79" s="195"/>
      <c r="FT79" s="195"/>
      <c r="FU79" s="195"/>
      <c r="FV79" s="195"/>
      <c r="FW79" s="195"/>
      <c r="FX79" s="195"/>
      <c r="FY79" s="195"/>
      <c r="FZ79" s="195"/>
      <c r="GA79" s="195"/>
      <c r="GB79" s="195"/>
      <c r="GC79" s="195"/>
      <c r="GD79" s="195"/>
      <c r="GE79" s="195"/>
      <c r="GF79" s="195"/>
      <c r="GG79" s="195"/>
      <c r="GH79" s="195"/>
      <c r="GI79" s="195"/>
      <c r="GJ79" s="195"/>
      <c r="GK79" s="195"/>
      <c r="GL79" s="195"/>
      <c r="GM79" s="195"/>
      <c r="GN79" s="195"/>
      <c r="GO79" s="195"/>
      <c r="GP79" s="195"/>
      <c r="GQ79" s="195"/>
      <c r="GR79" s="195"/>
      <c r="GS79" s="195"/>
      <c r="GT79" s="195"/>
      <c r="GU79" s="195"/>
      <c r="GV79" s="195"/>
      <c r="GW79" s="195"/>
      <c r="GX79" s="195"/>
      <c r="GY79" s="195"/>
      <c r="GZ79" s="195"/>
      <c r="HA79" s="195"/>
      <c r="HB79" s="195"/>
      <c r="HC79" s="195"/>
      <c r="HD79" s="195"/>
      <c r="HE79" s="195"/>
      <c r="HF79" s="195"/>
      <c r="HG79" s="195"/>
      <c r="HH79" s="195"/>
      <c r="HI79" s="195"/>
      <c r="HJ79" s="195"/>
      <c r="HK79" s="195"/>
      <c r="HL79" s="195"/>
      <c r="HM79" s="195"/>
      <c r="HN79" s="195"/>
      <c r="HO79" s="195"/>
      <c r="HP79" s="195"/>
      <c r="HQ79" s="195"/>
      <c r="HR79" s="195"/>
      <c r="HS79" s="195"/>
      <c r="HT79" s="195"/>
      <c r="HU79" s="195"/>
      <c r="HV79" s="195"/>
      <c r="HW79" s="195"/>
      <c r="HX79" s="195"/>
      <c r="HY79" s="195"/>
      <c r="HZ79" s="195"/>
      <c r="IA79" s="195"/>
      <c r="IB79" s="195"/>
      <c r="IC79" s="195"/>
      <c r="ID79" s="195"/>
      <c r="IE79" s="195"/>
      <c r="IF79" s="195"/>
      <c r="IG79" s="195"/>
      <c r="IH79" s="195"/>
      <c r="II79" s="195"/>
      <c r="IJ79" s="195"/>
      <c r="IK79" s="195"/>
      <c r="IL79" s="195"/>
      <c r="IM79" s="195"/>
      <c r="IN79" s="195"/>
      <c r="IO79" s="195"/>
      <c r="IP79" s="195"/>
      <c r="IQ79" s="195"/>
      <c r="IR79" s="195"/>
      <c r="IS79" s="195"/>
      <c r="IT79" s="195"/>
    </row>
    <row r="80" spans="170:254" s="194" customFormat="1" ht="12.75">
      <c r="FN80" s="195"/>
      <c r="FO80" s="195"/>
      <c r="FP80" s="195"/>
      <c r="FQ80" s="195"/>
      <c r="FR80" s="195"/>
      <c r="FS80" s="195"/>
      <c r="FT80" s="195"/>
      <c r="FU80" s="195"/>
      <c r="FV80" s="195"/>
      <c r="FW80" s="195"/>
      <c r="FX80" s="195"/>
      <c r="FY80" s="195"/>
      <c r="FZ80" s="195"/>
      <c r="GA80" s="195"/>
      <c r="GB80" s="195"/>
      <c r="GC80" s="195"/>
      <c r="GD80" s="195"/>
      <c r="GE80" s="195"/>
      <c r="GF80" s="195"/>
      <c r="GG80" s="195"/>
      <c r="GH80" s="195"/>
      <c r="GI80" s="195"/>
      <c r="GJ80" s="195"/>
      <c r="GK80" s="195"/>
      <c r="GL80" s="195"/>
      <c r="GM80" s="195"/>
      <c r="GN80" s="195"/>
      <c r="GO80" s="195"/>
      <c r="GP80" s="195"/>
      <c r="GQ80" s="195"/>
      <c r="GR80" s="195"/>
      <c r="GS80" s="195"/>
      <c r="GT80" s="195"/>
      <c r="GU80" s="195"/>
      <c r="GV80" s="195"/>
      <c r="GW80" s="195"/>
      <c r="GX80" s="195"/>
      <c r="GY80" s="195"/>
      <c r="GZ80" s="195"/>
      <c r="HA80" s="195"/>
      <c r="HB80" s="195"/>
      <c r="HC80" s="195"/>
      <c r="HD80" s="195"/>
      <c r="HE80" s="195"/>
      <c r="HF80" s="195"/>
      <c r="HG80" s="195"/>
      <c r="HH80" s="195"/>
      <c r="HI80" s="195"/>
      <c r="HJ80" s="195"/>
      <c r="HK80" s="195"/>
      <c r="HL80" s="195"/>
      <c r="HM80" s="195"/>
      <c r="HN80" s="195"/>
      <c r="HO80" s="195"/>
      <c r="HP80" s="195"/>
      <c r="HQ80" s="195"/>
      <c r="HR80" s="195"/>
      <c r="HS80" s="195"/>
      <c r="HT80" s="195"/>
      <c r="HU80" s="195"/>
      <c r="HV80" s="195"/>
      <c r="HW80" s="195"/>
      <c r="HX80" s="195"/>
      <c r="HY80" s="195"/>
      <c r="HZ80" s="195"/>
      <c r="IA80" s="195"/>
      <c r="IB80" s="195"/>
      <c r="IC80" s="195"/>
      <c r="ID80" s="195"/>
      <c r="IE80" s="195"/>
      <c r="IF80" s="195"/>
      <c r="IG80" s="195"/>
      <c r="IH80" s="195"/>
      <c r="II80" s="195"/>
      <c r="IJ80" s="195"/>
      <c r="IK80" s="195"/>
      <c r="IL80" s="195"/>
      <c r="IM80" s="195"/>
      <c r="IN80" s="195"/>
      <c r="IO80" s="195"/>
      <c r="IP80" s="195"/>
      <c r="IQ80" s="195"/>
      <c r="IR80" s="195"/>
      <c r="IS80" s="195"/>
      <c r="IT80" s="195"/>
    </row>
    <row r="81" s="194" customFormat="1" ht="12.75"/>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pans="8:14" s="194" customFormat="1" ht="12.75">
      <c r="H1110" s="195"/>
      <c r="I1110" s="195"/>
      <c r="J1110" s="195"/>
      <c r="K1110" s="195"/>
      <c r="L1110" s="195"/>
      <c r="M1110" s="195"/>
      <c r="N1110" s="195"/>
    </row>
  </sheetData>
  <mergeCells count="25">
    <mergeCell ref="G4:I4"/>
    <mergeCell ref="J4:L4"/>
    <mergeCell ref="N4:P4"/>
    <mergeCell ref="D5:F5"/>
    <mergeCell ref="G5:I5"/>
    <mergeCell ref="J5:L5"/>
    <mergeCell ref="N5:P5"/>
    <mergeCell ref="D4:F4"/>
    <mergeCell ref="D9:F9"/>
    <mergeCell ref="G9:I9"/>
    <mergeCell ref="J9:L9"/>
    <mergeCell ref="N9:P9"/>
    <mergeCell ref="D11:F11"/>
    <mergeCell ref="G11:I11"/>
    <mergeCell ref="J11:L11"/>
    <mergeCell ref="N11:P11"/>
    <mergeCell ref="Q39:R39"/>
    <mergeCell ref="D37:F37"/>
    <mergeCell ref="G37:I37"/>
    <mergeCell ref="J37:M37"/>
    <mergeCell ref="N37:P37"/>
    <mergeCell ref="D39:F39"/>
    <mergeCell ref="G39:I39"/>
    <mergeCell ref="J39:L39"/>
    <mergeCell ref="N39:P39"/>
  </mergeCells>
  <printOptions horizontalCentered="1"/>
  <pageMargins left="0.3937007874015748" right="0.3937007874015748" top="0.7874015748031497" bottom="0.3937007874015748" header="0" footer="0"/>
  <pageSetup horizontalDpi="600" verticalDpi="600" orientation="landscape" paperSize="9"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2003-06-26T09:17:18Z</cp:lastPrinted>
  <dcterms:created xsi:type="dcterms:W3CDTF">2002-02-15T09:17:36Z</dcterms:created>
  <dcterms:modified xsi:type="dcterms:W3CDTF">2003-06-26T09:50:01Z</dcterms:modified>
  <cp:category/>
  <cp:version/>
  <cp:contentType/>
  <cp:contentStatus/>
</cp:coreProperties>
</file>