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KORING - Meester" sheetId="1" r:id="rId1"/>
  </sheets>
  <definedNames>
    <definedName name="_xlnm.Print_Area" localSheetId="0">'KORING - Meester'!$A$1:$S$64</definedName>
  </definedNames>
  <calcPr fullCalcOnLoad="1"/>
</workbook>
</file>

<file path=xl/sharedStrings.xml><?xml version="1.0" encoding="utf-8"?>
<sst xmlns="http://schemas.openxmlformats.org/spreadsheetml/2006/main" count="159" uniqueCount="120">
  <si>
    <t>28/02/2002</t>
  </si>
  <si>
    <t>'000t</t>
  </si>
  <si>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</si>
  <si>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</si>
  <si>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</si>
  <si>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</si>
  <si>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</si>
  <si>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</si>
  <si>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</si>
  <si>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</si>
  <si>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</si>
  <si>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</si>
  <si>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</si>
  <si>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</si>
  <si>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</si>
  <si>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</si>
  <si>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</si>
  <si>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</si>
  <si>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</si>
  <si>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</si>
  <si>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</si>
  <si>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</si>
  <si>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</si>
  <si>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</si>
  <si>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</si>
  <si>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</si>
  <si>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</si>
  <si>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</si>
  <si>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</si>
  <si>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</si>
  <si>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</si>
  <si>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</si>
  <si>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</si>
  <si>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Dec/Des 2001</t>
  </si>
  <si>
    <t>Preliminary/Voorlopig</t>
  </si>
  <si>
    <t>1 Dec/Des 2001</t>
  </si>
  <si>
    <t>Menslik</t>
  </si>
  <si>
    <t>Voer</t>
  </si>
  <si>
    <t>Opening stock</t>
  </si>
  <si>
    <t>Imports destined for RSA</t>
  </si>
  <si>
    <t xml:space="preserve"> Invoere bestem vir RSA</t>
  </si>
  <si>
    <t>Processed for the local market:</t>
  </si>
  <si>
    <t>Verwerk vir die binnelandse mark:</t>
  </si>
  <si>
    <t>Netto versendings(+)/ontvangstes(-)</t>
  </si>
  <si>
    <t>31 Dec/Des 2001</t>
  </si>
  <si>
    <t>Producer deliveries directly from farms./Produsentelewerings direk vanaf plase:</t>
  </si>
  <si>
    <t xml:space="preserve">   </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</si>
  <si>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</si>
  <si>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</si>
  <si>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</si>
  <si>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</si>
  <si>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</si>
  <si>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</si>
  <si>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</si>
  <si>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</si>
  <si>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</si>
  <si>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</si>
  <si>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</si>
  <si>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</si>
  <si>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Beginvoorraad</t>
  </si>
  <si>
    <t>Imported</t>
  </si>
  <si>
    <t>Ingevoer</t>
  </si>
  <si>
    <t>Exported</t>
  </si>
  <si>
    <t>Uitgevoer</t>
  </si>
  <si>
    <t>Stock surplus(-)/deficit(+)</t>
  </si>
  <si>
    <t>Voorraad surplus(-)/tekort(+)</t>
  </si>
  <si>
    <t>Dierevoer</t>
  </si>
  <si>
    <t>7 149</t>
  </si>
  <si>
    <t>(a) Opening stock</t>
  </si>
  <si>
    <t>Includes a portion of the production of developing sector - the balance will not necessarily be included here./Ingesluit 'n deel van die opkomende sektor - die balans sal nie noodwendig hier ingesluit word nie.</t>
  </si>
  <si>
    <t xml:space="preserve">SMI-022002  </t>
  </si>
  <si>
    <t>Jan 2002</t>
  </si>
  <si>
    <t>31 Jan 2002</t>
  </si>
  <si>
    <t>31 Jan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</si>
  <si>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</si>
  <si>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</si>
  <si>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</si>
  <si>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 xml:space="preserve"> Menslike verbruik</t>
  </si>
  <si>
    <t>Oct/Okt 2001 - Jan 2002</t>
  </si>
  <si>
    <t>Oct/Okt 2000 - Jan 2001</t>
  </si>
  <si>
    <t>Prog. Oct/Okt 2001 - Jan 2002</t>
  </si>
  <si>
    <t>Prog. Oct/Okt 2000 - Jan 2001</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</si>
  <si>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</si>
  <si>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</si>
  <si>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</si>
  <si>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Net dispatches(+)/receipts(-)</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</si>
  <si>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</si>
  <si>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</si>
  <si>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</si>
  <si>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</si>
  <si>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</si>
  <si>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</si>
  <si>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</si>
  <si>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</si>
  <si>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</si>
  <si>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</si>
  <si>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WHEAT/KORING - 2001/2002 Year (Oct - Sep)/2001/2002 Jaar (Okt - Sep) (2)</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</si>
  <si>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</si>
  <si>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</si>
  <si>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</si>
  <si>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</si>
  <si>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</si>
  <si>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Deliveries directly from farms (5)</t>
  </si>
  <si>
    <t>Lewerings direk vanaf plase (5)</t>
  </si>
  <si>
    <r>
      <t>(f) Onaangewende voorraad</t>
    </r>
    <r>
      <rPr>
        <sz val="15"/>
        <color indexed="12"/>
        <rFont val="Arial"/>
        <family val="2"/>
      </rPr>
      <t xml:space="preserve"> </t>
    </r>
    <r>
      <rPr>
        <b/>
        <sz val="15"/>
        <color indexed="12"/>
        <rFont val="Arial"/>
        <family val="2"/>
      </rPr>
      <t>(a+b-c-d-e)</t>
    </r>
  </si>
  <si>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</si>
  <si>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</si>
  <si>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</si>
  <si>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</si>
  <si>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</si>
  <si>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</si>
  <si>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</si>
  <si>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</si>
  <si>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</si>
  <si>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</si>
  <si>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t>2 343 845</t>
  </si>
  <si>
    <t>Products (6)</t>
  </si>
  <si>
    <t>(d) RSA Exports (7)</t>
  </si>
  <si>
    <t>(d) RSA Uitvoere (7)</t>
  </si>
  <si>
    <t>Produkte (6)</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</si>
</sst>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sz val="14"/>
      <color indexed="12"/>
      <name val="Arial"/>
      <family val="2"/>
    </font>
    <font>
      <sz val="10"/>
      <color indexed="12"/>
      <name val="Arial"/>
      <family val="2"/>
    </font>
    <font>
      <b/>
      <sz val="17"/>
      <color indexed="12"/>
      <name val="Arial"/>
      <family val="2"/>
    </font>
    <font>
      <sz val="17"/>
      <color indexed="12"/>
      <name val="Arial"/>
      <family val="2"/>
    </font>
    <font>
      <b/>
      <sz val="15"/>
      <color indexed="12"/>
      <name val="Arial"/>
      <family val="2"/>
    </font>
    <font>
      <sz val="15"/>
      <color indexed="12"/>
      <name val="Arial"/>
      <family val="2"/>
    </font>
    <font>
      <i/>
      <sz val="15"/>
      <color indexed="12"/>
      <name val="Arial"/>
      <family val="2"/>
    </font>
    <font>
      <sz val="13"/>
      <color indexed="12"/>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medium"/>
      <top>
        <color indexed="63"/>
      </top>
      <bottom style="thin"/>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medium"/>
      <right>
        <color indexed="63"/>
      </right>
      <top style="thin"/>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style="medium"/>
      <right style="thin"/>
      <top style="medium"/>
      <bottom style="thin"/>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0" fontId="1" fillId="0" borderId="0" xfId="0" applyFont="1" applyFill="1" applyAlignment="1">
      <alignment horizontal="left" indent="1"/>
    </xf>
    <xf numFmtId="49" fontId="1" fillId="0" borderId="0" xfId="0" applyNumberFormat="1"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165" fontId="1" fillId="0" borderId="0" xfId="0" applyNumberFormat="1"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1" xfId="0" applyFont="1" applyFill="1" applyBorder="1" applyAlignment="1" quotePrefix="1">
      <alignment horizontal="center"/>
    </xf>
    <xf numFmtId="0" fontId="4" fillId="0" borderId="1" xfId="0" applyFont="1" applyFill="1" applyBorder="1" applyAlignment="1" quotePrefix="1">
      <alignment horizontal="left"/>
    </xf>
    <xf numFmtId="0" fontId="4" fillId="0" borderId="0" xfId="0" applyFont="1" applyFill="1" applyBorder="1" applyAlignment="1" quotePrefix="1">
      <alignment horizontal="center"/>
    </xf>
    <xf numFmtId="3" fontId="5" fillId="0" borderId="2" xfId="0" applyNumberFormat="1" applyFont="1" applyFill="1" applyBorder="1" applyAlignment="1">
      <alignment horizontal="center"/>
    </xf>
    <xf numFmtId="3" fontId="5" fillId="0" borderId="3" xfId="0" applyNumberFormat="1" applyFont="1" applyFill="1" applyBorder="1" applyAlignment="1">
      <alignment horizontal="center"/>
    </xf>
    <xf numFmtId="0" fontId="6" fillId="0" borderId="4"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3" fontId="5" fillId="0" borderId="6" xfId="0" applyNumberFormat="1" applyFont="1" applyFill="1" applyBorder="1" applyAlignment="1">
      <alignment horizontal="center"/>
    </xf>
    <xf numFmtId="3"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7" xfId="0" applyFont="1" applyFill="1" applyBorder="1" applyAlignment="1">
      <alignment horizontal="center"/>
    </xf>
    <xf numFmtId="0" fontId="6" fillId="0" borderId="0"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xf>
    <xf numFmtId="0" fontId="6" fillId="0" borderId="3" xfId="0" applyFont="1" applyFill="1" applyBorder="1" applyAlignment="1">
      <alignment/>
    </xf>
    <xf numFmtId="17" fontId="6" fillId="0" borderId="9" xfId="0" applyNumberFormat="1" applyFont="1" applyFill="1" applyBorder="1" applyAlignment="1">
      <alignment horizontal="center"/>
    </xf>
    <xf numFmtId="0" fontId="6" fillId="0" borderId="5" xfId="0" applyFont="1" applyFill="1" applyBorder="1" applyAlignment="1">
      <alignment/>
    </xf>
    <xf numFmtId="0" fontId="5" fillId="0" borderId="10" xfId="0" applyFont="1" applyFill="1" applyBorder="1" applyAlignment="1">
      <alignment/>
    </xf>
    <xf numFmtId="0" fontId="5" fillId="0" borderId="0" xfId="0" applyFont="1" applyFill="1" applyBorder="1" applyAlignment="1">
      <alignment horizontal="left"/>
    </xf>
    <xf numFmtId="164" fontId="6" fillId="0" borderId="8" xfId="0" applyNumberFormat="1" applyFont="1" applyFill="1" applyBorder="1" applyAlignment="1">
      <alignment horizontal="right"/>
    </xf>
    <xf numFmtId="0" fontId="5" fillId="0" borderId="0" xfId="0" applyFont="1" applyFill="1" applyBorder="1" applyAlignment="1">
      <alignment horizontal="right"/>
    </xf>
    <xf numFmtId="0" fontId="5" fillId="0" borderId="11" xfId="0" applyFont="1" applyFill="1" applyBorder="1" applyAlignment="1">
      <alignment horizontal="right"/>
    </xf>
    <xf numFmtId="1" fontId="6" fillId="0" borderId="8" xfId="0" applyNumberFormat="1" applyFont="1" applyFill="1" applyBorder="1" applyAlignment="1">
      <alignment horizontal="center"/>
    </xf>
    <xf numFmtId="0" fontId="6" fillId="0" borderId="0" xfId="0" applyFont="1" applyFill="1" applyBorder="1" applyAlignment="1">
      <alignment horizontal="right"/>
    </xf>
    <xf numFmtId="0" fontId="6" fillId="0" borderId="11" xfId="0" applyFont="1" applyFill="1" applyBorder="1" applyAlignment="1">
      <alignment/>
    </xf>
    <xf numFmtId="0" fontId="5" fillId="0" borderId="12" xfId="0" applyFont="1" applyFill="1" applyBorder="1" applyAlignment="1">
      <alignment horizontal="left"/>
    </xf>
    <xf numFmtId="164" fontId="6" fillId="0" borderId="3" xfId="0" applyNumberFormat="1" applyFont="1" applyFill="1" applyBorder="1" applyAlignment="1" quotePrefix="1">
      <alignment horizontal="center"/>
    </xf>
    <xf numFmtId="0" fontId="7" fillId="0" borderId="13" xfId="0" applyFont="1" applyFill="1" applyBorder="1" applyAlignment="1">
      <alignment/>
    </xf>
    <xf numFmtId="0" fontId="6" fillId="0" borderId="14" xfId="0" applyFont="1" applyFill="1" applyBorder="1" applyAlignment="1">
      <alignment/>
    </xf>
    <xf numFmtId="164" fontId="6" fillId="0" borderId="5" xfId="0" applyNumberFormat="1" applyFont="1" applyFill="1" applyBorder="1" applyAlignment="1">
      <alignment horizontal="right"/>
    </xf>
    <xf numFmtId="0" fontId="7" fillId="0" borderId="14" xfId="0" applyFont="1" applyFill="1" applyBorder="1" applyAlignment="1">
      <alignment horizontal="right"/>
    </xf>
    <xf numFmtId="0" fontId="7" fillId="0" borderId="15" xfId="0" applyFont="1" applyFill="1" applyBorder="1" applyAlignment="1">
      <alignment horizontal="right"/>
    </xf>
    <xf numFmtId="0" fontId="7" fillId="0" borderId="16" xfId="0" applyFont="1" applyFill="1" applyBorder="1" applyAlignment="1">
      <alignment horizontal="left"/>
    </xf>
    <xf numFmtId="0" fontId="7" fillId="0" borderId="12" xfId="0" applyFont="1" applyFill="1" applyBorder="1" applyAlignment="1">
      <alignment horizontal="left"/>
    </xf>
    <xf numFmtId="164" fontId="6" fillId="0" borderId="7" xfId="0" applyNumberFormat="1" applyFont="1" applyFill="1" applyBorder="1" applyAlignment="1" quotePrefix="1">
      <alignment horizontal="center"/>
    </xf>
    <xf numFmtId="0" fontId="7" fillId="0" borderId="12" xfId="0" applyFont="1" applyFill="1" applyBorder="1" applyAlignment="1">
      <alignment horizontal="right"/>
    </xf>
    <xf numFmtId="0" fontId="7" fillId="0" borderId="17" xfId="0" applyFont="1" applyFill="1" applyBorder="1" applyAlignment="1">
      <alignment horizontal="right"/>
    </xf>
    <xf numFmtId="1" fontId="6" fillId="0" borderId="0" xfId="0" applyNumberFormat="1" applyFont="1" applyFill="1" applyBorder="1" applyAlignment="1">
      <alignment/>
    </xf>
    <xf numFmtId="0" fontId="5" fillId="0" borderId="12" xfId="0" applyFont="1" applyFill="1" applyBorder="1" applyAlignment="1" quotePrefix="1">
      <alignment horizontal="left"/>
    </xf>
    <xf numFmtId="164" fontId="6" fillId="0" borderId="18" xfId="0" applyNumberFormat="1" applyFont="1" applyFill="1" applyBorder="1" applyAlignment="1">
      <alignment horizontal="right"/>
    </xf>
    <xf numFmtId="0" fontId="6" fillId="0" borderId="13" xfId="0" applyFont="1" applyFill="1" applyBorder="1" applyAlignment="1">
      <alignment horizontal="left"/>
    </xf>
    <xf numFmtId="0" fontId="6" fillId="0" borderId="14" xfId="0" applyFont="1" applyFill="1" applyBorder="1" applyAlignment="1" quotePrefix="1">
      <alignment horizontal="left"/>
    </xf>
    <xf numFmtId="0" fontId="6" fillId="0" borderId="14" xfId="0" applyFont="1" applyFill="1" applyBorder="1" applyAlignment="1">
      <alignment horizontal="right"/>
    </xf>
    <xf numFmtId="0" fontId="6" fillId="0" borderId="15" xfId="0" applyFont="1" applyFill="1" applyBorder="1" applyAlignment="1">
      <alignment horizontal="right"/>
    </xf>
    <xf numFmtId="0" fontId="6" fillId="0" borderId="0" xfId="0" applyFont="1" applyFill="1" applyBorder="1" applyAlignment="1">
      <alignment/>
    </xf>
    <xf numFmtId="0" fontId="6" fillId="0" borderId="19" xfId="0" applyFont="1" applyFill="1" applyBorder="1" applyAlignment="1">
      <alignment/>
    </xf>
    <xf numFmtId="164" fontId="6" fillId="0" borderId="14" xfId="0" applyNumberFormat="1" applyFont="1" applyFill="1" applyBorder="1" applyAlignment="1">
      <alignment horizontal="right"/>
    </xf>
    <xf numFmtId="0" fontId="6" fillId="0" borderId="20" xfId="0" applyFont="1" applyFill="1" applyBorder="1" applyAlignment="1">
      <alignment horizontal="center"/>
    </xf>
    <xf numFmtId="0" fontId="6" fillId="0" borderId="21" xfId="0" applyFont="1" applyFill="1" applyBorder="1" applyAlignment="1">
      <alignment/>
    </xf>
    <xf numFmtId="0" fontId="7" fillId="0" borderId="21" xfId="0" applyFont="1" applyFill="1" applyBorder="1" applyAlignment="1">
      <alignment/>
    </xf>
    <xf numFmtId="164" fontId="6" fillId="0" borderId="22" xfId="0" applyNumberFormat="1" applyFont="1" applyFill="1" applyBorder="1" applyAlignment="1">
      <alignment horizontal="right"/>
    </xf>
    <xf numFmtId="0" fontId="7" fillId="0" borderId="20" xfId="0" applyFont="1" applyFill="1" applyBorder="1" applyAlignment="1">
      <alignment horizontal="right"/>
    </xf>
    <xf numFmtId="0" fontId="7" fillId="0" borderId="16" xfId="0" applyFont="1" applyFill="1" applyBorder="1" applyAlignment="1">
      <alignment/>
    </xf>
    <xf numFmtId="164" fontId="6" fillId="0" borderId="0" xfId="0" applyNumberFormat="1" applyFont="1" applyFill="1" applyBorder="1" applyAlignment="1">
      <alignment horizontal="right"/>
    </xf>
    <xf numFmtId="0" fontId="7" fillId="0" borderId="23" xfId="0" applyFont="1" applyFill="1" applyBorder="1" applyAlignment="1">
      <alignment horizontal="right"/>
    </xf>
    <xf numFmtId="0" fontId="6" fillId="0" borderId="20" xfId="0" applyFont="1" applyFill="1" applyBorder="1" applyAlignment="1">
      <alignment horizontal="right"/>
    </xf>
    <xf numFmtId="0" fontId="6" fillId="0" borderId="21" xfId="0" applyFont="1" applyFill="1" applyBorder="1" applyAlignment="1">
      <alignment horizontal="left"/>
    </xf>
    <xf numFmtId="0" fontId="6" fillId="0" borderId="0" xfId="0" applyFont="1" applyFill="1" applyBorder="1" applyAlignment="1">
      <alignment horizontal="left"/>
    </xf>
    <xf numFmtId="164" fontId="6" fillId="0" borderId="24" xfId="0" applyNumberFormat="1" applyFont="1" applyFill="1" applyBorder="1" applyAlignment="1">
      <alignment horizontal="right"/>
    </xf>
    <xf numFmtId="0" fontId="6" fillId="0" borderId="10" xfId="0" applyFont="1" applyFill="1" applyBorder="1" applyAlignment="1">
      <alignment horizontal="right"/>
    </xf>
    <xf numFmtId="0" fontId="6" fillId="0" borderId="16" xfId="0" applyFont="1" applyFill="1" applyBorder="1" applyAlignment="1">
      <alignment horizontal="left"/>
    </xf>
    <xf numFmtId="0" fontId="6" fillId="0" borderId="12" xfId="0" applyFont="1" applyFill="1" applyBorder="1" applyAlignment="1">
      <alignment horizontal="left"/>
    </xf>
    <xf numFmtId="164" fontId="6" fillId="0" borderId="7" xfId="0" applyNumberFormat="1" applyFont="1" applyFill="1" applyBorder="1" applyAlignment="1">
      <alignment horizontal="right"/>
    </xf>
    <xf numFmtId="0" fontId="6" fillId="0" borderId="12" xfId="0" applyFont="1" applyFill="1" applyBorder="1" applyAlignment="1">
      <alignment horizontal="right"/>
    </xf>
    <xf numFmtId="0" fontId="6" fillId="0" borderId="17" xfId="0" applyFont="1" applyFill="1" applyBorder="1" applyAlignment="1">
      <alignment horizontal="right"/>
    </xf>
    <xf numFmtId="0" fontId="5" fillId="0" borderId="22" xfId="0" applyFont="1" applyFill="1" applyBorder="1" applyAlignment="1">
      <alignment horizontal="right"/>
    </xf>
    <xf numFmtId="0" fontId="7" fillId="0" borderId="25" xfId="0" applyFont="1" applyFill="1" applyBorder="1" applyAlignment="1">
      <alignment horizontal="left"/>
    </xf>
    <xf numFmtId="0" fontId="7" fillId="0" borderId="26" xfId="0" applyFont="1" applyFill="1" applyBorder="1" applyAlignment="1">
      <alignment horizontal="right"/>
    </xf>
    <xf numFmtId="0" fontId="7" fillId="0" borderId="27" xfId="0" applyFont="1" applyFill="1" applyBorder="1" applyAlignment="1">
      <alignment horizontal="left"/>
    </xf>
    <xf numFmtId="164" fontId="6" fillId="0" borderId="28" xfId="0" applyNumberFormat="1" applyFont="1" applyFill="1" applyBorder="1" applyAlignment="1" quotePrefix="1">
      <alignment horizontal="center"/>
    </xf>
    <xf numFmtId="0" fontId="5" fillId="0" borderId="10" xfId="0" applyFont="1" applyFill="1" applyBorder="1" applyAlignment="1">
      <alignment horizontal="left"/>
    </xf>
    <xf numFmtId="0" fontId="6" fillId="0" borderId="12" xfId="0" applyFont="1" applyFill="1" applyBorder="1" applyAlignment="1">
      <alignment/>
    </xf>
    <xf numFmtId="164" fontId="6" fillId="0" borderId="12" xfId="0" applyNumberFormat="1" applyFont="1" applyFill="1" applyBorder="1" applyAlignment="1">
      <alignment horizontal="right"/>
    </xf>
    <xf numFmtId="0" fontId="5" fillId="0" borderId="6" xfId="0"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right"/>
    </xf>
    <xf numFmtId="0" fontId="5" fillId="0" borderId="7" xfId="0" applyFont="1" applyFill="1" applyBorder="1" applyAlignment="1">
      <alignment horizontal="right"/>
    </xf>
    <xf numFmtId="0" fontId="5" fillId="0" borderId="2" xfId="0" applyFont="1" applyFill="1" applyBorder="1" applyAlignment="1">
      <alignment/>
    </xf>
    <xf numFmtId="0" fontId="6" fillId="0" borderId="10" xfId="0" applyFont="1" applyFill="1" applyBorder="1" applyAlignment="1">
      <alignment/>
    </xf>
    <xf numFmtId="1" fontId="6" fillId="0" borderId="8" xfId="0" applyNumberFormat="1" applyFont="1" applyFill="1" applyBorder="1" applyAlignment="1">
      <alignment/>
    </xf>
    <xf numFmtId="0" fontId="6" fillId="0" borderId="7" xfId="0" applyFont="1" applyFill="1" applyBorder="1" applyAlignment="1">
      <alignment/>
    </xf>
    <xf numFmtId="0" fontId="7" fillId="0" borderId="29" xfId="0" applyFont="1" applyFill="1" applyBorder="1" applyAlignment="1">
      <alignment horizontal="right"/>
    </xf>
    <xf numFmtId="0" fontId="5" fillId="0" borderId="2" xfId="0" applyFont="1" applyFill="1" applyBorder="1" applyAlignment="1" quotePrefix="1">
      <alignment horizontal="left"/>
    </xf>
    <xf numFmtId="0" fontId="6" fillId="0" borderId="3" xfId="0" applyFont="1" applyFill="1" applyBorder="1" applyAlignment="1">
      <alignment horizontal="left"/>
    </xf>
    <xf numFmtId="0" fontId="6" fillId="0" borderId="30" xfId="0" applyFont="1" applyFill="1" applyBorder="1" applyAlignment="1">
      <alignment horizontal="center"/>
    </xf>
    <xf numFmtId="0" fontId="6" fillId="0" borderId="3" xfId="0" applyFont="1" applyFill="1" applyBorder="1" applyAlignment="1">
      <alignment/>
    </xf>
    <xf numFmtId="0" fontId="5" fillId="0" borderId="4" xfId="0" applyFont="1" applyFill="1" applyBorder="1" applyAlignment="1" quotePrefix="1">
      <alignment horizontal="right"/>
    </xf>
    <xf numFmtId="0" fontId="6" fillId="0" borderId="31" xfId="0" applyFont="1" applyFill="1" applyBorder="1" applyAlignment="1">
      <alignment horizontal="center"/>
    </xf>
    <xf numFmtId="0" fontId="6" fillId="0" borderId="10" xfId="0" applyFont="1" applyFill="1" applyBorder="1" applyAlignment="1" quotePrefix="1">
      <alignment horizontal="left"/>
    </xf>
    <xf numFmtId="164" fontId="6" fillId="0" borderId="22" xfId="0" applyNumberFormat="1" applyFont="1" applyFill="1" applyBorder="1" applyAlignment="1" quotePrefix="1">
      <alignment horizontal="center"/>
    </xf>
    <xf numFmtId="164" fontId="6" fillId="0" borderId="32" xfId="0" applyNumberFormat="1" applyFont="1" applyFill="1" applyBorder="1" applyAlignment="1" quotePrefix="1">
      <alignment horizontal="center"/>
    </xf>
    <xf numFmtId="0" fontId="6" fillId="0" borderId="6" xfId="0" applyFont="1" applyFill="1" applyBorder="1" applyAlignment="1" quotePrefix="1">
      <alignment horizontal="left"/>
    </xf>
    <xf numFmtId="0" fontId="6" fillId="0" borderId="1" xfId="0" applyFont="1" applyFill="1" applyBorder="1" applyAlignment="1">
      <alignment horizontal="left"/>
    </xf>
    <xf numFmtId="0" fontId="6" fillId="0" borderId="1" xfId="0" applyFont="1" applyFill="1" applyBorder="1" applyAlignment="1">
      <alignment/>
    </xf>
    <xf numFmtId="0" fontId="6" fillId="0" borderId="1" xfId="0" applyFont="1" applyFill="1" applyBorder="1" applyAlignment="1">
      <alignment horizontal="right"/>
    </xf>
    <xf numFmtId="0" fontId="7" fillId="0" borderId="14" xfId="0" applyFont="1" applyFill="1" applyBorder="1" applyAlignment="1" quotePrefix="1">
      <alignment horizontal="left"/>
    </xf>
    <xf numFmtId="3" fontId="5" fillId="0" borderId="10" xfId="0" applyNumberFormat="1" applyFont="1" applyFill="1" applyBorder="1" applyAlignment="1">
      <alignment horizontal="center"/>
    </xf>
    <xf numFmtId="3" fontId="5" fillId="0" borderId="0" xfId="0" applyNumberFormat="1" applyFont="1" applyFill="1" applyBorder="1" applyAlignment="1">
      <alignment horizontal="center"/>
    </xf>
    <xf numFmtId="0" fontId="5" fillId="0" borderId="22" xfId="0" applyNumberFormat="1"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6" fillId="0" borderId="30" xfId="0" applyNumberFormat="1" applyFont="1" applyFill="1" applyBorder="1" applyAlignment="1">
      <alignment horizontal="center"/>
    </xf>
    <xf numFmtId="0" fontId="6" fillId="0" borderId="33"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22" xfId="0" applyFont="1" applyFill="1" applyBorder="1" applyAlignment="1" quotePrefix="1">
      <alignment horizontal="center"/>
    </xf>
    <xf numFmtId="17" fontId="6" fillId="0" borderId="34" xfId="0" applyNumberFormat="1" applyFont="1" applyFill="1" applyBorder="1" applyAlignment="1">
      <alignment horizontal="center"/>
    </xf>
    <xf numFmtId="0" fontId="6" fillId="0" borderId="35" xfId="0" applyFont="1" applyFill="1" applyBorder="1" applyAlignment="1">
      <alignment horizontal="center"/>
    </xf>
    <xf numFmtId="0" fontId="6" fillId="0" borderId="7" xfId="0" applyFont="1" applyFill="1" applyBorder="1" applyAlignment="1">
      <alignment horizontal="center"/>
    </xf>
    <xf numFmtId="0" fontId="6" fillId="0" borderId="36" xfId="0" applyFont="1" applyFill="1" applyBorder="1" applyAlignment="1" quotePrefix="1">
      <alignment horizontal="center"/>
    </xf>
    <xf numFmtId="1" fontId="6" fillId="0" borderId="1" xfId="0" applyNumberFormat="1" applyFont="1" applyFill="1" applyBorder="1" applyAlignment="1">
      <alignment/>
    </xf>
    <xf numFmtId="164" fontId="6" fillId="0" borderId="5" xfId="0" applyNumberFormat="1" applyFont="1" applyFill="1" applyBorder="1" applyAlignment="1" quotePrefix="1">
      <alignment horizontal="center"/>
    </xf>
    <xf numFmtId="0" fontId="7" fillId="0" borderId="37" xfId="0" applyFont="1" applyFill="1" applyBorder="1" applyAlignment="1">
      <alignment horizontal="right"/>
    </xf>
    <xf numFmtId="0" fontId="7" fillId="0" borderId="21" xfId="0" applyFont="1" applyFill="1" applyBorder="1" applyAlignment="1" quotePrefix="1">
      <alignment/>
    </xf>
    <xf numFmtId="164" fontId="6" fillId="0" borderId="24" xfId="0" applyNumberFormat="1" applyFont="1" applyFill="1" applyBorder="1" applyAlignment="1" quotePrefix="1">
      <alignment horizontal="center"/>
    </xf>
    <xf numFmtId="0" fontId="7" fillId="0" borderId="20" xfId="0" applyFont="1" applyFill="1" applyBorder="1" applyAlignment="1" quotePrefix="1">
      <alignment horizontal="right"/>
    </xf>
    <xf numFmtId="0" fontId="7" fillId="0" borderId="0" xfId="0" applyFont="1" applyFill="1" applyBorder="1" applyAlignment="1">
      <alignment/>
    </xf>
    <xf numFmtId="0" fontId="7" fillId="0" borderId="10" xfId="0" applyFont="1" applyFill="1" applyBorder="1" applyAlignment="1">
      <alignment horizontal="right"/>
    </xf>
    <xf numFmtId="0" fontId="7" fillId="0" borderId="16" xfId="0" applyFont="1" applyFill="1" applyBorder="1" applyAlignment="1" quotePrefix="1">
      <alignment/>
    </xf>
    <xf numFmtId="0" fontId="7" fillId="0" borderId="12" xfId="0" applyFont="1" applyFill="1" applyBorder="1" applyAlignment="1">
      <alignment/>
    </xf>
    <xf numFmtId="164" fontId="6" fillId="0" borderId="36" xfId="0" applyNumberFormat="1" applyFont="1" applyFill="1" applyBorder="1" applyAlignment="1" quotePrefix="1">
      <alignment horizontal="center"/>
    </xf>
    <xf numFmtId="0" fontId="7" fillId="0" borderId="17" xfId="0" applyFont="1" applyFill="1" applyBorder="1" applyAlignment="1" quotePrefix="1">
      <alignment horizontal="right"/>
    </xf>
    <xf numFmtId="0" fontId="1" fillId="0" borderId="1" xfId="0" applyFont="1" applyFill="1" applyBorder="1" applyAlignment="1" quotePrefix="1">
      <alignment horizontal="center"/>
    </xf>
    <xf numFmtId="0" fontId="8" fillId="0" borderId="0" xfId="0" applyFont="1" applyFill="1" applyAlignment="1">
      <alignment/>
    </xf>
    <xf numFmtId="0" fontId="8" fillId="0" borderId="0" xfId="0" applyFont="1" applyFill="1" applyBorder="1" applyAlignment="1">
      <alignment/>
    </xf>
    <xf numFmtId="1" fontId="6" fillId="0" borderId="38" xfId="0" applyNumberFormat="1" applyFont="1" applyFill="1" applyBorder="1" applyAlignment="1">
      <alignment/>
    </xf>
    <xf numFmtId="1" fontId="6" fillId="0" borderId="39" xfId="0" applyNumberFormat="1" applyFont="1" applyFill="1" applyBorder="1" applyAlignment="1">
      <alignment/>
    </xf>
    <xf numFmtId="1" fontId="6" fillId="0" borderId="40" xfId="0" applyNumberFormat="1" applyFont="1" applyFill="1" applyBorder="1" applyAlignment="1">
      <alignment/>
    </xf>
    <xf numFmtId="1" fontId="6" fillId="0" borderId="2" xfId="0" applyNumberFormat="1" applyFont="1" applyFill="1" applyBorder="1" applyAlignment="1">
      <alignment/>
    </xf>
    <xf numFmtId="1" fontId="6" fillId="0" borderId="41" xfId="0" applyNumberFormat="1" applyFont="1" applyFill="1" applyBorder="1" applyAlignment="1">
      <alignment/>
    </xf>
    <xf numFmtId="1" fontId="6" fillId="0" borderId="5" xfId="0" applyNumberFormat="1" applyFont="1" applyFill="1" applyBorder="1" applyAlignment="1">
      <alignment/>
    </xf>
    <xf numFmtId="1" fontId="6" fillId="0" borderId="3" xfId="0" applyNumberFormat="1" applyFont="1" applyFill="1" applyBorder="1" applyAlignment="1">
      <alignment/>
    </xf>
    <xf numFmtId="1" fontId="6" fillId="0" borderId="30" xfId="0" applyNumberFormat="1" applyFont="1" applyFill="1" applyBorder="1" applyAlignment="1">
      <alignment/>
    </xf>
    <xf numFmtId="1" fontId="6" fillId="0" borderId="33" xfId="0" applyNumberFormat="1" applyFont="1" applyFill="1" applyBorder="1" applyAlignment="1">
      <alignment/>
    </xf>
    <xf numFmtId="1" fontId="6" fillId="0" borderId="42" xfId="0" applyNumberFormat="1" applyFont="1" applyFill="1" applyBorder="1" applyAlignment="1">
      <alignment/>
    </xf>
    <xf numFmtId="1" fontId="6" fillId="0" borderId="34" xfId="0" applyNumberFormat="1" applyFont="1" applyFill="1" applyBorder="1" applyAlignment="1">
      <alignment/>
    </xf>
    <xf numFmtId="1" fontId="6" fillId="0" borderId="35" xfId="0" applyNumberFormat="1" applyFont="1" applyFill="1" applyBorder="1" applyAlignment="1">
      <alignment/>
    </xf>
    <xf numFmtId="1" fontId="6" fillId="0" borderId="43" xfId="0" applyNumberFormat="1" applyFont="1" applyFill="1" applyBorder="1" applyAlignment="1">
      <alignment/>
    </xf>
    <xf numFmtId="1" fontId="6" fillId="0" borderId="44" xfId="0" applyNumberFormat="1" applyFont="1" applyFill="1" applyBorder="1" applyAlignment="1">
      <alignment/>
    </xf>
    <xf numFmtId="1" fontId="6" fillId="0" borderId="18" xfId="0" applyNumberFormat="1" applyFont="1" applyFill="1" applyBorder="1" applyAlignment="1">
      <alignment/>
    </xf>
    <xf numFmtId="1" fontId="6" fillId="0" borderId="45" xfId="0" applyNumberFormat="1" applyFont="1" applyFill="1" applyBorder="1" applyAlignment="1">
      <alignment/>
    </xf>
    <xf numFmtId="1" fontId="6" fillId="0" borderId="26" xfId="0" applyNumberFormat="1" applyFont="1" applyFill="1" applyBorder="1" applyAlignment="1">
      <alignment/>
    </xf>
    <xf numFmtId="1" fontId="6" fillId="0" borderId="15" xfId="0" applyNumberFormat="1" applyFont="1" applyFill="1" applyBorder="1" applyAlignment="1">
      <alignment/>
    </xf>
    <xf numFmtId="1" fontId="6" fillId="0" borderId="25" xfId="0" applyNumberFormat="1" applyFont="1" applyFill="1" applyBorder="1" applyAlignment="1">
      <alignment/>
    </xf>
    <xf numFmtId="1" fontId="6" fillId="0" borderId="31" xfId="0" applyNumberFormat="1" applyFont="1" applyFill="1" applyBorder="1" applyAlignment="1">
      <alignment/>
    </xf>
    <xf numFmtId="1" fontId="6" fillId="0" borderId="20" xfId="0" applyNumberFormat="1" applyFont="1" applyFill="1" applyBorder="1" applyAlignment="1">
      <alignment/>
    </xf>
    <xf numFmtId="1" fontId="6" fillId="0" borderId="46" xfId="0" applyNumberFormat="1" applyFont="1" applyFill="1" applyBorder="1" applyAlignment="1">
      <alignment/>
    </xf>
    <xf numFmtId="1" fontId="6" fillId="0" borderId="23" xfId="0" applyNumberFormat="1" applyFont="1" applyFill="1" applyBorder="1" applyAlignment="1">
      <alignment/>
    </xf>
    <xf numFmtId="1" fontId="6" fillId="0" borderId="17" xfId="0" applyNumberFormat="1" applyFont="1" applyFill="1" applyBorder="1" applyAlignment="1">
      <alignment/>
    </xf>
    <xf numFmtId="1" fontId="6" fillId="0" borderId="27" xfId="0" applyNumberFormat="1" applyFont="1" applyFill="1" applyBorder="1" applyAlignment="1">
      <alignment/>
    </xf>
    <xf numFmtId="1" fontId="6" fillId="0" borderId="11" xfId="0" applyNumberFormat="1" applyFont="1" applyFill="1" applyBorder="1" applyAlignment="1">
      <alignment/>
    </xf>
    <xf numFmtId="1" fontId="6" fillId="0" borderId="7" xfId="0" applyNumberFormat="1" applyFont="1" applyFill="1" applyBorder="1" applyAlignment="1">
      <alignment/>
    </xf>
    <xf numFmtId="1" fontId="6" fillId="0" borderId="47" xfId="0" applyNumberFormat="1" applyFont="1" applyFill="1" applyBorder="1" applyAlignment="1">
      <alignment/>
    </xf>
    <xf numFmtId="1" fontId="6" fillId="0" borderId="48" xfId="0" applyNumberFormat="1" applyFont="1" applyFill="1" applyBorder="1" applyAlignment="1">
      <alignment/>
    </xf>
    <xf numFmtId="1" fontId="6" fillId="0" borderId="37" xfId="0" applyNumberFormat="1" applyFont="1" applyFill="1" applyBorder="1" applyAlignment="1">
      <alignment/>
    </xf>
    <xf numFmtId="1" fontId="6" fillId="0" borderId="49" xfId="0" applyNumberFormat="1" applyFont="1" applyFill="1" applyBorder="1" applyAlignment="1">
      <alignment/>
    </xf>
    <xf numFmtId="1" fontId="6" fillId="0" borderId="50" xfId="0" applyNumberFormat="1" applyFont="1" applyFill="1" applyBorder="1" applyAlignment="1">
      <alignment/>
    </xf>
    <xf numFmtId="1" fontId="6" fillId="0" borderId="29" xfId="0" applyNumberFormat="1" applyFont="1" applyFill="1" applyBorder="1" applyAlignment="1">
      <alignment/>
    </xf>
    <xf numFmtId="1" fontId="6" fillId="0" borderId="51" xfId="0" applyNumberFormat="1" applyFont="1" applyFill="1" applyBorder="1" applyAlignment="1">
      <alignment/>
    </xf>
    <xf numFmtId="1" fontId="6" fillId="0" borderId="52" xfId="0" applyNumberFormat="1" applyFont="1" applyFill="1" applyBorder="1" applyAlignment="1">
      <alignment/>
    </xf>
    <xf numFmtId="1" fontId="6" fillId="0" borderId="10" xfId="0" applyNumberFormat="1" applyFont="1" applyFill="1" applyBorder="1" applyAlignment="1">
      <alignment/>
    </xf>
    <xf numFmtId="1" fontId="6" fillId="0" borderId="19" xfId="0" applyNumberFormat="1" applyFont="1" applyFill="1" applyBorder="1" applyAlignment="1">
      <alignment/>
    </xf>
    <xf numFmtId="1" fontId="6" fillId="0" borderId="53" xfId="0" applyNumberFormat="1" applyFont="1" applyFill="1" applyBorder="1" applyAlignment="1">
      <alignment/>
    </xf>
    <xf numFmtId="1" fontId="6" fillId="0" borderId="54" xfId="0" applyNumberFormat="1" applyFont="1" applyFill="1" applyBorder="1" applyAlignment="1">
      <alignment/>
    </xf>
    <xf numFmtId="1" fontId="6" fillId="0" borderId="55" xfId="0" applyNumberFormat="1" applyFont="1" applyFill="1" applyBorder="1" applyAlignment="1">
      <alignment/>
    </xf>
    <xf numFmtId="1" fontId="6" fillId="0" borderId="56" xfId="0" applyNumberFormat="1" applyFont="1" applyFill="1" applyBorder="1" applyAlignment="1">
      <alignment/>
    </xf>
    <xf numFmtId="1" fontId="6" fillId="0" borderId="30" xfId="0" applyNumberFormat="1" applyFont="1" applyFill="1" applyBorder="1" applyAlignment="1">
      <alignment horizontal="right"/>
    </xf>
    <xf numFmtId="1" fontId="6" fillId="0" borderId="47" xfId="0" applyNumberFormat="1" applyFont="1" applyFill="1" applyBorder="1" applyAlignment="1">
      <alignment horizontal="right"/>
    </xf>
    <xf numFmtId="1" fontId="6" fillId="0" borderId="42" xfId="0" applyNumberFormat="1" applyFont="1" applyFill="1" applyBorder="1" applyAlignment="1">
      <alignment horizontal="right"/>
    </xf>
    <xf numFmtId="1" fontId="6" fillId="0" borderId="31" xfId="0" applyNumberFormat="1" applyFont="1" applyFill="1" applyBorder="1" applyAlignment="1">
      <alignment horizontal="right"/>
    </xf>
    <xf numFmtId="1" fontId="6" fillId="0" borderId="19" xfId="0" applyNumberFormat="1" applyFont="1" applyFill="1" applyBorder="1" applyAlignment="1">
      <alignment horizontal="right"/>
    </xf>
    <xf numFmtId="1" fontId="6" fillId="0" borderId="46" xfId="0" applyNumberFormat="1" applyFont="1" applyFill="1" applyBorder="1" applyAlignment="1">
      <alignment horizontal="right"/>
    </xf>
    <xf numFmtId="1" fontId="6" fillId="0" borderId="10" xfId="0" applyNumberFormat="1" applyFont="1" applyFill="1" applyBorder="1" applyAlignment="1">
      <alignment horizontal="right"/>
    </xf>
    <xf numFmtId="1" fontId="6" fillId="0" borderId="20" xfId="0" applyNumberFormat="1" applyFont="1" applyFill="1" applyBorder="1" applyAlignment="1">
      <alignment horizontal="right"/>
    </xf>
    <xf numFmtId="1" fontId="6" fillId="0" borderId="51" xfId="0" applyNumberFormat="1" applyFont="1" applyFill="1" applyBorder="1" applyAlignment="1">
      <alignment horizontal="right"/>
    </xf>
    <xf numFmtId="1" fontId="6" fillId="0" borderId="53" xfId="0" applyNumberFormat="1" applyFont="1" applyFill="1" applyBorder="1" applyAlignment="1">
      <alignment horizontal="right"/>
    </xf>
    <xf numFmtId="1" fontId="6" fillId="0" borderId="57" xfId="0" applyNumberFormat="1" applyFont="1" applyFill="1" applyBorder="1" applyAlignment="1">
      <alignment horizontal="right"/>
    </xf>
    <xf numFmtId="164" fontId="6" fillId="0" borderId="18" xfId="0" applyNumberFormat="1" applyFont="1" applyFill="1" applyBorder="1" applyAlignment="1" quotePrefix="1">
      <alignment horizontal="center"/>
    </xf>
    <xf numFmtId="164" fontId="6" fillId="0" borderId="12" xfId="0" applyNumberFormat="1" applyFont="1" applyFill="1" applyBorder="1" applyAlignment="1" quotePrefix="1">
      <alignment horizontal="center"/>
    </xf>
    <xf numFmtId="1" fontId="6" fillId="0" borderId="58" xfId="0" applyNumberFormat="1" applyFont="1" applyFill="1" applyBorder="1" applyAlignment="1">
      <alignment horizontal="right"/>
    </xf>
    <xf numFmtId="49" fontId="6" fillId="0" borderId="2" xfId="0" applyNumberFormat="1" applyFont="1" applyFill="1" applyBorder="1" applyAlignment="1">
      <alignment horizontal="center"/>
    </xf>
    <xf numFmtId="49" fontId="6" fillId="0" borderId="3" xfId="0" applyNumberFormat="1" applyFont="1" applyFill="1" applyBorder="1" applyAlignment="1">
      <alignment horizontal="center"/>
    </xf>
    <xf numFmtId="49" fontId="6" fillId="0" borderId="5" xfId="0"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6"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7" xfId="0" applyNumberFormat="1" applyFont="1" applyFill="1" applyBorder="1" applyAlignment="1">
      <alignment horizontal="center"/>
    </xf>
    <xf numFmtId="49" fontId="6" fillId="0" borderId="56" xfId="0" applyNumberFormat="1" applyFont="1" applyFill="1" applyBorder="1" applyAlignment="1">
      <alignment horizontal="center"/>
    </xf>
    <xf numFmtId="49" fontId="6" fillId="0" borderId="8" xfId="0" applyNumberFormat="1" applyFont="1" applyFill="1" applyBorder="1" applyAlignment="1">
      <alignment horizontal="center"/>
    </xf>
    <xf numFmtId="49" fontId="6" fillId="0" borderId="18" xfId="0" applyNumberFormat="1" applyFont="1" applyFill="1" applyBorder="1" applyAlignment="1">
      <alignment horizontal="center"/>
    </xf>
    <xf numFmtId="17" fontId="6" fillId="0" borderId="56" xfId="0" applyNumberFormat="1" applyFont="1" applyFill="1" applyBorder="1" applyAlignment="1">
      <alignment horizontal="center"/>
    </xf>
    <xf numFmtId="17" fontId="6" fillId="0" borderId="8" xfId="0" applyNumberFormat="1" applyFont="1" applyFill="1" applyBorder="1" applyAlignment="1">
      <alignment horizontal="center"/>
    </xf>
    <xf numFmtId="17" fontId="6" fillId="0" borderId="18" xfId="0" applyNumberFormat="1" applyFont="1" applyFill="1" applyBorder="1" applyAlignment="1">
      <alignment horizontal="center"/>
    </xf>
    <xf numFmtId="1" fontId="6" fillId="0" borderId="8" xfId="0" applyNumberFormat="1" applyFont="1" applyFill="1" applyBorder="1" applyAlignment="1">
      <alignment horizontal="center"/>
    </xf>
    <xf numFmtId="0" fontId="5"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4"/>
  <sheetViews>
    <sheetView tabSelected="1" zoomScale="75" zoomScaleNormal="75" workbookViewId="0" topLeftCell="A1">
      <pane xSplit="3" ySplit="8" topLeftCell="D31" activePane="bottomRight" state="frozen"/>
      <selection pane="topLeft" activeCell="A1" sqref="A1"/>
      <selection pane="topRight" activeCell="D1" sqref="D1"/>
      <selection pane="bottomLeft" activeCell="A9" sqref="A9"/>
      <selection pane="bottomRight" activeCell="A43" sqref="A43"/>
    </sheetView>
  </sheetViews>
  <sheetFormatPr defaultColWidth="9.140625" defaultRowHeight="12.75"/>
  <cols>
    <col min="1" max="1" width="8.421875" style="4" customWidth="1"/>
    <col min="2" max="2" width="2.8515625" style="4" customWidth="1"/>
    <col min="3" max="3" width="47.140625" style="4" customWidth="1"/>
    <col min="4" max="16" width="15.421875" style="4" customWidth="1"/>
    <col min="17" max="17" width="47.140625" style="4" customWidth="1"/>
    <col min="18" max="18" width="2.8515625" style="4" customWidth="1"/>
    <col min="19" max="19" width="8.421875" style="3" customWidth="1"/>
    <col min="20" max="169" width="7.8515625" style="3" customWidth="1"/>
    <col min="170" max="16384" width="7.8515625" style="4" customWidth="1"/>
  </cols>
  <sheetData>
    <row r="1" spans="1:169" s="19" customFormat="1" ht="21.75">
      <c r="A1" s="14" t="s">
        <v>70</v>
      </c>
      <c r="B1" s="14"/>
      <c r="C1" s="14"/>
      <c r="D1" s="14"/>
      <c r="E1" s="15"/>
      <c r="F1" s="15"/>
      <c r="G1" s="15"/>
      <c r="H1" s="15"/>
      <c r="I1" s="15"/>
      <c r="J1" s="15" t="s">
        <v>32</v>
      </c>
      <c r="K1" s="15"/>
      <c r="L1" s="15"/>
      <c r="M1" s="15"/>
      <c r="N1" s="15"/>
      <c r="O1" s="15"/>
      <c r="P1" s="15"/>
      <c r="Q1" s="16"/>
      <c r="R1" s="16"/>
      <c r="S1" s="17" t="s">
        <v>0</v>
      </c>
      <c r="T1" s="14"/>
      <c r="U1" s="14"/>
      <c r="V1" s="14"/>
      <c r="W1" s="14"/>
      <c r="X1" s="14"/>
      <c r="Y1" s="14"/>
      <c r="Z1" s="14"/>
      <c r="AA1" s="14"/>
      <c r="AB1" s="14"/>
      <c r="AC1" s="14"/>
      <c r="AD1" s="14"/>
      <c r="AE1" s="14"/>
      <c r="AF1" s="14"/>
      <c r="AG1" s="14"/>
      <c r="AH1" s="14"/>
      <c r="AI1" s="14"/>
      <c r="AJ1" s="14"/>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row>
    <row r="2" spans="1:169" s="19" customFormat="1" ht="21.75">
      <c r="A2" s="15"/>
      <c r="B2" s="15"/>
      <c r="C2" s="15"/>
      <c r="D2" s="14"/>
      <c r="E2" s="15"/>
      <c r="F2" s="15"/>
      <c r="G2" s="15"/>
      <c r="H2" s="15"/>
      <c r="I2" s="15"/>
      <c r="J2" s="15" t="s">
        <v>96</v>
      </c>
      <c r="K2" s="15"/>
      <c r="L2" s="15"/>
      <c r="M2" s="15"/>
      <c r="N2" s="15"/>
      <c r="O2" s="15"/>
      <c r="P2" s="15"/>
      <c r="Q2" s="15"/>
      <c r="R2" s="15"/>
      <c r="S2" s="15"/>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2:169" s="19" customFormat="1" ht="21.75" customHeight="1" thickBot="1">
      <c r="B3" s="20"/>
      <c r="C3" s="20"/>
      <c r="D3" s="21"/>
      <c r="E3" s="20"/>
      <c r="F3" s="20"/>
      <c r="G3" s="20"/>
      <c r="H3" s="20"/>
      <c r="I3" s="20"/>
      <c r="J3" s="146" t="s">
        <v>1</v>
      </c>
      <c r="K3" s="20"/>
      <c r="L3" s="20"/>
      <c r="M3" s="22"/>
      <c r="N3" s="20"/>
      <c r="O3" s="20"/>
      <c r="P3" s="20"/>
      <c r="Q3" s="20"/>
      <c r="R3" s="20"/>
      <c r="S3" s="20"/>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s="29" customFormat="1" ht="20.25" customHeight="1">
      <c r="A4" s="23"/>
      <c r="B4" s="24"/>
      <c r="C4" s="24"/>
      <c r="D4" s="204" t="s">
        <v>33</v>
      </c>
      <c r="E4" s="205"/>
      <c r="F4" s="206"/>
      <c r="G4" s="204" t="s">
        <v>71</v>
      </c>
      <c r="H4" s="205"/>
      <c r="I4" s="206"/>
      <c r="J4" s="207" t="s">
        <v>2</v>
      </c>
      <c r="K4" s="208"/>
      <c r="L4" s="208"/>
      <c r="M4" s="25"/>
      <c r="N4" s="207" t="s">
        <v>2</v>
      </c>
      <c r="O4" s="208"/>
      <c r="P4" s="209"/>
      <c r="Q4" s="26"/>
      <c r="R4" s="26"/>
      <c r="S4" s="27"/>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row>
    <row r="5" spans="1:169" s="29" customFormat="1" ht="21" customHeight="1" thickBot="1">
      <c r="A5" s="121"/>
      <c r="B5" s="122"/>
      <c r="C5" s="122"/>
      <c r="D5" s="210"/>
      <c r="E5" s="211"/>
      <c r="F5" s="212"/>
      <c r="G5" s="210" t="s">
        <v>34</v>
      </c>
      <c r="H5" s="211"/>
      <c r="I5" s="212"/>
      <c r="J5" s="210" t="s">
        <v>78</v>
      </c>
      <c r="K5" s="211"/>
      <c r="L5" s="211"/>
      <c r="M5" s="123" t="s">
        <v>3</v>
      </c>
      <c r="N5" s="210" t="s">
        <v>79</v>
      </c>
      <c r="O5" s="211"/>
      <c r="P5" s="212"/>
      <c r="Q5" s="124"/>
      <c r="R5" s="124"/>
      <c r="S5" s="125"/>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row>
    <row r="6" spans="1:169" s="29" customFormat="1" ht="21" customHeight="1">
      <c r="A6" s="121"/>
      <c r="B6" s="122"/>
      <c r="C6" s="122"/>
      <c r="D6" s="126" t="s">
        <v>47</v>
      </c>
      <c r="E6" s="127" t="s">
        <v>48</v>
      </c>
      <c r="F6" s="128" t="s">
        <v>4</v>
      </c>
      <c r="G6" s="126" t="s">
        <v>47</v>
      </c>
      <c r="H6" s="127" t="s">
        <v>48</v>
      </c>
      <c r="I6" s="128" t="s">
        <v>4</v>
      </c>
      <c r="J6" s="126" t="s">
        <v>47</v>
      </c>
      <c r="K6" s="127" t="s">
        <v>48</v>
      </c>
      <c r="L6" s="128" t="s">
        <v>4</v>
      </c>
      <c r="M6" s="129" t="s">
        <v>101</v>
      </c>
      <c r="N6" s="126" t="s">
        <v>47</v>
      </c>
      <c r="O6" s="127" t="s">
        <v>48</v>
      </c>
      <c r="P6" s="128" t="s">
        <v>4</v>
      </c>
      <c r="Q6" s="124"/>
      <c r="R6" s="124"/>
      <c r="S6" s="125"/>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row>
    <row r="7" spans="1:169" s="29" customFormat="1" ht="21" customHeight="1" thickBot="1">
      <c r="A7" s="30"/>
      <c r="B7" s="31"/>
      <c r="C7" s="31"/>
      <c r="D7" s="130" t="s">
        <v>36</v>
      </c>
      <c r="E7" s="131" t="s">
        <v>37</v>
      </c>
      <c r="F7" s="132" t="s">
        <v>5</v>
      </c>
      <c r="G7" s="130" t="s">
        <v>36</v>
      </c>
      <c r="H7" s="131" t="s">
        <v>37</v>
      </c>
      <c r="I7" s="132" t="s">
        <v>5</v>
      </c>
      <c r="J7" s="130" t="s">
        <v>36</v>
      </c>
      <c r="K7" s="131" t="s">
        <v>37</v>
      </c>
      <c r="L7" s="132" t="s">
        <v>5</v>
      </c>
      <c r="M7" s="133"/>
      <c r="N7" s="130" t="s">
        <v>36</v>
      </c>
      <c r="O7" s="131" t="s">
        <v>37</v>
      </c>
      <c r="P7" s="132" t="s">
        <v>5</v>
      </c>
      <c r="Q7" s="32"/>
      <c r="R7" s="32"/>
      <c r="S7" s="33"/>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row>
    <row r="8" spans="1:169" s="29" customFormat="1" ht="12" customHeight="1" thickBot="1">
      <c r="A8" s="34"/>
      <c r="B8" s="34"/>
      <c r="C8" s="34"/>
      <c r="D8" s="35"/>
      <c r="E8" s="36"/>
      <c r="F8" s="36"/>
      <c r="G8" s="35"/>
      <c r="H8" s="36"/>
      <c r="I8" s="36"/>
      <c r="J8" s="35"/>
      <c r="K8" s="36"/>
      <c r="L8" s="37"/>
      <c r="M8" s="36"/>
      <c r="N8" s="35"/>
      <c r="O8" s="36"/>
      <c r="P8" s="36"/>
      <c r="Q8" s="34"/>
      <c r="R8" s="34"/>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row>
    <row r="9" spans="1:169" s="29" customFormat="1" ht="21" customHeight="1" thickBot="1">
      <c r="A9" s="38"/>
      <c r="B9" s="39"/>
      <c r="C9" s="39"/>
      <c r="D9" s="213" t="s">
        <v>35</v>
      </c>
      <c r="E9" s="214"/>
      <c r="F9" s="215"/>
      <c r="G9" s="214" t="s">
        <v>76</v>
      </c>
      <c r="H9" s="214"/>
      <c r="I9" s="215"/>
      <c r="J9" s="216" t="s">
        <v>49</v>
      </c>
      <c r="K9" s="217"/>
      <c r="L9" s="217"/>
      <c r="M9" s="40"/>
      <c r="N9" s="216" t="s">
        <v>50</v>
      </c>
      <c r="O9" s="217"/>
      <c r="P9" s="218"/>
      <c r="Q9" s="39"/>
      <c r="R9" s="39"/>
      <c r="S9" s="41"/>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row>
    <row r="10" spans="1:169" s="29" customFormat="1" ht="21" customHeight="1" thickBot="1">
      <c r="A10" s="42" t="s">
        <v>68</v>
      </c>
      <c r="B10" s="43"/>
      <c r="C10" s="43"/>
      <c r="D10" s="149">
        <v>1087</v>
      </c>
      <c r="E10" s="150">
        <v>38</v>
      </c>
      <c r="F10" s="151">
        <f>SUM(D10:E10)</f>
        <v>1125</v>
      </c>
      <c r="G10" s="150">
        <f>D38</f>
        <v>1656</v>
      </c>
      <c r="H10" s="150">
        <f>E38</f>
        <v>101</v>
      </c>
      <c r="I10" s="151">
        <f>SUM(G10:H10)</f>
        <v>1757</v>
      </c>
      <c r="J10" s="149">
        <v>530</v>
      </c>
      <c r="K10" s="150">
        <v>21</v>
      </c>
      <c r="L10" s="151">
        <f>SUM(J10:K10)</f>
        <v>551</v>
      </c>
      <c r="M10" s="44">
        <f>ROUND(L10-P10,2)/P10*100</f>
        <v>8.678500986193294</v>
      </c>
      <c r="N10" s="149">
        <v>488</v>
      </c>
      <c r="O10" s="150">
        <v>19</v>
      </c>
      <c r="P10" s="163">
        <f>SUM(N10:O10)</f>
        <v>507</v>
      </c>
      <c r="Q10" s="45"/>
      <c r="S10" s="46" t="s">
        <v>51</v>
      </c>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row>
    <row r="11" spans="1:169" s="29" customFormat="1" ht="21" customHeight="1" thickBot="1">
      <c r="A11" s="42"/>
      <c r="B11" s="28"/>
      <c r="C11" s="28"/>
      <c r="D11" s="219"/>
      <c r="E11" s="219"/>
      <c r="F11" s="219"/>
      <c r="G11" s="219"/>
      <c r="H11" s="219"/>
      <c r="I11" s="219"/>
      <c r="J11" s="219" t="s">
        <v>80</v>
      </c>
      <c r="K11" s="219"/>
      <c r="L11" s="219"/>
      <c r="M11" s="47"/>
      <c r="N11" s="211" t="s">
        <v>81</v>
      </c>
      <c r="O11" s="211"/>
      <c r="P11" s="211"/>
      <c r="Q11" s="48"/>
      <c r="R11" s="48"/>
      <c r="S11" s="49"/>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row>
    <row r="12" spans="1:169" s="29" customFormat="1" ht="21" customHeight="1" thickBot="1">
      <c r="A12" s="42" t="s">
        <v>6</v>
      </c>
      <c r="B12" s="50"/>
      <c r="C12" s="50"/>
      <c r="D12" s="152">
        <f>SUM(D13:D14)</f>
        <v>775</v>
      </c>
      <c r="E12" s="153">
        <f>SUM(E13:E14)</f>
        <v>67</v>
      </c>
      <c r="F12" s="154">
        <f>SUM(D12:E12)</f>
        <v>842</v>
      </c>
      <c r="G12" s="152">
        <f>SUM(G13:G14)</f>
        <v>521</v>
      </c>
      <c r="H12" s="153">
        <f>SUM(H13:H14)</f>
        <v>40</v>
      </c>
      <c r="I12" s="154">
        <f>SUM(G12:H12)</f>
        <v>561</v>
      </c>
      <c r="J12" s="149">
        <f>J13+J14</f>
        <v>2303</v>
      </c>
      <c r="K12" s="155">
        <f>K13+K14</f>
        <v>128</v>
      </c>
      <c r="L12" s="151">
        <f>SUM(J12:K12)</f>
        <v>2431</v>
      </c>
      <c r="M12" s="51" t="s">
        <v>26</v>
      </c>
      <c r="N12" s="149">
        <f>N13+N14</f>
        <v>2386</v>
      </c>
      <c r="O12" s="155">
        <f>O13+O14</f>
        <v>60</v>
      </c>
      <c r="P12" s="158">
        <f>SUM(N12:O12)</f>
        <v>2446</v>
      </c>
      <c r="Q12" s="45"/>
      <c r="R12" s="45"/>
      <c r="S12" s="46" t="s">
        <v>7</v>
      </c>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row>
    <row r="13" spans="1:169" s="29" customFormat="1" ht="21" customHeight="1">
      <c r="A13" s="42"/>
      <c r="B13" s="52" t="s">
        <v>102</v>
      </c>
      <c r="C13" s="53"/>
      <c r="D13" s="156">
        <v>760</v>
      </c>
      <c r="E13" s="157">
        <v>67</v>
      </c>
      <c r="F13" s="158">
        <f>SUM(D13:E13)</f>
        <v>827</v>
      </c>
      <c r="G13" s="156">
        <v>456</v>
      </c>
      <c r="H13" s="157">
        <v>40</v>
      </c>
      <c r="I13" s="158">
        <f>SUM(G13:H13)</f>
        <v>496</v>
      </c>
      <c r="J13" s="156">
        <v>2216</v>
      </c>
      <c r="K13" s="157">
        <v>128</v>
      </c>
      <c r="L13" s="158">
        <f>SUM(J13:K13)</f>
        <v>2344</v>
      </c>
      <c r="M13" s="54">
        <f>ROUND(L13-P13,2)/P13*100</f>
        <v>2.716914986853637</v>
      </c>
      <c r="N13" s="156">
        <v>2222</v>
      </c>
      <c r="O13" s="157">
        <v>60</v>
      </c>
      <c r="P13" s="158">
        <f>SUM(N13:O13)</f>
        <v>2282</v>
      </c>
      <c r="Q13" s="55"/>
      <c r="R13" s="56" t="s">
        <v>103</v>
      </c>
      <c r="S13" s="49"/>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row>
    <row r="14" spans="1:169" s="29" customFormat="1" ht="21" customHeight="1" thickBot="1">
      <c r="A14" s="42"/>
      <c r="B14" s="57" t="s">
        <v>39</v>
      </c>
      <c r="C14" s="58"/>
      <c r="D14" s="159">
        <v>15</v>
      </c>
      <c r="E14" s="160">
        <v>0</v>
      </c>
      <c r="F14" s="161">
        <f>SUM(D14:E14)</f>
        <v>15</v>
      </c>
      <c r="G14" s="159">
        <v>65</v>
      </c>
      <c r="H14" s="160">
        <v>0</v>
      </c>
      <c r="I14" s="161">
        <f>SUM(G14:H14)</f>
        <v>65</v>
      </c>
      <c r="J14" s="159">
        <v>87</v>
      </c>
      <c r="K14" s="162">
        <v>0</v>
      </c>
      <c r="L14" s="161">
        <f>SUM(J14:K14)</f>
        <v>87</v>
      </c>
      <c r="M14" s="59" t="s">
        <v>26</v>
      </c>
      <c r="N14" s="159">
        <v>164</v>
      </c>
      <c r="O14" s="162">
        <v>0</v>
      </c>
      <c r="P14" s="161">
        <f>SUM(N14:O14)</f>
        <v>164</v>
      </c>
      <c r="Q14" s="60"/>
      <c r="R14" s="61" t="s">
        <v>40</v>
      </c>
      <c r="S14" s="49"/>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row>
    <row r="15" spans="1:169" s="29" customFormat="1" ht="12" customHeight="1" thickBot="1">
      <c r="A15" s="42"/>
      <c r="B15" s="28"/>
      <c r="C15" s="28"/>
      <c r="D15" s="62"/>
      <c r="E15" s="62"/>
      <c r="F15" s="62"/>
      <c r="G15" s="62"/>
      <c r="H15" s="62"/>
      <c r="I15" s="62"/>
      <c r="J15" s="62"/>
      <c r="K15" s="62"/>
      <c r="L15" s="62"/>
      <c r="M15" s="62"/>
      <c r="N15" s="62"/>
      <c r="O15" s="62"/>
      <c r="P15" s="62"/>
      <c r="Q15" s="48"/>
      <c r="R15" s="48"/>
      <c r="S15" s="49"/>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row>
    <row r="16" spans="1:169" s="29" customFormat="1" ht="21" customHeight="1" thickBot="1">
      <c r="A16" s="42" t="s">
        <v>9</v>
      </c>
      <c r="B16" s="63"/>
      <c r="C16" s="50"/>
      <c r="D16" s="149">
        <f>SUM(D18:D23)</f>
        <v>199</v>
      </c>
      <c r="E16" s="153">
        <f>SUM(E18:E23)</f>
        <v>2</v>
      </c>
      <c r="F16" s="163">
        <f>SUM(D16:E16)</f>
        <v>201</v>
      </c>
      <c r="G16" s="149">
        <f>SUM(G18:G23)</f>
        <v>219</v>
      </c>
      <c r="H16" s="153">
        <f>SUM(H18:H23)</f>
        <v>6</v>
      </c>
      <c r="I16" s="163">
        <f>SUM(G16:H16)</f>
        <v>225</v>
      </c>
      <c r="J16" s="149">
        <f>SUM(J18:J23)</f>
        <v>851</v>
      </c>
      <c r="K16" s="153">
        <f>SUM(K18:K23)</f>
        <v>9</v>
      </c>
      <c r="L16" s="163">
        <f>SUM(J16:K16)</f>
        <v>860</v>
      </c>
      <c r="M16" s="64">
        <f>ROUND((L16-P16)/(P16)*(100),2)</f>
        <v>1.78</v>
      </c>
      <c r="N16" s="149">
        <f>SUM(N18:N23)</f>
        <v>835</v>
      </c>
      <c r="O16" s="153">
        <f>SUM(O18:O23)</f>
        <v>10</v>
      </c>
      <c r="P16" s="163">
        <f>SUM(N16:O16)</f>
        <v>845</v>
      </c>
      <c r="Q16" s="45"/>
      <c r="R16" s="45"/>
      <c r="S16" s="46" t="s">
        <v>10</v>
      </c>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row>
    <row r="17" spans="1:169" s="29" customFormat="1" ht="21" customHeight="1">
      <c r="A17" s="42"/>
      <c r="B17" s="65" t="s">
        <v>41</v>
      </c>
      <c r="C17" s="66"/>
      <c r="D17" s="164">
        <f>SUM(D18:D20)</f>
        <v>197</v>
      </c>
      <c r="E17" s="157">
        <f>SUM(E18:E20)</f>
        <v>1</v>
      </c>
      <c r="F17" s="154">
        <f>SUM(D17:E17)</f>
        <v>198</v>
      </c>
      <c r="G17" s="156">
        <f>SUM(G18:G20)</f>
        <v>213</v>
      </c>
      <c r="H17" s="157">
        <f>SUM(H18:H20)</f>
        <v>4</v>
      </c>
      <c r="I17" s="154">
        <f>SUM(G17:H17)</f>
        <v>217</v>
      </c>
      <c r="J17" s="156">
        <f>SUM(J18:J20)</f>
        <v>838</v>
      </c>
      <c r="K17" s="157">
        <f>SUM(K18:K20)</f>
        <v>6</v>
      </c>
      <c r="L17" s="154">
        <f>SUM(J17:K17)</f>
        <v>844</v>
      </c>
      <c r="M17" s="54">
        <f aca="true" t="shared" si="0" ref="M17:M22">ROUND(L17-P17,2)/P17*100</f>
        <v>2.67639902676399</v>
      </c>
      <c r="N17" s="156">
        <f>SUM(N18:N20)</f>
        <v>819</v>
      </c>
      <c r="O17" s="157">
        <f>SUM(O18:O20)</f>
        <v>3</v>
      </c>
      <c r="P17" s="154">
        <f>SUM(N17:O17)</f>
        <v>822</v>
      </c>
      <c r="Q17" s="67"/>
      <c r="R17" s="68" t="s">
        <v>42</v>
      </c>
      <c r="S17" s="46"/>
      <c r="T17" s="69"/>
      <c r="U17" s="69"/>
      <c r="V17" s="69"/>
      <c r="W17" s="69"/>
      <c r="X17" s="69"/>
      <c r="Y17" s="69"/>
      <c r="Z17" s="69"/>
      <c r="AA17" s="69"/>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row>
    <row r="18" spans="1:169" s="29" customFormat="1" ht="21" customHeight="1">
      <c r="A18" s="42"/>
      <c r="B18" s="70"/>
      <c r="C18" s="52" t="s">
        <v>11</v>
      </c>
      <c r="D18" s="165">
        <v>197</v>
      </c>
      <c r="E18" s="166">
        <v>0</v>
      </c>
      <c r="F18" s="167">
        <f>SUM(D18:E18)</f>
        <v>197</v>
      </c>
      <c r="G18" s="165">
        <v>213</v>
      </c>
      <c r="H18" s="166">
        <v>0</v>
      </c>
      <c r="I18" s="167">
        <f>SUM(G18:H18)</f>
        <v>213</v>
      </c>
      <c r="J18" s="165">
        <v>838</v>
      </c>
      <c r="K18" s="166">
        <v>0</v>
      </c>
      <c r="L18" s="167">
        <f>SUM(J18:K18)</f>
        <v>838</v>
      </c>
      <c r="M18" s="71">
        <f t="shared" si="0"/>
        <v>2.195121951219512</v>
      </c>
      <c r="N18" s="165">
        <v>819</v>
      </c>
      <c r="O18" s="166">
        <v>1</v>
      </c>
      <c r="P18" s="167">
        <f>SUM(N18:O18)</f>
        <v>820</v>
      </c>
      <c r="Q18" s="56" t="s">
        <v>77</v>
      </c>
      <c r="R18" s="72"/>
      <c r="S18" s="49"/>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row>
    <row r="19" spans="1:169" s="29" customFormat="1" ht="21" customHeight="1">
      <c r="A19" s="42"/>
      <c r="B19" s="73"/>
      <c r="C19" s="74" t="s">
        <v>52</v>
      </c>
      <c r="D19" s="168">
        <v>0</v>
      </c>
      <c r="E19" s="169">
        <v>1</v>
      </c>
      <c r="F19" s="170">
        <f>SUM(D19:E19)</f>
        <v>1</v>
      </c>
      <c r="G19" s="168">
        <v>0</v>
      </c>
      <c r="H19" s="169">
        <v>4</v>
      </c>
      <c r="I19" s="170">
        <f>SUM(G19:H19)</f>
        <v>4</v>
      </c>
      <c r="J19" s="168">
        <v>0</v>
      </c>
      <c r="K19" s="169">
        <v>6</v>
      </c>
      <c r="L19" s="170">
        <f>SUM(J19:K19)</f>
        <v>6</v>
      </c>
      <c r="M19" s="75">
        <f t="shared" si="0"/>
        <v>200</v>
      </c>
      <c r="N19" s="168">
        <v>0</v>
      </c>
      <c r="O19" s="169">
        <v>2</v>
      </c>
      <c r="P19" s="170">
        <f>SUM(N19:O19)</f>
        <v>2</v>
      </c>
      <c r="Q19" s="76" t="s">
        <v>66</v>
      </c>
      <c r="R19" s="72"/>
      <c r="S19" s="49"/>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row>
    <row r="20" spans="1:169" s="29" customFormat="1" ht="21" customHeight="1">
      <c r="A20" s="42"/>
      <c r="B20" s="73"/>
      <c r="C20" s="77" t="s">
        <v>12</v>
      </c>
      <c r="D20" s="171">
        <v>0</v>
      </c>
      <c r="E20" s="172">
        <v>0</v>
      </c>
      <c r="F20" s="173">
        <f>E20+D20</f>
        <v>0</v>
      </c>
      <c r="G20" s="171">
        <v>0</v>
      </c>
      <c r="H20" s="172">
        <v>0</v>
      </c>
      <c r="I20" s="173">
        <f>H20+G20</f>
        <v>0</v>
      </c>
      <c r="J20" s="171">
        <v>0</v>
      </c>
      <c r="K20" s="172">
        <v>0</v>
      </c>
      <c r="L20" s="173">
        <f>K20+J20</f>
        <v>0</v>
      </c>
      <c r="M20" s="78">
        <v>0</v>
      </c>
      <c r="N20" s="171">
        <v>0</v>
      </c>
      <c r="O20" s="172">
        <v>0</v>
      </c>
      <c r="P20" s="173">
        <f>O20+N20</f>
        <v>0</v>
      </c>
      <c r="Q20" s="79" t="s">
        <v>13</v>
      </c>
      <c r="R20" s="80"/>
      <c r="S20" s="49"/>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row>
    <row r="21" spans="1:169" s="29" customFormat="1" ht="21" customHeight="1">
      <c r="A21" s="42"/>
      <c r="B21" s="81" t="s">
        <v>14</v>
      </c>
      <c r="C21" s="82"/>
      <c r="D21" s="168">
        <v>2</v>
      </c>
      <c r="E21" s="169">
        <v>1</v>
      </c>
      <c r="F21" s="170">
        <f>SUM(D21:E21)</f>
        <v>3</v>
      </c>
      <c r="G21" s="168">
        <v>5</v>
      </c>
      <c r="H21" s="169">
        <v>2</v>
      </c>
      <c r="I21" s="170">
        <f>SUM(G21:H21)</f>
        <v>7</v>
      </c>
      <c r="J21" s="168">
        <v>12</v>
      </c>
      <c r="K21" s="169">
        <v>3</v>
      </c>
      <c r="L21" s="170">
        <f>SUM(J21:K21)</f>
        <v>15</v>
      </c>
      <c r="M21" s="83">
        <f t="shared" si="0"/>
        <v>-25</v>
      </c>
      <c r="N21" s="168">
        <v>13</v>
      </c>
      <c r="O21" s="169">
        <v>7</v>
      </c>
      <c r="P21" s="170">
        <f>SUM(N21:O21)</f>
        <v>20</v>
      </c>
      <c r="Q21" s="48"/>
      <c r="R21" s="80" t="s">
        <v>53</v>
      </c>
      <c r="S21" s="49"/>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row>
    <row r="22" spans="1:169" s="29" customFormat="1" ht="21" customHeight="1">
      <c r="A22" s="42"/>
      <c r="B22" s="81" t="s">
        <v>15</v>
      </c>
      <c r="C22" s="82"/>
      <c r="D22" s="168">
        <v>0</v>
      </c>
      <c r="E22" s="169">
        <v>0</v>
      </c>
      <c r="F22" s="170">
        <f>SUM(D22:E22)</f>
        <v>0</v>
      </c>
      <c r="G22" s="168">
        <v>1</v>
      </c>
      <c r="H22" s="169">
        <v>0</v>
      </c>
      <c r="I22" s="174">
        <f>SUM(G22:H22)</f>
        <v>1</v>
      </c>
      <c r="J22" s="168">
        <v>1</v>
      </c>
      <c r="K22" s="169">
        <v>0</v>
      </c>
      <c r="L22" s="174">
        <f>SUM(J22:K22)</f>
        <v>1</v>
      </c>
      <c r="M22" s="75">
        <f t="shared" si="0"/>
        <v>-66.66666666666666</v>
      </c>
      <c r="N22" s="168">
        <v>3</v>
      </c>
      <c r="O22" s="169">
        <v>0</v>
      </c>
      <c r="P22" s="174">
        <f>SUM(N22:O22)</f>
        <v>3</v>
      </c>
      <c r="Q22" s="84"/>
      <c r="R22" s="80" t="s">
        <v>16</v>
      </c>
      <c r="S22" s="49"/>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row>
    <row r="23" spans="1:169" s="29" customFormat="1" ht="21" customHeight="1" thickBot="1">
      <c r="A23" s="42"/>
      <c r="B23" s="85" t="s">
        <v>54</v>
      </c>
      <c r="C23" s="86"/>
      <c r="D23" s="159">
        <v>0</v>
      </c>
      <c r="E23" s="160">
        <v>0</v>
      </c>
      <c r="F23" s="175">
        <f>SUM(D23:E23)</f>
        <v>0</v>
      </c>
      <c r="G23" s="159">
        <v>0</v>
      </c>
      <c r="H23" s="160">
        <v>0</v>
      </c>
      <c r="I23" s="175">
        <f>SUM(G23:H23)</f>
        <v>0</v>
      </c>
      <c r="J23" s="159">
        <v>0</v>
      </c>
      <c r="K23" s="160">
        <v>0</v>
      </c>
      <c r="L23" s="175">
        <f>SUM(J23:K23)</f>
        <v>0</v>
      </c>
      <c r="M23" s="87">
        <v>0</v>
      </c>
      <c r="N23" s="159">
        <v>0</v>
      </c>
      <c r="O23" s="160">
        <v>0</v>
      </c>
      <c r="P23" s="175">
        <f>SUM(N23:O23)</f>
        <v>0</v>
      </c>
      <c r="Q23" s="88"/>
      <c r="R23" s="89" t="s">
        <v>55</v>
      </c>
      <c r="S23" s="49"/>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row>
    <row r="24" spans="1:169" s="29" customFormat="1" ht="12" customHeight="1" thickBot="1">
      <c r="A24" s="42"/>
      <c r="B24" s="43"/>
      <c r="C24" s="43"/>
      <c r="D24" s="134"/>
      <c r="E24" s="134"/>
      <c r="F24" s="134"/>
      <c r="G24" s="134"/>
      <c r="H24" s="134"/>
      <c r="I24" s="134"/>
      <c r="J24" s="134"/>
      <c r="K24" s="134"/>
      <c r="L24" s="134"/>
      <c r="M24" s="134"/>
      <c r="N24" s="134"/>
      <c r="O24" s="134"/>
      <c r="P24" s="134"/>
      <c r="Q24" s="45"/>
      <c r="R24" s="45"/>
      <c r="S24" s="46"/>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row>
    <row r="25" spans="1:169" s="29" customFormat="1" ht="21" customHeight="1" thickBot="1">
      <c r="A25" s="42" t="s">
        <v>117</v>
      </c>
      <c r="B25" s="50"/>
      <c r="C25" s="50"/>
      <c r="D25" s="152">
        <f>SUM(D26+D29)</f>
        <v>12</v>
      </c>
      <c r="E25" s="176">
        <f>SUM(E26+E29)</f>
        <v>0</v>
      </c>
      <c r="F25" s="154">
        <f aca="true" t="shared" si="1" ref="F25:F31">SUM(D25:E25)</f>
        <v>12</v>
      </c>
      <c r="G25" s="152">
        <f>SUM(G26+G29)</f>
        <v>18</v>
      </c>
      <c r="H25" s="176">
        <f>SUM(H26+H29)</f>
        <v>0</v>
      </c>
      <c r="I25" s="154">
        <f aca="true" t="shared" si="2" ref="I25:I31">SUM(G25:H25)</f>
        <v>18</v>
      </c>
      <c r="J25" s="152">
        <f>SUM(J26+J29)</f>
        <v>48</v>
      </c>
      <c r="K25" s="176">
        <f>SUM(K26+K29)</f>
        <v>0</v>
      </c>
      <c r="L25" s="154">
        <f aca="true" t="shared" si="3" ref="L25:L31">SUM(J25:K25)</f>
        <v>48</v>
      </c>
      <c r="M25" s="51" t="s">
        <v>26</v>
      </c>
      <c r="N25" s="156">
        <f>SUM(N26+N29)</f>
        <v>26</v>
      </c>
      <c r="O25" s="157">
        <f>SUM(O26+O29)</f>
        <v>1</v>
      </c>
      <c r="P25" s="154">
        <f aca="true" t="shared" si="4" ref="P25:P31">SUM(N25:O25)</f>
        <v>27</v>
      </c>
      <c r="Q25" s="69"/>
      <c r="R25" s="69"/>
      <c r="S25" s="90" t="s">
        <v>118</v>
      </c>
      <c r="T25" s="45"/>
      <c r="U25" s="45"/>
      <c r="V25" s="45"/>
      <c r="W25" s="45"/>
      <c r="X25" s="45"/>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row>
    <row r="26" spans="1:169" s="29" customFormat="1" ht="21" customHeight="1">
      <c r="A26" s="42"/>
      <c r="B26" s="65" t="s">
        <v>116</v>
      </c>
      <c r="C26" s="120"/>
      <c r="D26" s="152">
        <f>SUM(D27:D28)</f>
        <v>7</v>
      </c>
      <c r="E26" s="176">
        <f>SUM(E27:E28)</f>
        <v>0</v>
      </c>
      <c r="F26" s="158">
        <f t="shared" si="1"/>
        <v>7</v>
      </c>
      <c r="G26" s="152">
        <f>SUM(G27:G28)</f>
        <v>7</v>
      </c>
      <c r="H26" s="176">
        <f>SUM(H27:H28)</f>
        <v>0</v>
      </c>
      <c r="I26" s="158">
        <f t="shared" si="2"/>
        <v>7</v>
      </c>
      <c r="J26" s="152">
        <f>SUM(J27:J28)</f>
        <v>29</v>
      </c>
      <c r="K26" s="177">
        <f>SUM(K27:K28)</f>
        <v>0</v>
      </c>
      <c r="L26" s="158">
        <f t="shared" si="3"/>
        <v>29</v>
      </c>
      <c r="M26" s="135" t="s">
        <v>26</v>
      </c>
      <c r="N26" s="164">
        <f>SUM(N27:N28)</f>
        <v>19</v>
      </c>
      <c r="O26" s="157">
        <f>SUM(O27:O28)</f>
        <v>0</v>
      </c>
      <c r="P26" s="158">
        <f t="shared" si="4"/>
        <v>19</v>
      </c>
      <c r="Q26" s="136"/>
      <c r="R26" s="68" t="s">
        <v>119</v>
      </c>
      <c r="S26" s="46"/>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row>
    <row r="27" spans="1:169" s="29" customFormat="1" ht="21" customHeight="1">
      <c r="A27" s="42"/>
      <c r="B27" s="137"/>
      <c r="C27" s="91" t="s">
        <v>90</v>
      </c>
      <c r="D27" s="178">
        <v>7</v>
      </c>
      <c r="E27" s="179">
        <v>0</v>
      </c>
      <c r="F27" s="180">
        <f t="shared" si="1"/>
        <v>7</v>
      </c>
      <c r="G27" s="178">
        <v>7</v>
      </c>
      <c r="H27" s="179">
        <v>0</v>
      </c>
      <c r="I27" s="180">
        <f t="shared" si="2"/>
        <v>7</v>
      </c>
      <c r="J27" s="178">
        <v>29</v>
      </c>
      <c r="K27" s="179">
        <v>0</v>
      </c>
      <c r="L27" s="180">
        <f t="shared" si="3"/>
        <v>29</v>
      </c>
      <c r="M27" s="138" t="s">
        <v>26</v>
      </c>
      <c r="N27" s="178">
        <v>19</v>
      </c>
      <c r="O27" s="179">
        <v>0</v>
      </c>
      <c r="P27" s="180">
        <f t="shared" si="4"/>
        <v>19</v>
      </c>
      <c r="Q27" s="92" t="s">
        <v>92</v>
      </c>
      <c r="R27" s="76"/>
      <c r="S27" s="49"/>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row>
    <row r="28" spans="1:169" s="29" customFormat="1" ht="21" customHeight="1">
      <c r="A28" s="42"/>
      <c r="B28" s="137"/>
      <c r="C28" s="93" t="s">
        <v>91</v>
      </c>
      <c r="D28" s="181">
        <v>0</v>
      </c>
      <c r="E28" s="182">
        <v>0</v>
      </c>
      <c r="F28" s="183">
        <f t="shared" si="1"/>
        <v>0</v>
      </c>
      <c r="G28" s="181">
        <v>0</v>
      </c>
      <c r="H28" s="182">
        <v>0</v>
      </c>
      <c r="I28" s="183">
        <f t="shared" si="2"/>
        <v>0</v>
      </c>
      <c r="J28" s="181">
        <v>0</v>
      </c>
      <c r="K28" s="182">
        <v>0</v>
      </c>
      <c r="L28" s="183">
        <f t="shared" si="3"/>
        <v>0</v>
      </c>
      <c r="M28" s="115" t="s">
        <v>26</v>
      </c>
      <c r="N28" s="181">
        <v>0</v>
      </c>
      <c r="O28" s="182">
        <v>0</v>
      </c>
      <c r="P28" s="183">
        <f t="shared" si="4"/>
        <v>0</v>
      </c>
      <c r="Q28" s="79" t="s">
        <v>93</v>
      </c>
      <c r="R28" s="139"/>
      <c r="S28" s="49"/>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row>
    <row r="29" spans="1:169" s="29" customFormat="1" ht="21" customHeight="1">
      <c r="A29" s="42"/>
      <c r="B29" s="81" t="s">
        <v>94</v>
      </c>
      <c r="C29" s="140"/>
      <c r="D29" s="185">
        <f>SUM(D30:D31)</f>
        <v>5</v>
      </c>
      <c r="E29" s="185">
        <f>SUM(E30:E31)</f>
        <v>0</v>
      </c>
      <c r="F29" s="174">
        <f t="shared" si="1"/>
        <v>5</v>
      </c>
      <c r="G29" s="184">
        <f>SUM(G30:G31)</f>
        <v>11</v>
      </c>
      <c r="H29" s="185">
        <f>SUM(H30:H31)</f>
        <v>0</v>
      </c>
      <c r="I29" s="174">
        <f t="shared" si="2"/>
        <v>11</v>
      </c>
      <c r="J29" s="184">
        <f>SUM(J30:J31)</f>
        <v>19</v>
      </c>
      <c r="K29" s="185">
        <f>SUM(K30:K31)</f>
        <v>0</v>
      </c>
      <c r="L29" s="174">
        <f t="shared" si="3"/>
        <v>19</v>
      </c>
      <c r="M29" s="138" t="s">
        <v>26</v>
      </c>
      <c r="N29" s="184">
        <f>SUM(N30:N31)</f>
        <v>7</v>
      </c>
      <c r="O29" s="185">
        <f>SUM(O30:O31)</f>
        <v>1</v>
      </c>
      <c r="P29" s="174">
        <f t="shared" si="4"/>
        <v>8</v>
      </c>
      <c r="Q29" s="141"/>
      <c r="R29" s="80" t="s">
        <v>95</v>
      </c>
      <c r="S29" s="49"/>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row>
    <row r="30" spans="1:169" s="29" customFormat="1" ht="21" customHeight="1">
      <c r="A30" s="42"/>
      <c r="B30" s="137"/>
      <c r="C30" s="91" t="s">
        <v>105</v>
      </c>
      <c r="D30" s="178">
        <v>5</v>
      </c>
      <c r="E30" s="179">
        <v>0</v>
      </c>
      <c r="F30" s="180">
        <f t="shared" si="1"/>
        <v>5</v>
      </c>
      <c r="G30" s="178">
        <v>11</v>
      </c>
      <c r="H30" s="179">
        <v>0</v>
      </c>
      <c r="I30" s="180">
        <f t="shared" si="2"/>
        <v>11</v>
      </c>
      <c r="J30" s="178">
        <v>19</v>
      </c>
      <c r="K30" s="179">
        <v>0</v>
      </c>
      <c r="L30" s="180">
        <f t="shared" si="3"/>
        <v>19</v>
      </c>
      <c r="M30" s="138" t="s">
        <v>26</v>
      </c>
      <c r="N30" s="178">
        <v>7</v>
      </c>
      <c r="O30" s="179">
        <v>1</v>
      </c>
      <c r="P30" s="180">
        <f t="shared" si="4"/>
        <v>8</v>
      </c>
      <c r="Q30" s="92" t="s">
        <v>107</v>
      </c>
      <c r="R30" s="139"/>
      <c r="S30" s="49"/>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row>
    <row r="31" spans="1:169" s="29" customFormat="1" ht="21" customHeight="1">
      <c r="A31" s="42"/>
      <c r="B31" s="137"/>
      <c r="C31" s="93" t="s">
        <v>106</v>
      </c>
      <c r="D31" s="181">
        <v>0</v>
      </c>
      <c r="E31" s="182">
        <v>0</v>
      </c>
      <c r="F31" s="183">
        <f t="shared" si="1"/>
        <v>0</v>
      </c>
      <c r="G31" s="181">
        <v>0</v>
      </c>
      <c r="H31" s="182">
        <v>0</v>
      </c>
      <c r="I31" s="183">
        <f t="shared" si="2"/>
        <v>0</v>
      </c>
      <c r="J31" s="181">
        <v>0</v>
      </c>
      <c r="K31" s="182">
        <v>0</v>
      </c>
      <c r="L31" s="183">
        <f t="shared" si="3"/>
        <v>0</v>
      </c>
      <c r="M31" s="115" t="s">
        <v>26</v>
      </c>
      <c r="N31" s="181">
        <v>0</v>
      </c>
      <c r="O31" s="182">
        <v>0</v>
      </c>
      <c r="P31" s="183">
        <f t="shared" si="4"/>
        <v>0</v>
      </c>
      <c r="Q31" s="79" t="s">
        <v>108</v>
      </c>
      <c r="R31" s="139"/>
      <c r="S31" s="49"/>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row>
    <row r="32" spans="1:169" s="29" customFormat="1" ht="12" customHeight="1" thickBot="1">
      <c r="A32" s="42"/>
      <c r="B32" s="142"/>
      <c r="C32" s="143"/>
      <c r="D32" s="186"/>
      <c r="E32" s="187"/>
      <c r="F32" s="188"/>
      <c r="G32" s="186"/>
      <c r="H32" s="187"/>
      <c r="I32" s="188"/>
      <c r="J32" s="186"/>
      <c r="K32" s="187"/>
      <c r="L32" s="188"/>
      <c r="M32" s="144"/>
      <c r="N32" s="186"/>
      <c r="O32" s="187"/>
      <c r="P32" s="188"/>
      <c r="Q32" s="106"/>
      <c r="R32" s="145"/>
      <c r="S32" s="49"/>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row>
    <row r="33" spans="1:169" s="29" customFormat="1" ht="12" customHeight="1" thickBot="1">
      <c r="A33" s="42"/>
      <c r="B33" s="82"/>
      <c r="C33" s="82"/>
      <c r="D33" s="62"/>
      <c r="E33" s="62"/>
      <c r="F33" s="62"/>
      <c r="G33" s="62"/>
      <c r="H33" s="62"/>
      <c r="I33" s="62"/>
      <c r="J33" s="62"/>
      <c r="K33" s="62"/>
      <c r="L33" s="62"/>
      <c r="M33" s="62"/>
      <c r="N33" s="62"/>
      <c r="O33" s="62"/>
      <c r="P33" s="62"/>
      <c r="Q33" s="48"/>
      <c r="R33" s="48"/>
      <c r="S33" s="49"/>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row>
    <row r="34" spans="1:169" s="29" customFormat="1" ht="21" customHeight="1" thickBot="1">
      <c r="A34" s="95" t="s">
        <v>17</v>
      </c>
      <c r="B34" s="43"/>
      <c r="C34" s="43"/>
      <c r="D34" s="189">
        <f aca="true" t="shared" si="5" ref="D34:P34">SUM(D35:D36)</f>
        <v>-5</v>
      </c>
      <c r="E34" s="153">
        <f t="shared" si="5"/>
        <v>2</v>
      </c>
      <c r="F34" s="163">
        <f t="shared" si="5"/>
        <v>-3</v>
      </c>
      <c r="G34" s="189">
        <f>SUM(G35:G36)</f>
        <v>14</v>
      </c>
      <c r="H34" s="153">
        <f t="shared" si="5"/>
        <v>4</v>
      </c>
      <c r="I34" s="163">
        <f t="shared" si="5"/>
        <v>18</v>
      </c>
      <c r="J34" s="153">
        <f t="shared" si="5"/>
        <v>8</v>
      </c>
      <c r="K34" s="153">
        <f t="shared" si="5"/>
        <v>9</v>
      </c>
      <c r="L34" s="151">
        <f t="shared" si="5"/>
        <v>17</v>
      </c>
      <c r="M34" s="201" t="s">
        <v>26</v>
      </c>
      <c r="N34" s="150">
        <f t="shared" si="5"/>
        <v>-2</v>
      </c>
      <c r="O34" s="153">
        <f t="shared" si="5"/>
        <v>15</v>
      </c>
      <c r="P34" s="151">
        <f t="shared" si="5"/>
        <v>13</v>
      </c>
      <c r="Q34" s="45"/>
      <c r="R34" s="45"/>
      <c r="S34" s="46" t="s">
        <v>18</v>
      </c>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row>
    <row r="35" spans="1:169" s="29" customFormat="1" ht="21" customHeight="1">
      <c r="A35" s="42"/>
      <c r="B35" s="52" t="s">
        <v>85</v>
      </c>
      <c r="C35" s="53"/>
      <c r="D35" s="168">
        <v>-1</v>
      </c>
      <c r="E35" s="169">
        <v>1</v>
      </c>
      <c r="F35" s="170">
        <f>SUM(D35:E35)</f>
        <v>0</v>
      </c>
      <c r="G35" s="168">
        <v>8</v>
      </c>
      <c r="H35" s="169">
        <v>3</v>
      </c>
      <c r="I35" s="158">
        <f>SUM(G35:H35)</f>
        <v>11</v>
      </c>
      <c r="J35" s="168">
        <v>10</v>
      </c>
      <c r="K35" s="169">
        <v>5</v>
      </c>
      <c r="L35" s="158">
        <f>SUM(J35:K35)</f>
        <v>15</v>
      </c>
      <c r="M35" s="135" t="s">
        <v>26</v>
      </c>
      <c r="N35" s="168">
        <v>2</v>
      </c>
      <c r="O35" s="169">
        <v>7</v>
      </c>
      <c r="P35" s="158">
        <f>SUM(N35:O35)</f>
        <v>9</v>
      </c>
      <c r="Q35" s="55"/>
      <c r="R35" s="56" t="s">
        <v>43</v>
      </c>
      <c r="S35" s="49"/>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row>
    <row r="36" spans="1:169" s="29" customFormat="1" ht="21" customHeight="1" thickBot="1">
      <c r="A36" s="42"/>
      <c r="B36" s="77" t="s">
        <v>111</v>
      </c>
      <c r="C36" s="96"/>
      <c r="D36" s="168">
        <v>-4</v>
      </c>
      <c r="E36" s="169">
        <v>1</v>
      </c>
      <c r="F36" s="175">
        <f>SUM(D36:E36)</f>
        <v>-3</v>
      </c>
      <c r="G36" s="168">
        <v>6</v>
      </c>
      <c r="H36" s="169">
        <v>1</v>
      </c>
      <c r="I36" s="161">
        <f>SUM(G36:H36)</f>
        <v>7</v>
      </c>
      <c r="J36" s="159">
        <v>-2</v>
      </c>
      <c r="K36" s="162">
        <v>4</v>
      </c>
      <c r="L36" s="161">
        <f>SUM(J36:K36)</f>
        <v>2</v>
      </c>
      <c r="M36" s="202" t="s">
        <v>26</v>
      </c>
      <c r="N36" s="159">
        <v>-4</v>
      </c>
      <c r="O36" s="162">
        <v>8</v>
      </c>
      <c r="P36" s="161">
        <f>SUM(N36:O36)</f>
        <v>4</v>
      </c>
      <c r="Q36" s="60"/>
      <c r="R36" s="61" t="s">
        <v>113</v>
      </c>
      <c r="S36" s="49"/>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row>
    <row r="37" spans="1:169" s="29" customFormat="1" ht="21" customHeight="1" thickBot="1">
      <c r="A37" s="42"/>
      <c r="B37" s="28"/>
      <c r="C37" s="28"/>
      <c r="D37" s="214" t="s">
        <v>44</v>
      </c>
      <c r="E37" s="214"/>
      <c r="F37" s="214"/>
      <c r="G37" s="214" t="s">
        <v>72</v>
      </c>
      <c r="H37" s="214"/>
      <c r="I37" s="214"/>
      <c r="J37" s="214" t="s">
        <v>72</v>
      </c>
      <c r="K37" s="214"/>
      <c r="L37" s="214"/>
      <c r="M37" s="214"/>
      <c r="N37" s="219" t="s">
        <v>73</v>
      </c>
      <c r="O37" s="219"/>
      <c r="P37" s="219"/>
      <c r="Q37" s="48"/>
      <c r="R37" s="48"/>
      <c r="S37" s="49"/>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row>
    <row r="38" spans="1:169" s="29" customFormat="1" ht="21" customHeight="1" thickBot="1">
      <c r="A38" s="98" t="s">
        <v>58</v>
      </c>
      <c r="B38" s="99"/>
      <c r="C38" s="99"/>
      <c r="D38" s="189">
        <f>D10+D12-D16-D25-D34</f>
        <v>1656</v>
      </c>
      <c r="E38" s="149">
        <f>E10+E12-E16-E25-E34</f>
        <v>101</v>
      </c>
      <c r="F38" s="163">
        <f>SUM(D38:E38)</f>
        <v>1757</v>
      </c>
      <c r="G38" s="189">
        <f>G10+G12-G16-G25-G34</f>
        <v>1926</v>
      </c>
      <c r="H38" s="153">
        <f>+H10+H12-H16-H27-H34</f>
        <v>131</v>
      </c>
      <c r="I38" s="163">
        <f>SUM(G38:H38)</f>
        <v>2057</v>
      </c>
      <c r="J38" s="189">
        <f>J10+J12-J16-J25-J34</f>
        <v>1926</v>
      </c>
      <c r="K38" s="189">
        <f>K10+K12-K16-K25-K34</f>
        <v>131</v>
      </c>
      <c r="L38" s="163">
        <f>SUM(J38:K38)</f>
        <v>2057</v>
      </c>
      <c r="M38" s="64">
        <f>ROUND((L38-P38)/(P38)*(100),2)</f>
        <v>-0.53</v>
      </c>
      <c r="N38" s="189">
        <f>N10+N12-N16-N25-N34</f>
        <v>2015</v>
      </c>
      <c r="O38" s="153">
        <f>+O10+O12-O16-O25-O34</f>
        <v>53</v>
      </c>
      <c r="P38" s="163">
        <f>SUM(N38:O38)</f>
        <v>2068</v>
      </c>
      <c r="Q38" s="100"/>
      <c r="R38" s="100"/>
      <c r="S38" s="101" t="s">
        <v>104</v>
      </c>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row>
    <row r="39" spans="1:169" s="29" customFormat="1" ht="12" customHeight="1" thickBot="1">
      <c r="A39" s="102"/>
      <c r="B39" s="39"/>
      <c r="C39" s="39"/>
      <c r="D39" s="62"/>
      <c r="E39" s="62"/>
      <c r="F39" s="62"/>
      <c r="G39" s="219"/>
      <c r="H39" s="219"/>
      <c r="I39" s="219"/>
      <c r="J39" s="219"/>
      <c r="K39" s="219"/>
      <c r="L39" s="219"/>
      <c r="M39" s="47"/>
      <c r="N39" s="219"/>
      <c r="O39" s="219"/>
      <c r="P39" s="219"/>
      <c r="Q39" s="220"/>
      <c r="R39" s="220"/>
      <c r="S39" s="49"/>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row>
    <row r="40" spans="1:169" s="29" customFormat="1" ht="21" customHeight="1" thickBot="1">
      <c r="A40" s="95" t="s">
        <v>112</v>
      </c>
      <c r="B40" s="43"/>
      <c r="C40" s="43"/>
      <c r="D40" s="189">
        <f aca="true" t="shared" si="6" ref="D40:L40">SUM(D41:D42)</f>
        <v>1656</v>
      </c>
      <c r="E40" s="153">
        <f t="shared" si="6"/>
        <v>101</v>
      </c>
      <c r="F40" s="150">
        <f t="shared" si="6"/>
        <v>1757</v>
      </c>
      <c r="G40" s="189">
        <f t="shared" si="6"/>
        <v>1926</v>
      </c>
      <c r="H40" s="153">
        <f t="shared" si="6"/>
        <v>131</v>
      </c>
      <c r="I40" s="150">
        <f t="shared" si="6"/>
        <v>2057</v>
      </c>
      <c r="J40" s="189">
        <f t="shared" si="6"/>
        <v>1926</v>
      </c>
      <c r="K40" s="153">
        <f t="shared" si="6"/>
        <v>131</v>
      </c>
      <c r="L40" s="151">
        <f t="shared" si="6"/>
        <v>2057</v>
      </c>
      <c r="M40" s="64">
        <f>ROUND(L40-P40,2)/P40*100</f>
        <v>-0.5319148936170213</v>
      </c>
      <c r="N40" s="189">
        <f>SUM(N41:N42)</f>
        <v>2015</v>
      </c>
      <c r="O40" s="153">
        <f>SUM(O41:O42)</f>
        <v>53</v>
      </c>
      <c r="P40" s="151">
        <f>SUM(N40:O40)</f>
        <v>2068</v>
      </c>
      <c r="Q40" s="45"/>
      <c r="R40" s="45"/>
      <c r="S40" s="46" t="s">
        <v>114</v>
      </c>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row>
    <row r="41" spans="1:169" s="29" customFormat="1" ht="21" customHeight="1">
      <c r="A41" s="103"/>
      <c r="B41" s="52" t="s">
        <v>19</v>
      </c>
      <c r="C41" s="53"/>
      <c r="D41" s="156">
        <v>1475</v>
      </c>
      <c r="E41" s="169">
        <v>100</v>
      </c>
      <c r="F41" s="170">
        <f>SUM(D41:E41)</f>
        <v>1575</v>
      </c>
      <c r="G41" s="169">
        <v>1729</v>
      </c>
      <c r="H41" s="169">
        <v>128</v>
      </c>
      <c r="I41" s="170">
        <f>SUM(G41:H41)</f>
        <v>1857</v>
      </c>
      <c r="J41" s="169">
        <f>+G41</f>
        <v>1729</v>
      </c>
      <c r="K41" s="169">
        <f>+H41</f>
        <v>128</v>
      </c>
      <c r="L41" s="158">
        <f>SUM(J41:K41)</f>
        <v>1857</v>
      </c>
      <c r="M41" s="54">
        <f>ROUND(L41-P41,2)/P41*100</f>
        <v>2.3140495867768593</v>
      </c>
      <c r="N41" s="169">
        <v>1762</v>
      </c>
      <c r="O41" s="169">
        <v>53</v>
      </c>
      <c r="P41" s="158">
        <f>SUM(N41:O41)</f>
        <v>1815</v>
      </c>
      <c r="Q41" s="55"/>
      <c r="R41" s="56" t="s">
        <v>20</v>
      </c>
      <c r="S41" s="49"/>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row>
    <row r="42" spans="1:169" s="29" customFormat="1" ht="21" customHeight="1" thickBot="1">
      <c r="A42" s="103"/>
      <c r="B42" s="77" t="s">
        <v>21</v>
      </c>
      <c r="C42" s="96"/>
      <c r="D42" s="159">
        <v>181</v>
      </c>
      <c r="E42" s="160">
        <v>1</v>
      </c>
      <c r="F42" s="161">
        <f>SUM(D42:E42)</f>
        <v>182</v>
      </c>
      <c r="G42" s="160">
        <v>197</v>
      </c>
      <c r="H42" s="160">
        <v>3</v>
      </c>
      <c r="I42" s="161">
        <f>SUM(G42:H42)</f>
        <v>200</v>
      </c>
      <c r="J42" s="160">
        <f>+G42</f>
        <v>197</v>
      </c>
      <c r="K42" s="160">
        <f>+H42</f>
        <v>3</v>
      </c>
      <c r="L42" s="161">
        <f>SUM(J42:K42)</f>
        <v>200</v>
      </c>
      <c r="M42" s="97">
        <f>ROUND(L42-P42,2)/P42*100</f>
        <v>-20.948616600790515</v>
      </c>
      <c r="N42" s="159">
        <v>253</v>
      </c>
      <c r="O42" s="160">
        <v>0</v>
      </c>
      <c r="P42" s="161">
        <f>SUM(N42:O42)</f>
        <v>253</v>
      </c>
      <c r="Q42" s="60"/>
      <c r="R42" s="61" t="s">
        <v>22</v>
      </c>
      <c r="S42" s="49"/>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row>
    <row r="43" spans="1:169" s="29" customFormat="1" ht="10.5" customHeight="1" thickBot="1">
      <c r="A43" s="98"/>
      <c r="B43" s="99"/>
      <c r="C43" s="99"/>
      <c r="D43" s="104"/>
      <c r="E43" s="104"/>
      <c r="F43" s="104"/>
      <c r="G43" s="104"/>
      <c r="H43" s="104"/>
      <c r="I43" s="104"/>
      <c r="J43" s="104"/>
      <c r="K43" s="104"/>
      <c r="L43" s="104"/>
      <c r="M43" s="104"/>
      <c r="N43" s="104"/>
      <c r="O43" s="104"/>
      <c r="P43" s="104"/>
      <c r="Q43" s="100"/>
      <c r="R43" s="100"/>
      <c r="S43" s="105"/>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row>
    <row r="44" spans="1:19" s="29" customFormat="1" ht="21" customHeight="1">
      <c r="A44" s="107" t="s">
        <v>87</v>
      </c>
      <c r="B44" s="108"/>
      <c r="C44" s="108"/>
      <c r="D44" s="190"/>
      <c r="E44" s="191"/>
      <c r="F44" s="192"/>
      <c r="G44" s="190"/>
      <c r="H44" s="191"/>
      <c r="I44" s="192"/>
      <c r="J44" s="190"/>
      <c r="K44" s="191"/>
      <c r="L44" s="192"/>
      <c r="M44" s="109"/>
      <c r="N44" s="190"/>
      <c r="O44" s="191"/>
      <c r="P44" s="192"/>
      <c r="Q44" s="110"/>
      <c r="R44" s="110"/>
      <c r="S44" s="111" t="s">
        <v>89</v>
      </c>
    </row>
    <row r="45" spans="1:19" s="29" customFormat="1" ht="21" customHeight="1">
      <c r="A45" s="95" t="s">
        <v>88</v>
      </c>
      <c r="B45" s="82"/>
      <c r="C45" s="82"/>
      <c r="D45" s="193"/>
      <c r="E45" s="194"/>
      <c r="F45" s="195"/>
      <c r="G45" s="193"/>
      <c r="H45" s="194"/>
      <c r="I45" s="195"/>
      <c r="J45" s="193"/>
      <c r="K45" s="194"/>
      <c r="L45" s="195"/>
      <c r="M45" s="112"/>
      <c r="N45" s="193"/>
      <c r="O45" s="194"/>
      <c r="P45" s="195"/>
      <c r="Q45" s="69"/>
      <c r="R45" s="69"/>
      <c r="S45" s="46" t="s">
        <v>97</v>
      </c>
    </row>
    <row r="46" spans="1:19" s="29" customFormat="1" ht="21" customHeight="1">
      <c r="A46" s="113"/>
      <c r="B46" s="82" t="s">
        <v>38</v>
      </c>
      <c r="C46" s="82"/>
      <c r="D46" s="196">
        <v>3</v>
      </c>
      <c r="E46" s="194">
        <v>0</v>
      </c>
      <c r="F46" s="197">
        <f>SUM(D46:E46)</f>
        <v>3</v>
      </c>
      <c r="G46" s="196">
        <v>11</v>
      </c>
      <c r="H46" s="194">
        <v>0</v>
      </c>
      <c r="I46" s="197">
        <f>SUM(G46:H46)</f>
        <v>11</v>
      </c>
      <c r="J46" s="196">
        <v>20</v>
      </c>
      <c r="K46" s="194">
        <v>0</v>
      </c>
      <c r="L46" s="197">
        <f>SUM(J46:K46)</f>
        <v>20</v>
      </c>
      <c r="M46" s="114" t="s">
        <v>26</v>
      </c>
      <c r="N46" s="196">
        <v>29</v>
      </c>
      <c r="O46" s="194">
        <v>0</v>
      </c>
      <c r="P46" s="195">
        <f>SUM(N46:O46)</f>
        <v>29</v>
      </c>
      <c r="Q46" s="69"/>
      <c r="R46" s="48" t="s">
        <v>59</v>
      </c>
      <c r="S46" s="49"/>
    </row>
    <row r="47" spans="1:19" s="29" customFormat="1" ht="21" customHeight="1">
      <c r="A47" s="113"/>
      <c r="B47" s="82" t="s">
        <v>60</v>
      </c>
      <c r="C47" s="82"/>
      <c r="D47" s="196">
        <v>13</v>
      </c>
      <c r="E47" s="194">
        <v>0</v>
      </c>
      <c r="F47" s="197">
        <f>SUM(D47:E47)</f>
        <v>13</v>
      </c>
      <c r="G47" s="196">
        <v>0</v>
      </c>
      <c r="H47" s="194">
        <v>0</v>
      </c>
      <c r="I47" s="197">
        <f>SUM(G47:H47)</f>
        <v>0</v>
      </c>
      <c r="J47" s="196">
        <v>16</v>
      </c>
      <c r="K47" s="194">
        <v>0</v>
      </c>
      <c r="L47" s="197">
        <f>SUM(J47:K47)</f>
        <v>16</v>
      </c>
      <c r="M47" s="114" t="s">
        <v>26</v>
      </c>
      <c r="N47" s="196">
        <v>40</v>
      </c>
      <c r="O47" s="194">
        <v>0</v>
      </c>
      <c r="P47" s="195">
        <f>SUM(N47:O47)</f>
        <v>40</v>
      </c>
      <c r="Q47" s="69"/>
      <c r="R47" s="48" t="s">
        <v>61</v>
      </c>
      <c r="S47" s="49"/>
    </row>
    <row r="48" spans="1:19" s="29" customFormat="1" ht="21" customHeight="1">
      <c r="A48" s="113"/>
      <c r="B48" s="82" t="s">
        <v>62</v>
      </c>
      <c r="C48" s="82"/>
      <c r="D48" s="196">
        <v>5</v>
      </c>
      <c r="E48" s="194">
        <v>0</v>
      </c>
      <c r="F48" s="197">
        <f>SUM(D48:E48)</f>
        <v>5</v>
      </c>
      <c r="G48" s="196">
        <v>8</v>
      </c>
      <c r="H48" s="194">
        <v>0</v>
      </c>
      <c r="I48" s="197">
        <f>SUM(G48:H48)</f>
        <v>8</v>
      </c>
      <c r="J48" s="196">
        <v>33</v>
      </c>
      <c r="K48" s="194">
        <v>0</v>
      </c>
      <c r="L48" s="197">
        <f>SUM(J48:K48)</f>
        <v>33</v>
      </c>
      <c r="M48" s="114" t="s">
        <v>26</v>
      </c>
      <c r="N48" s="196">
        <v>55</v>
      </c>
      <c r="O48" s="194">
        <v>0</v>
      </c>
      <c r="P48" s="195">
        <f>SUM(N48:O48)</f>
        <v>55</v>
      </c>
      <c r="Q48" s="69"/>
      <c r="R48" s="48" t="s">
        <v>63</v>
      </c>
      <c r="S48" s="49"/>
    </row>
    <row r="49" spans="1:19" s="29" customFormat="1" ht="21" customHeight="1">
      <c r="A49" s="113"/>
      <c r="B49" s="82" t="s">
        <v>64</v>
      </c>
      <c r="C49" s="82"/>
      <c r="D49" s="196">
        <v>0</v>
      </c>
      <c r="E49" s="198">
        <v>0</v>
      </c>
      <c r="F49" s="197">
        <f>SUM(D49:E49)</f>
        <v>0</v>
      </c>
      <c r="G49" s="196">
        <v>0</v>
      </c>
      <c r="H49" s="198">
        <v>0</v>
      </c>
      <c r="I49" s="197">
        <f>SUM(G49:H49)</f>
        <v>0</v>
      </c>
      <c r="J49" s="196">
        <v>0</v>
      </c>
      <c r="K49" s="198">
        <v>0</v>
      </c>
      <c r="L49" s="197">
        <f>SUM(J49:K49)</f>
        <v>0</v>
      </c>
      <c r="M49" s="115" t="s">
        <v>26</v>
      </c>
      <c r="N49" s="196">
        <v>0</v>
      </c>
      <c r="O49" s="198">
        <v>0</v>
      </c>
      <c r="P49" s="195">
        <f>SUM(N49:O49)</f>
        <v>0</v>
      </c>
      <c r="Q49" s="69"/>
      <c r="R49" s="48" t="s">
        <v>65</v>
      </c>
      <c r="S49" s="49"/>
    </row>
    <row r="50" spans="1:19" s="29" customFormat="1" ht="21" customHeight="1" thickBot="1">
      <c r="A50" s="116"/>
      <c r="B50" s="117" t="s">
        <v>82</v>
      </c>
      <c r="C50" s="117"/>
      <c r="D50" s="199">
        <f>D46+D47-D48-D49</f>
        <v>11</v>
      </c>
      <c r="E50" s="203">
        <f>E46+E47-E48-E49</f>
        <v>0</v>
      </c>
      <c r="F50" s="200">
        <f>SUM(D50:E50)</f>
        <v>11</v>
      </c>
      <c r="G50" s="199">
        <f>G46+G47-G48-G49</f>
        <v>3</v>
      </c>
      <c r="H50" s="203">
        <f>H46+H47-H48-H49</f>
        <v>0</v>
      </c>
      <c r="I50" s="200">
        <f>SUM(G50:H50)</f>
        <v>3</v>
      </c>
      <c r="J50" s="199">
        <f>J46+J47-J48-J49</f>
        <v>3</v>
      </c>
      <c r="K50" s="203">
        <f>K46+K47-K48-K49</f>
        <v>0</v>
      </c>
      <c r="L50" s="200">
        <f>SUM(J50:K50)</f>
        <v>3</v>
      </c>
      <c r="M50" s="94" t="s">
        <v>26</v>
      </c>
      <c r="N50" s="199">
        <f>N46+N47-N48-N49</f>
        <v>14</v>
      </c>
      <c r="O50" s="203">
        <f>O46+O47-O48-O49</f>
        <v>0</v>
      </c>
      <c r="P50" s="200">
        <f>SUM(N50:O50)</f>
        <v>14</v>
      </c>
      <c r="Q50" s="118"/>
      <c r="R50" s="119" t="s">
        <v>83</v>
      </c>
      <c r="S50" s="105"/>
    </row>
    <row r="51" spans="1:18" s="2" customFormat="1" ht="18" customHeight="1">
      <c r="A51" s="6"/>
      <c r="B51" s="7"/>
      <c r="C51" s="7"/>
      <c r="D51" s="7"/>
      <c r="E51" s="7"/>
      <c r="F51" s="7"/>
      <c r="G51" s="7"/>
      <c r="H51" s="7"/>
      <c r="I51" s="7"/>
      <c r="J51" s="7"/>
      <c r="K51" s="7"/>
      <c r="L51" s="7"/>
      <c r="M51" s="7"/>
      <c r="N51" s="7"/>
      <c r="O51" s="7"/>
      <c r="P51" s="7"/>
      <c r="Q51" s="5"/>
      <c r="R51" s="5"/>
    </row>
    <row r="52" spans="1:18" s="2" customFormat="1" ht="18" customHeight="1">
      <c r="A52" s="6" t="s">
        <v>23</v>
      </c>
      <c r="B52" s="7" t="s">
        <v>84</v>
      </c>
      <c r="C52" s="7"/>
      <c r="D52" s="7"/>
      <c r="E52" s="7"/>
      <c r="F52" s="7"/>
      <c r="G52" s="7"/>
      <c r="H52" s="7"/>
      <c r="I52" s="7"/>
      <c r="J52" s="7"/>
      <c r="K52" s="7"/>
      <c r="L52" s="7"/>
      <c r="M52" s="7"/>
      <c r="N52" s="7"/>
      <c r="O52" s="7"/>
      <c r="P52" s="7"/>
      <c r="Q52" s="5"/>
      <c r="R52" s="5"/>
    </row>
    <row r="53" spans="1:18" s="2" customFormat="1" ht="18" customHeight="1">
      <c r="A53" s="6"/>
      <c r="B53" s="7" t="s">
        <v>98</v>
      </c>
      <c r="C53" s="7"/>
      <c r="D53" s="7"/>
      <c r="E53" s="7"/>
      <c r="F53" s="7"/>
      <c r="G53" s="7"/>
      <c r="H53" s="7"/>
      <c r="I53" s="7"/>
      <c r="J53" s="7"/>
      <c r="K53" s="7"/>
      <c r="L53" s="7"/>
      <c r="M53" s="7"/>
      <c r="N53" s="7"/>
      <c r="O53" s="7"/>
      <c r="P53" s="7"/>
      <c r="Q53" s="5"/>
      <c r="R53" s="5"/>
    </row>
    <row r="54" spans="1:18" s="2" customFormat="1" ht="18" customHeight="1">
      <c r="A54" s="12" t="s">
        <v>24</v>
      </c>
      <c r="B54" s="2" t="s">
        <v>74</v>
      </c>
      <c r="D54" s="7"/>
      <c r="E54" s="7"/>
      <c r="F54" s="7"/>
      <c r="G54" s="7"/>
      <c r="H54" s="7"/>
      <c r="I54" s="7"/>
      <c r="J54" s="7"/>
      <c r="K54" s="7"/>
      <c r="L54" s="7"/>
      <c r="M54" s="7"/>
      <c r="N54" s="7"/>
      <c r="O54" s="7"/>
      <c r="P54" s="7"/>
      <c r="Q54" s="7"/>
      <c r="R54" s="7"/>
    </row>
    <row r="55" spans="2:18" s="2" customFormat="1" ht="18" customHeight="1">
      <c r="B55" s="2" t="s">
        <v>75</v>
      </c>
      <c r="D55" s="7"/>
      <c r="E55" s="7"/>
      <c r="F55" s="7"/>
      <c r="G55" s="7"/>
      <c r="H55" s="7"/>
      <c r="I55" s="7"/>
      <c r="J55" s="7"/>
      <c r="K55" s="7"/>
      <c r="L55" s="7"/>
      <c r="M55" s="7"/>
      <c r="N55" s="7"/>
      <c r="O55" s="7"/>
      <c r="P55" s="7"/>
      <c r="Q55" s="13"/>
      <c r="R55" s="13"/>
    </row>
    <row r="56" spans="1:16" s="2" customFormat="1" ht="18" customHeight="1">
      <c r="A56" s="6" t="s">
        <v>25</v>
      </c>
      <c r="B56" s="7" t="s">
        <v>27</v>
      </c>
      <c r="C56" s="7"/>
      <c r="D56" s="7"/>
      <c r="E56" s="7"/>
      <c r="F56" s="7"/>
      <c r="G56" s="7"/>
      <c r="H56" s="7"/>
      <c r="I56" s="6"/>
      <c r="J56" s="7"/>
      <c r="K56" s="8"/>
      <c r="L56" s="7"/>
      <c r="M56" s="7"/>
      <c r="N56" s="7"/>
      <c r="O56" s="7"/>
      <c r="P56" s="7"/>
    </row>
    <row r="57" spans="1:169" s="2" customFormat="1" ht="18" customHeight="1">
      <c r="A57" s="6" t="s">
        <v>26</v>
      </c>
      <c r="B57" s="11" t="s">
        <v>86</v>
      </c>
      <c r="C57" s="7"/>
      <c r="D57" s="7"/>
      <c r="E57" s="7"/>
      <c r="F57" s="7"/>
      <c r="G57" s="7"/>
      <c r="H57" s="8"/>
      <c r="I57" s="7"/>
      <c r="J57" s="7"/>
      <c r="K57" s="8"/>
      <c r="L57" s="7"/>
      <c r="M57" s="8"/>
      <c r="N57" s="7"/>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row>
    <row r="58" spans="1:169" s="2" customFormat="1" ht="18" customHeight="1">
      <c r="A58" s="10" t="s">
        <v>29</v>
      </c>
      <c r="B58" s="2" t="s">
        <v>69</v>
      </c>
      <c r="C58" s="7"/>
      <c r="D58" s="7"/>
      <c r="E58" s="7"/>
      <c r="F58" s="7"/>
      <c r="G58" s="7"/>
      <c r="H58" s="8"/>
      <c r="I58" s="6"/>
      <c r="J58" s="7"/>
      <c r="K58" s="8"/>
      <c r="L58" s="7"/>
      <c r="M58" s="8"/>
      <c r="N58" s="7"/>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row>
    <row r="59" spans="1:18" s="2" customFormat="1" ht="18" customHeight="1">
      <c r="A59" s="10"/>
      <c r="B59" s="2" t="s">
        <v>45</v>
      </c>
      <c r="C59" s="7"/>
      <c r="D59" s="7"/>
      <c r="E59" s="7"/>
      <c r="F59" s="7"/>
      <c r="G59" s="7"/>
      <c r="H59" s="7"/>
      <c r="I59" s="6" t="s">
        <v>56</v>
      </c>
      <c r="J59" s="7"/>
      <c r="K59" s="8" t="s">
        <v>67</v>
      </c>
      <c r="L59" s="7" t="s">
        <v>57</v>
      </c>
      <c r="M59" s="7"/>
      <c r="N59" s="7"/>
      <c r="O59" s="7"/>
      <c r="P59" s="7"/>
      <c r="Q59" s="5"/>
      <c r="R59" s="5"/>
    </row>
    <row r="60" spans="1:18" s="2" customFormat="1" ht="18" customHeight="1">
      <c r="A60" s="10"/>
      <c r="B60" s="11"/>
      <c r="C60" s="7"/>
      <c r="D60" s="7"/>
      <c r="E60" s="7"/>
      <c r="F60" s="7"/>
      <c r="G60" s="7"/>
      <c r="H60" s="7"/>
      <c r="I60" s="7" t="s">
        <v>78</v>
      </c>
      <c r="J60" s="7"/>
      <c r="K60" s="8" t="s">
        <v>115</v>
      </c>
      <c r="L60" s="7" t="s">
        <v>57</v>
      </c>
      <c r="M60" s="7"/>
      <c r="N60" s="7"/>
      <c r="O60" s="7"/>
      <c r="P60" s="7"/>
      <c r="Q60" s="5"/>
      <c r="R60" s="5"/>
    </row>
    <row r="61" spans="1:18" s="2" customFormat="1" ht="18" customHeight="1">
      <c r="A61" s="6" t="s">
        <v>28</v>
      </c>
      <c r="B61" s="7" t="s">
        <v>99</v>
      </c>
      <c r="C61" s="7"/>
      <c r="D61" s="7"/>
      <c r="E61" s="7"/>
      <c r="F61" s="7"/>
      <c r="G61" s="7"/>
      <c r="H61" s="7"/>
      <c r="I61" s="7"/>
      <c r="J61" s="7"/>
      <c r="K61" s="7"/>
      <c r="L61" s="7"/>
      <c r="M61" s="7"/>
      <c r="N61" s="7"/>
      <c r="O61" s="7"/>
      <c r="P61" s="7"/>
      <c r="Q61" s="5"/>
      <c r="R61" s="5"/>
    </row>
    <row r="62" spans="1:18" s="2" customFormat="1" ht="18" customHeight="1">
      <c r="A62" s="10" t="s">
        <v>8</v>
      </c>
      <c r="B62" s="7" t="s">
        <v>109</v>
      </c>
      <c r="C62" s="7"/>
      <c r="D62" s="7"/>
      <c r="E62" s="7"/>
      <c r="F62" s="7"/>
      <c r="G62" s="7"/>
      <c r="H62" s="7"/>
      <c r="I62" s="7"/>
      <c r="J62" s="7"/>
      <c r="K62" s="7"/>
      <c r="L62" s="7"/>
      <c r="M62" s="7"/>
      <c r="N62" s="7"/>
      <c r="O62" s="7"/>
      <c r="P62" s="7"/>
      <c r="Q62" s="5"/>
      <c r="R62" s="5"/>
    </row>
    <row r="63" spans="1:18" s="2" customFormat="1" ht="18" customHeight="1">
      <c r="A63" s="10" t="s">
        <v>31</v>
      </c>
      <c r="B63" s="7" t="s">
        <v>100</v>
      </c>
      <c r="C63" s="7"/>
      <c r="D63" s="7"/>
      <c r="E63" s="7"/>
      <c r="F63" s="7"/>
      <c r="G63" s="7"/>
      <c r="H63" s="7"/>
      <c r="I63" s="7"/>
      <c r="J63" s="7"/>
      <c r="K63" s="7"/>
      <c r="L63" s="7"/>
      <c r="M63" s="7"/>
      <c r="N63" s="7"/>
      <c r="O63" s="7"/>
      <c r="P63" s="7"/>
      <c r="Q63" s="5"/>
      <c r="R63" s="5"/>
    </row>
    <row r="64" spans="1:18" s="2" customFormat="1" ht="18" customHeight="1">
      <c r="A64" s="10" t="s">
        <v>110</v>
      </c>
      <c r="B64" s="7" t="s">
        <v>30</v>
      </c>
      <c r="C64" s="7"/>
      <c r="D64" s="7"/>
      <c r="E64" s="7"/>
      <c r="F64" s="7"/>
      <c r="G64" s="7"/>
      <c r="H64" s="7"/>
      <c r="L64" s="8"/>
      <c r="O64" s="7"/>
      <c r="P64" s="7"/>
      <c r="Q64" s="5"/>
      <c r="R64" s="5"/>
    </row>
    <row r="65" spans="1:18" ht="16.5">
      <c r="A65" s="147"/>
      <c r="B65" s="147"/>
      <c r="C65" s="148"/>
      <c r="D65" s="148"/>
      <c r="E65" s="148"/>
      <c r="F65" s="148"/>
      <c r="G65" s="148"/>
      <c r="H65" s="148"/>
      <c r="I65" s="148"/>
      <c r="J65" s="148"/>
      <c r="K65" s="148"/>
      <c r="L65" s="148"/>
      <c r="M65" s="3"/>
      <c r="N65" s="3"/>
      <c r="O65" s="3"/>
      <c r="P65" s="3"/>
      <c r="Q65" s="3"/>
      <c r="R65" s="3"/>
    </row>
    <row r="66" spans="1:18" ht="18">
      <c r="A66" s="6"/>
      <c r="B66" s="2"/>
      <c r="C66" s="3"/>
      <c r="D66" s="3"/>
      <c r="E66" s="3"/>
      <c r="F66" s="3"/>
      <c r="G66" s="3"/>
      <c r="H66" s="3"/>
      <c r="I66" s="3"/>
      <c r="J66" s="3"/>
      <c r="K66" s="3"/>
      <c r="L66" s="3"/>
      <c r="M66" s="3"/>
      <c r="N66" s="3"/>
      <c r="O66" s="3"/>
      <c r="P66" s="3"/>
      <c r="Q66" s="3"/>
      <c r="R66" s="3"/>
    </row>
    <row r="67" spans="1:18" ht="18">
      <c r="A67" s="7" t="s">
        <v>46</v>
      </c>
      <c r="B67" s="2"/>
      <c r="C67" s="3"/>
      <c r="D67" s="3"/>
      <c r="E67" s="3"/>
      <c r="F67" s="3"/>
      <c r="G67" s="3"/>
      <c r="H67" s="3"/>
      <c r="I67" s="3"/>
      <c r="J67" s="3"/>
      <c r="K67" s="3"/>
      <c r="L67" s="3"/>
      <c r="M67" s="3"/>
      <c r="N67" s="3"/>
      <c r="O67" s="3"/>
      <c r="P67" s="3"/>
      <c r="Q67" s="3"/>
      <c r="R67" s="3"/>
    </row>
    <row r="68" spans="1:18" ht="18">
      <c r="A68" s="7"/>
      <c r="B68" s="9"/>
      <c r="C68" s="3"/>
      <c r="D68" s="3"/>
      <c r="E68" s="3"/>
      <c r="F68" s="3"/>
      <c r="G68" s="3"/>
      <c r="H68" s="3"/>
      <c r="I68" s="3"/>
      <c r="J68" s="3"/>
      <c r="K68" s="3"/>
      <c r="L68" s="3"/>
      <c r="M68" s="3"/>
      <c r="N68" s="3"/>
      <c r="O68" s="3"/>
      <c r="P68" s="3"/>
      <c r="Q68" s="3"/>
      <c r="R68" s="3"/>
    </row>
    <row r="69" spans="1:18" ht="12.75">
      <c r="A69" s="3"/>
      <c r="B69" s="3"/>
      <c r="C69" s="3"/>
      <c r="D69" s="3"/>
      <c r="E69" s="3"/>
      <c r="F69" s="3"/>
      <c r="G69" s="3"/>
      <c r="H69" s="3"/>
      <c r="I69" s="3"/>
      <c r="J69" s="3"/>
      <c r="K69" s="3"/>
      <c r="L69" s="3"/>
      <c r="M69" s="3"/>
      <c r="N69" s="3"/>
      <c r="O69" s="3"/>
      <c r="P69" s="3"/>
      <c r="Q69" s="3"/>
      <c r="R69" s="3"/>
    </row>
    <row r="70" spans="1:18" ht="12.75">
      <c r="A70" s="3"/>
      <c r="B70" s="3"/>
      <c r="C70" s="3"/>
      <c r="D70" s="3"/>
      <c r="E70" s="3"/>
      <c r="F70" s="3"/>
      <c r="G70" s="3"/>
      <c r="H70" s="3"/>
      <c r="I70" s="3"/>
      <c r="J70" s="3"/>
      <c r="K70" s="3"/>
      <c r="L70" s="3"/>
      <c r="M70" s="3"/>
      <c r="N70" s="3"/>
      <c r="O70" s="3"/>
      <c r="P70" s="3"/>
      <c r="Q70" s="3"/>
      <c r="R70" s="3"/>
    </row>
    <row r="71" spans="1:18" ht="12.75">
      <c r="A71" s="3"/>
      <c r="B71" s="3"/>
      <c r="C71" s="3"/>
      <c r="D71" s="3"/>
      <c r="E71" s="3"/>
      <c r="F71" s="3"/>
      <c r="G71" s="3"/>
      <c r="H71" s="3"/>
      <c r="I71" s="3"/>
      <c r="J71" s="3"/>
      <c r="K71" s="3"/>
      <c r="L71" s="3"/>
      <c r="M71" s="3"/>
      <c r="N71" s="3"/>
      <c r="O71" s="3"/>
      <c r="P71" s="3"/>
      <c r="Q71" s="3"/>
      <c r="R71" s="3"/>
    </row>
    <row r="72" spans="1:18" ht="12.75">
      <c r="A72" s="3"/>
      <c r="B72" s="3"/>
      <c r="C72" s="3"/>
      <c r="D72" s="3"/>
      <c r="E72" s="3"/>
      <c r="F72" s="3"/>
      <c r="G72" s="3"/>
      <c r="H72" s="3"/>
      <c r="I72" s="3"/>
      <c r="J72" s="3"/>
      <c r="K72" s="3"/>
      <c r="L72" s="3"/>
      <c r="M72" s="3"/>
      <c r="N72" s="3"/>
      <c r="O72" s="3"/>
      <c r="P72" s="3"/>
      <c r="Q72" s="3"/>
      <c r="R72" s="3"/>
    </row>
    <row r="73" spans="1:18" ht="12.75">
      <c r="A73" s="3"/>
      <c r="B73" s="3"/>
      <c r="C73" s="3"/>
      <c r="D73" s="3"/>
      <c r="E73" s="3"/>
      <c r="F73" s="3"/>
      <c r="G73" s="3"/>
      <c r="H73" s="3"/>
      <c r="I73" s="3"/>
      <c r="J73" s="3"/>
      <c r="K73" s="3"/>
      <c r="L73" s="3"/>
      <c r="M73" s="3"/>
      <c r="N73" s="3"/>
      <c r="O73" s="3"/>
      <c r="P73" s="3"/>
      <c r="Q73" s="3"/>
      <c r="R73" s="3"/>
    </row>
    <row r="74" spans="1:18" ht="12.75">
      <c r="A74" s="3"/>
      <c r="B74" s="3"/>
      <c r="C74" s="3"/>
      <c r="D74" s="3"/>
      <c r="E74" s="3"/>
      <c r="F74" s="3"/>
      <c r="G74" s="3"/>
      <c r="H74" s="3"/>
      <c r="I74" s="3"/>
      <c r="J74" s="3"/>
      <c r="K74" s="3"/>
      <c r="L74" s="3"/>
      <c r="M74" s="3"/>
      <c r="N74" s="3"/>
      <c r="O74" s="3"/>
      <c r="P74" s="3"/>
      <c r="Q74" s="3"/>
      <c r="R74" s="3"/>
    </row>
    <row r="75" spans="1:18" ht="12.75">
      <c r="A75" s="3"/>
      <c r="B75" s="3"/>
      <c r="C75" s="3"/>
      <c r="D75" s="3"/>
      <c r="E75" s="3"/>
      <c r="F75" s="3"/>
      <c r="G75" s="3"/>
      <c r="H75" s="3"/>
      <c r="I75" s="3"/>
      <c r="J75" s="3"/>
      <c r="K75" s="3"/>
      <c r="L75" s="3"/>
      <c r="M75" s="3"/>
      <c r="N75" s="3"/>
      <c r="O75" s="3"/>
      <c r="P75" s="3"/>
      <c r="Q75" s="3"/>
      <c r="R75" s="3"/>
    </row>
    <row r="76" spans="1:18" ht="12.75">
      <c r="A76" s="3"/>
      <c r="B76" s="3"/>
      <c r="C76" s="3"/>
      <c r="D76" s="3"/>
      <c r="E76" s="3"/>
      <c r="F76" s="3"/>
      <c r="G76" s="3"/>
      <c r="H76" s="3"/>
      <c r="I76" s="3"/>
      <c r="J76" s="3"/>
      <c r="K76" s="3"/>
      <c r="L76" s="3"/>
      <c r="M76" s="3"/>
      <c r="N76" s="3"/>
      <c r="O76" s="3"/>
      <c r="P76" s="3"/>
      <c r="Q76" s="3"/>
      <c r="R76" s="3"/>
    </row>
    <row r="77" spans="1:18" ht="12.75">
      <c r="A77" s="3"/>
      <c r="B77" s="3"/>
      <c r="C77" s="3"/>
      <c r="D77" s="3"/>
      <c r="E77" s="3"/>
      <c r="F77" s="3"/>
      <c r="G77" s="3"/>
      <c r="H77" s="3"/>
      <c r="I77" s="3"/>
      <c r="J77" s="3"/>
      <c r="K77" s="3"/>
      <c r="L77" s="3"/>
      <c r="M77" s="3"/>
      <c r="N77" s="3"/>
      <c r="O77" s="3"/>
      <c r="P77" s="3"/>
      <c r="Q77" s="3"/>
      <c r="R77" s="3"/>
    </row>
    <row r="78" spans="170:254" s="3" customFormat="1" ht="12.75">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row>
    <row r="79" spans="170:254" s="3" customFormat="1" ht="12.75">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row>
    <row r="80" spans="170:254" s="3" customFormat="1" ht="12.75">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row>
    <row r="81" spans="170:254" s="3" customFormat="1" ht="12.75">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row>
    <row r="82" spans="170:254" s="3" customFormat="1" ht="12.75">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row>
    <row r="83" spans="170:254" s="3" customFormat="1" ht="12.75">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row>
    <row r="84" spans="170:254" s="3" customFormat="1" ht="12.75">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row>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3" customFormat="1" ht="12.75"/>
    <row r="1009" s="3" customFormat="1" ht="12.75"/>
    <row r="1010" s="3" customFormat="1" ht="12.75"/>
    <row r="1011" s="3" customFormat="1" ht="12.75"/>
    <row r="1012" s="3" customFormat="1" ht="12.75"/>
    <row r="1013" s="3" customFormat="1" ht="12.75"/>
    <row r="1014" s="3" customFormat="1" ht="12.75"/>
    <row r="1015" s="3" customFormat="1" ht="12.75"/>
    <row r="1016" s="3" customFormat="1" ht="12.75"/>
    <row r="1017" s="3" customFormat="1" ht="12.75"/>
    <row r="1018" s="3" customFormat="1" ht="12.75"/>
    <row r="1019" s="3" customFormat="1" ht="12.75"/>
    <row r="1020" s="3" customFormat="1" ht="12.75"/>
    <row r="1021" s="3" customFormat="1" ht="12.75"/>
    <row r="1022" s="3" customFormat="1" ht="12.75"/>
    <row r="1023" s="3" customFormat="1" ht="12.75"/>
    <row r="1024" s="3" customFormat="1" ht="12.75"/>
    <row r="1025" s="3" customFormat="1" ht="12.75"/>
    <row r="1026" s="3" customFormat="1" ht="12.75"/>
    <row r="1027" s="3" customFormat="1" ht="12.75"/>
    <row r="1028" s="3" customFormat="1" ht="12.75"/>
    <row r="1029" s="3" customFormat="1" ht="12.75"/>
    <row r="1030" s="3" customFormat="1" ht="12.75"/>
    <row r="1031" s="3" customFormat="1" ht="12.75"/>
    <row r="1032" s="3" customFormat="1" ht="12.75"/>
    <row r="1033" s="3" customFormat="1" ht="12.75"/>
    <row r="1034" s="3" customFormat="1" ht="12.75"/>
    <row r="1035" s="3" customFormat="1" ht="12.75"/>
    <row r="1036" s="3" customFormat="1" ht="12.75"/>
    <row r="1037" s="3" customFormat="1" ht="12.75"/>
    <row r="1038" s="3" customFormat="1" ht="12.75"/>
    <row r="1039" s="3" customFormat="1" ht="12.75"/>
    <row r="1040" s="3" customFormat="1" ht="12.75"/>
    <row r="1041" s="3" customFormat="1" ht="12.75"/>
    <row r="1042" s="3" customFormat="1" ht="12.75"/>
    <row r="1043" s="3" customFormat="1" ht="12.75"/>
    <row r="1044" s="3" customFormat="1" ht="12.75"/>
    <row r="1045" s="3" customFormat="1" ht="12.75"/>
    <row r="1046" s="3" customFormat="1" ht="12.75"/>
    <row r="1047" s="3" customFormat="1" ht="12.75"/>
    <row r="1048" s="3" customFormat="1" ht="12.75"/>
    <row r="1049" s="3" customFormat="1" ht="12.75"/>
    <row r="1050" s="3" customFormat="1" ht="12.75"/>
    <row r="1051" s="3" customFormat="1" ht="12.75"/>
    <row r="1052" s="3" customFormat="1" ht="12.75"/>
    <row r="1053" s="3" customFormat="1" ht="12.75"/>
    <row r="1054" s="3" customFormat="1" ht="12.75"/>
    <row r="1055" s="3" customFormat="1" ht="12.75"/>
    <row r="1056" s="3" customFormat="1" ht="12.75"/>
    <row r="1057" s="3" customFormat="1" ht="12.75"/>
    <row r="1058" s="3" customFormat="1" ht="12.75"/>
    <row r="1059" s="3" customFormat="1" ht="12.75"/>
    <row r="1060" s="3" customFormat="1" ht="12.75"/>
    <row r="1061" s="3" customFormat="1" ht="12.75"/>
    <row r="1062" s="3" customFormat="1" ht="12.75"/>
    <row r="1063" s="3" customFormat="1" ht="12.75"/>
    <row r="1064" s="3" customFormat="1" ht="12.75"/>
    <row r="1065" s="3" customFormat="1" ht="12.75"/>
    <row r="1066" s="3" customFormat="1" ht="12.75"/>
    <row r="1067" s="3" customFormat="1" ht="12.75"/>
    <row r="1068" s="3" customFormat="1" ht="12.75"/>
    <row r="1069" s="3" customFormat="1" ht="12.75"/>
    <row r="1070" s="3" customFormat="1" ht="12.75"/>
    <row r="1071" s="3" customFormat="1" ht="12.75"/>
    <row r="1072" s="3" customFormat="1" ht="12.75"/>
    <row r="1073" s="3" customFormat="1" ht="12.75"/>
    <row r="1074" s="3" customFormat="1" ht="12.75"/>
    <row r="1075" s="3" customFormat="1" ht="12.75"/>
    <row r="1076" s="3" customFormat="1" ht="12.75"/>
    <row r="1077" s="3" customFormat="1" ht="12.75"/>
    <row r="1078" s="3" customFormat="1" ht="12.75"/>
    <row r="1079" s="3" customFormat="1" ht="12.75"/>
    <row r="1080" s="3" customFormat="1" ht="12.75"/>
    <row r="1081" s="3" customFormat="1" ht="12.75"/>
    <row r="1082" s="3" customFormat="1" ht="12.75"/>
    <row r="1083" s="3" customFormat="1" ht="12.75"/>
    <row r="1084" s="3" customFormat="1" ht="12.75"/>
    <row r="1085" s="3" customFormat="1" ht="12.75"/>
    <row r="1086" s="3" customFormat="1" ht="12.75"/>
    <row r="1087" s="3" customFormat="1" ht="12.75"/>
    <row r="1088" s="3" customFormat="1" ht="12.75"/>
    <row r="1089" s="3" customFormat="1" ht="12.75"/>
    <row r="1090" s="3" customFormat="1" ht="12.75"/>
    <row r="1091" s="3" customFormat="1" ht="12.75"/>
    <row r="1092" s="3" customFormat="1" ht="12.75"/>
    <row r="1093" s="3" customFormat="1" ht="12.75"/>
    <row r="1094" s="3" customFormat="1" ht="12.75"/>
    <row r="1095" s="3" customFormat="1" ht="12.75"/>
    <row r="1096" s="3" customFormat="1" ht="12.75"/>
    <row r="1097" s="3" customFormat="1" ht="12.75"/>
    <row r="1098" s="3" customFormat="1" ht="12.75"/>
    <row r="1099" s="3" customFormat="1" ht="12.75"/>
    <row r="1100" s="3" customFormat="1" ht="12.75"/>
    <row r="1101" s="3" customFormat="1" ht="12.75"/>
    <row r="1102" s="3" customFormat="1" ht="12.75"/>
    <row r="1103" s="3" customFormat="1" ht="12.75"/>
    <row r="1104" s="3" customFormat="1" ht="12.75"/>
    <row r="1105" s="3" customFormat="1" ht="12.75"/>
    <row r="1106" s="3" customFormat="1" ht="12.75"/>
    <row r="1107" s="3" customFormat="1" ht="12.75"/>
    <row r="1108" s="3" customFormat="1" ht="12.75"/>
    <row r="1109" s="3" customFormat="1" ht="12.75"/>
    <row r="1110" s="3" customFormat="1" ht="12.75"/>
    <row r="1111" s="3" customFormat="1" ht="12.75"/>
    <row r="1112" s="3" customFormat="1" ht="12.75"/>
    <row r="1113" s="3" customFormat="1" ht="12.75"/>
    <row r="1114" spans="8:14" s="3" customFormat="1" ht="12.75">
      <c r="H1114" s="4"/>
      <c r="I1114" s="4"/>
      <c r="J1114" s="4"/>
      <c r="K1114" s="4"/>
      <c r="L1114" s="4"/>
      <c r="M1114" s="4"/>
      <c r="N1114" s="4"/>
    </row>
  </sheetData>
  <mergeCells count="24">
    <mergeCell ref="G39:I39"/>
    <mergeCell ref="J39:L39"/>
    <mergeCell ref="N39:P39"/>
    <mergeCell ref="Q39:R39"/>
    <mergeCell ref="D37:F37"/>
    <mergeCell ref="G37:I37"/>
    <mergeCell ref="J37:M37"/>
    <mergeCell ref="N37:P37"/>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3937007874015748" bottom="0.3937007874015748" header="0.3937007874015748" footer="0.3937007874015748"/>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2002-02-28T12:13:42Z</cp:lastPrinted>
  <dcterms:created xsi:type="dcterms:W3CDTF">2002-02-15T09:17:36Z</dcterms:created>
  <dcterms:modified xsi:type="dcterms:W3CDTF">2002-02-28T12:25:59Z</dcterms:modified>
  <cp:category/>
  <cp:version/>
  <cp:contentType/>
  <cp:contentStatus/>
</cp:coreProperties>
</file>