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<sst xmlns="http://schemas.openxmlformats.org/spreadsheetml/2006/main" count="142" uniqueCount="103">
  <si>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</si>
  <si>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</si>
  <si>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</si>
  <si>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</si>
  <si>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</si>
  <si>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</si>
  <si>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</si>
  <si>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</si>
  <si>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</si>
  <si>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</si>
  <si>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</si>
  <si>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</si>
  <si>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</si>
  <si>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</si>
  <si>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</si>
  <si>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</si>
  <si>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</si>
  <si>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</si>
  <si>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</si>
  <si>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</si>
  <si>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</si>
  <si>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</si>
  <si>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</si>
  <si>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</si>
  <si>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</si>
  <si>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</si>
  <si>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</si>
  <si>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</si>
  <si>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</si>
  <si>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</si>
  <si>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</si>
  <si>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</si>
  <si>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</si>
  <si>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</si>
  <si>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</si>
  <si>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</si>
  <si>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</si>
  <si>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</si>
  <si>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</si>
  <si>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</si>
  <si>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</si>
  <si>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</si>
  <si>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</si>
  <si>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</si>
  <si>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</si>
  <si>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</si>
  <si>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</si>
  <si>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</si>
  <si>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</si>
  <si>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</si>
  <si>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</si>
  <si>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</si>
  <si>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</si>
  <si>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</si>
  <si>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</si>
  <si>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</si>
  <si>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</si>
  <si>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</si>
  <si>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</si>
  <si>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</si>
  <si>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</si>
  <si>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</si>
  <si>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</si>
  <si>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</si>
  <si>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</si>
  <si>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</si>
  <si>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</si>
  <si>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</si>
  <si>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</si>
  <si>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</si>
  <si>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</si>
  <si>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</si>
  <si>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</si>
  <si>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</si>
  <si>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>2004/2005 Year (October - September) / Unyaka ka-2004/2005 (Ku-Okthoba - KuSeptemba) (2)</t>
  </si>
  <si>
    <t>1 October/Ku-Okthoba 2004</t>
  </si>
  <si>
    <t>August 2004 (On request of the industry.)</t>
  </si>
  <si>
    <t>September 2004</t>
  </si>
  <si>
    <t>KuSeptemba 2004</t>
  </si>
  <si>
    <t>Ku-Agosti 2004 (Ngesicelo semboni.)</t>
  </si>
  <si>
    <t>Izibalo ezingaphezulu/ezingaphansi ngakolunye uhlangothi zingenxa i-oats</t>
  </si>
  <si>
    <t>`</t>
  </si>
  <si>
    <t xml:space="preserve">Surplus(-)/Deficit(+) (iii) </t>
  </si>
  <si>
    <t>Okusele okuthunyelwayo(+)/Okwemukelwayo(-)</t>
  </si>
  <si>
    <t>The surplus/deficit figures are partly due to oats dispatched as</t>
  </si>
  <si>
    <t>"animal feed" - oats but received and utilised as "human" - oats and vice versa.</t>
  </si>
  <si>
    <t>kwa "bantu" - i-oats kanye nge ndlela inye.</t>
  </si>
  <si>
    <t xml:space="preserve">othunyelwe uje uga ukudla "kwezilwane" - i-oats kodwa wasetshenziselwa nje nga ukudla </t>
  </si>
  <si>
    <t>May 2005</t>
  </si>
  <si>
    <t>KuMeyi 2005</t>
  </si>
  <si>
    <t>1 May/KuMeyi 2005</t>
  </si>
  <si>
    <t>31 May/KuMeyi 2005</t>
  </si>
  <si>
    <t>KuJuni 2005</t>
  </si>
  <si>
    <t>June 2005</t>
  </si>
  <si>
    <t>1 June/KuJuni 2005</t>
  </si>
  <si>
    <t>October 2004 - June 2005</t>
  </si>
  <si>
    <t>Ku-Okthoba 2004 - KuJuni 2005</t>
  </si>
  <si>
    <t>October 2003 - June 2004</t>
  </si>
  <si>
    <t>Ku-Okthoba 2003 - KuJuni 2004</t>
  </si>
  <si>
    <t>30 June/KuJuni 2005</t>
  </si>
  <si>
    <t>30 June/KuJuni 2004</t>
  </si>
  <si>
    <t>SMI-072005</t>
  </si>
  <si>
    <t xml:space="preserve">10 949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</si>
</sst>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7" xfId="0" applyNumberFormat="1" applyFont="1" applyFill="1" applyBorder="1" applyAlignment="1">
      <alignment/>
    </xf>
    <xf numFmtId="172" fontId="3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7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0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3" fillId="0" borderId="43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72" fontId="3" fillId="0" borderId="10" xfId="0" applyNumberFormat="1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7" fillId="0" borderId="49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48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/>
    </xf>
    <xf numFmtId="0" fontId="8" fillId="0" borderId="45" xfId="0" applyFont="1" applyFill="1" applyBorder="1" applyAlignment="1" quotePrefix="1">
      <alignment horizontal="right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horizontal="center" vertical="center"/>
    </xf>
    <xf numFmtId="172" fontId="3" fillId="0" borderId="51" xfId="0" applyNumberFormat="1" applyFont="1" applyFill="1" applyBorder="1" applyAlignment="1">
      <alignment horizontal="right"/>
    </xf>
    <xf numFmtId="172" fontId="7" fillId="0" borderId="21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 horizontal="right"/>
    </xf>
    <xf numFmtId="172" fontId="7" fillId="0" borderId="36" xfId="0" applyNumberFormat="1" applyFont="1" applyFill="1" applyBorder="1" applyAlignment="1">
      <alignment/>
    </xf>
    <xf numFmtId="172" fontId="7" fillId="0" borderId="26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172" fontId="7" fillId="0" borderId="52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center"/>
    </xf>
    <xf numFmtId="172" fontId="7" fillId="0" borderId="53" xfId="0" applyNumberFormat="1" applyFont="1" applyFill="1" applyBorder="1" applyAlignment="1">
      <alignment/>
    </xf>
    <xf numFmtId="172" fontId="3" fillId="0" borderId="11" xfId="0" applyNumberFormat="1" applyFont="1" applyFill="1" applyBorder="1" applyAlignment="1" quotePrefix="1">
      <alignment horizontal="center"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 quotePrefix="1">
      <alignment horizontal="center"/>
    </xf>
    <xf numFmtId="172" fontId="7" fillId="0" borderId="14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8" fillId="0" borderId="4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48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51</xdr:row>
      <xdr:rowOff>0</xdr:rowOff>
    </xdr:from>
    <xdr:to>
      <xdr:col>10</xdr:col>
      <xdr:colOff>1009650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2611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3"/>
  <sheetViews>
    <sheetView tabSelected="1" zoomScale="75" zoomScaleNormal="75" workbookViewId="0" topLeftCell="A7">
      <selection activeCell="D13" sqref="D13"/>
    </sheetView>
  </sheetViews>
  <sheetFormatPr defaultColWidth="9.140625" defaultRowHeight="12.75"/>
  <cols>
    <col min="1" max="1" width="2.7109375" style="136" customWidth="1"/>
    <col min="2" max="2" width="2.8515625" style="136" customWidth="1"/>
    <col min="3" max="3" width="39.00390625" style="136" customWidth="1"/>
    <col min="4" max="4" width="12.140625" style="136" customWidth="1"/>
    <col min="5" max="5" width="11.57421875" style="136" customWidth="1"/>
    <col min="6" max="6" width="15.28125" style="136" bestFit="1" customWidth="1"/>
    <col min="7" max="7" width="12.28125" style="136" customWidth="1"/>
    <col min="8" max="8" width="12.00390625" style="136" customWidth="1"/>
    <col min="9" max="9" width="15.28125" style="136" bestFit="1" customWidth="1"/>
    <col min="10" max="10" width="16.140625" style="136" bestFit="1" customWidth="1"/>
    <col min="11" max="11" width="15.140625" style="136" customWidth="1"/>
    <col min="12" max="12" width="17.00390625" style="136" customWidth="1"/>
    <col min="13" max="13" width="9.28125" style="136" bestFit="1" customWidth="1"/>
    <col min="14" max="14" width="14.28125" style="136" customWidth="1"/>
    <col min="15" max="15" width="18.421875" style="136" customWidth="1"/>
    <col min="16" max="16" width="17.140625" style="136" customWidth="1"/>
    <col min="17" max="17" width="65.57421875" style="136" customWidth="1"/>
    <col min="18" max="18" width="2.140625" style="136" customWidth="1"/>
    <col min="19" max="19" width="1.8515625" style="135" customWidth="1"/>
    <col min="20" max="20" width="0.9921875" style="135" customWidth="1"/>
    <col min="21" max="166" width="7.8515625" style="135" customWidth="1"/>
    <col min="167" max="16384" width="7.8515625" style="136" customWidth="1"/>
  </cols>
  <sheetData>
    <row r="1" spans="1:20" s="2" customFormat="1" ht="21" customHeight="1">
      <c r="A1" s="231"/>
      <c r="B1" s="232"/>
      <c r="C1" s="233"/>
      <c r="D1" s="240" t="s">
        <v>0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101</v>
      </c>
      <c r="R1" s="243"/>
      <c r="S1" s="244"/>
      <c r="T1" s="1"/>
    </row>
    <row r="2" spans="1:20" s="2" customFormat="1" ht="21" customHeight="1">
      <c r="A2" s="234"/>
      <c r="B2" s="235"/>
      <c r="C2" s="236"/>
      <c r="D2" s="248" t="s">
        <v>58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  <c r="T2" s="1"/>
    </row>
    <row r="3" spans="1:20" s="2" customFormat="1" ht="21" customHeight="1" thickBot="1">
      <c r="A3" s="234"/>
      <c r="B3" s="235"/>
      <c r="C3" s="236"/>
      <c r="D3" s="250" t="s">
        <v>74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  <c r="T3" s="1"/>
    </row>
    <row r="4" spans="1:166" s="5" customFormat="1" ht="21" customHeight="1">
      <c r="A4" s="234"/>
      <c r="B4" s="235"/>
      <c r="C4" s="236"/>
      <c r="D4" s="252" t="s">
        <v>88</v>
      </c>
      <c r="E4" s="253"/>
      <c r="F4" s="254"/>
      <c r="G4" s="252" t="s">
        <v>93</v>
      </c>
      <c r="H4" s="253"/>
      <c r="I4" s="254"/>
      <c r="J4" s="255" t="s">
        <v>1</v>
      </c>
      <c r="K4" s="256"/>
      <c r="L4" s="256"/>
      <c r="M4" s="3"/>
      <c r="N4" s="255" t="s">
        <v>1</v>
      </c>
      <c r="O4" s="256"/>
      <c r="P4" s="256"/>
      <c r="Q4" s="245"/>
      <c r="R4" s="246"/>
      <c r="S4" s="24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34"/>
      <c r="B5" s="235"/>
      <c r="C5" s="236"/>
      <c r="D5" s="221" t="s">
        <v>89</v>
      </c>
      <c r="E5" s="222"/>
      <c r="F5" s="223"/>
      <c r="G5" s="221" t="s">
        <v>92</v>
      </c>
      <c r="H5" s="222"/>
      <c r="I5" s="223"/>
      <c r="J5" s="224" t="s">
        <v>95</v>
      </c>
      <c r="K5" s="222"/>
      <c r="L5" s="223"/>
      <c r="M5" s="6"/>
      <c r="N5" s="224" t="s">
        <v>97</v>
      </c>
      <c r="O5" s="222"/>
      <c r="P5" s="223"/>
      <c r="Q5" s="225">
        <v>38559</v>
      </c>
      <c r="R5" s="226"/>
      <c r="S5" s="22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34"/>
      <c r="B6" s="235"/>
      <c r="C6" s="236"/>
      <c r="D6" s="215"/>
      <c r="E6" s="194"/>
      <c r="F6" s="216"/>
      <c r="G6" s="215" t="s">
        <v>2</v>
      </c>
      <c r="H6" s="217"/>
      <c r="I6" s="194"/>
      <c r="J6" s="218" t="s">
        <v>96</v>
      </c>
      <c r="K6" s="219"/>
      <c r="L6" s="220"/>
      <c r="M6" s="8" t="s">
        <v>3</v>
      </c>
      <c r="N6" s="218" t="s">
        <v>98</v>
      </c>
      <c r="O6" s="219"/>
      <c r="P6" s="220"/>
      <c r="Q6" s="225"/>
      <c r="R6" s="226"/>
      <c r="S6" s="227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34"/>
      <c r="B7" s="235"/>
      <c r="C7" s="236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225"/>
      <c r="R7" s="226"/>
      <c r="S7" s="22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37"/>
      <c r="B8" s="238"/>
      <c r="C8" s="239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228"/>
      <c r="R8" s="229"/>
      <c r="S8" s="23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2" t="s">
        <v>73</v>
      </c>
      <c r="B9" s="203"/>
      <c r="C9" s="204"/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2" t="s">
        <v>11</v>
      </c>
      <c r="R9" s="203"/>
      <c r="S9" s="204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07" t="s">
        <v>12</v>
      </c>
      <c r="B10" s="208"/>
      <c r="C10" s="208"/>
      <c r="D10" s="211" t="s">
        <v>90</v>
      </c>
      <c r="E10" s="210"/>
      <c r="F10" s="257"/>
      <c r="G10" s="209" t="s">
        <v>94</v>
      </c>
      <c r="H10" s="210"/>
      <c r="I10" s="210"/>
      <c r="J10" s="211" t="s">
        <v>75</v>
      </c>
      <c r="K10" s="212"/>
      <c r="L10" s="213"/>
      <c r="M10" s="18"/>
      <c r="N10" s="211" t="s">
        <v>72</v>
      </c>
      <c r="O10" s="212"/>
      <c r="P10" s="213"/>
      <c r="Q10" s="208" t="s">
        <v>13</v>
      </c>
      <c r="R10" s="208"/>
      <c r="S10" s="21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16.3</v>
      </c>
      <c r="E11" s="22">
        <v>1.6</v>
      </c>
      <c r="F11" s="23">
        <f>SUM(D11:E11)</f>
        <v>17.900000000000002</v>
      </c>
      <c r="G11" s="22">
        <v>11.7</v>
      </c>
      <c r="H11" s="22">
        <f>+E40</f>
        <v>1.2000000000000002</v>
      </c>
      <c r="I11" s="138">
        <f>SUM(G11:H11)</f>
        <v>12.899999999999999</v>
      </c>
      <c r="J11" s="21">
        <v>11</v>
      </c>
      <c r="K11" s="22">
        <v>1.1</v>
      </c>
      <c r="L11" s="23">
        <f>SUM(J11:K11)</f>
        <v>12.1</v>
      </c>
      <c r="M11" s="139">
        <f>ROUND(L11-P11,2)/P11*100</f>
        <v>-17.123287671232877</v>
      </c>
      <c r="N11" s="21">
        <v>13.3</v>
      </c>
      <c r="O11" s="22">
        <v>1.3</v>
      </c>
      <c r="P11" s="23">
        <f>SUM(N11:O11)</f>
        <v>14.600000000000001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99" t="s">
        <v>1</v>
      </c>
      <c r="K12" s="199"/>
      <c r="L12" s="199"/>
      <c r="M12" s="151"/>
      <c r="N12" s="199" t="s">
        <v>1</v>
      </c>
      <c r="O12" s="199"/>
      <c r="P12" s="199"/>
      <c r="Q12" s="24"/>
      <c r="S12" s="25"/>
    </row>
    <row r="13" spans="1:19" s="9" customFormat="1" ht="21" customHeight="1">
      <c r="A13" s="19"/>
      <c r="B13" s="20"/>
      <c r="C13" s="20"/>
      <c r="D13" s="27"/>
      <c r="E13" s="27"/>
      <c r="F13" s="27"/>
      <c r="G13" s="27"/>
      <c r="H13" s="27"/>
      <c r="I13" s="27"/>
      <c r="J13" s="200" t="s">
        <v>95</v>
      </c>
      <c r="K13" s="201"/>
      <c r="L13" s="200"/>
      <c r="M13" s="152"/>
      <c r="N13" s="200" t="s">
        <v>97</v>
      </c>
      <c r="O13" s="201"/>
      <c r="P13" s="200"/>
      <c r="Q13" s="24"/>
      <c r="S13" s="25"/>
    </row>
    <row r="14" spans="1:166" s="5" customFormat="1" ht="21" customHeight="1" thickBot="1">
      <c r="A14" s="28"/>
      <c r="B14" s="4"/>
      <c r="C14" s="4"/>
      <c r="D14" s="194"/>
      <c r="E14" s="194"/>
      <c r="F14" s="194"/>
      <c r="G14" s="7"/>
      <c r="H14" s="7"/>
      <c r="I14" s="7"/>
      <c r="J14" s="195" t="s">
        <v>96</v>
      </c>
      <c r="K14" s="196"/>
      <c r="L14" s="195"/>
      <c r="M14" s="153"/>
      <c r="N14" s="195" t="s">
        <v>98</v>
      </c>
      <c r="O14" s="196"/>
      <c r="P14" s="19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 thickBot="1">
      <c r="A15" s="19" t="s">
        <v>16</v>
      </c>
      <c r="B15" s="32"/>
      <c r="C15" s="32"/>
      <c r="D15" s="164">
        <v>0</v>
      </c>
      <c r="E15" s="56">
        <v>0.1</v>
      </c>
      <c r="F15" s="57">
        <f>SUM(D15:E15)</f>
        <v>0.1</v>
      </c>
      <c r="G15" s="164">
        <v>15.4</v>
      </c>
      <c r="H15" s="56">
        <v>0.1</v>
      </c>
      <c r="I15" s="57">
        <f>SUM(G15:H15)</f>
        <v>15.5</v>
      </c>
      <c r="J15" s="164">
        <v>40.5</v>
      </c>
      <c r="K15" s="56">
        <v>7.8</v>
      </c>
      <c r="L15" s="57">
        <f>SUM(J15:K15)</f>
        <v>48.3</v>
      </c>
      <c r="M15" s="165" t="s">
        <v>17</v>
      </c>
      <c r="N15" s="164">
        <v>19.6</v>
      </c>
      <c r="O15" s="56">
        <v>9.7</v>
      </c>
      <c r="P15" s="57">
        <f>SUM(N15:O15)</f>
        <v>29.3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36" t="s">
        <v>63</v>
      </c>
      <c r="C16" s="37"/>
      <c r="D16" s="75">
        <v>0</v>
      </c>
      <c r="E16" s="76">
        <v>0.1</v>
      </c>
      <c r="F16" s="77">
        <f>SUM(D16:E16)</f>
        <v>0.1</v>
      </c>
      <c r="G16" s="75">
        <v>0</v>
      </c>
      <c r="H16" s="76">
        <v>0.1</v>
      </c>
      <c r="I16" s="77">
        <f>SUM(G16:H16)</f>
        <v>0.1</v>
      </c>
      <c r="J16" s="75">
        <v>3.6</v>
      </c>
      <c r="K16" s="76">
        <v>7.3</v>
      </c>
      <c r="L16" s="77">
        <f>SUM(J16:K16)</f>
        <v>10.9</v>
      </c>
      <c r="M16" s="67">
        <f>ROUND(L16-P16,2)/P16*100</f>
        <v>-33.12883435582823</v>
      </c>
      <c r="N16" s="75">
        <v>7.1</v>
      </c>
      <c r="O16" s="76">
        <v>9.2</v>
      </c>
      <c r="P16" s="77">
        <f>SUM(N16:O16)</f>
        <v>16.299999999999997</v>
      </c>
      <c r="Q16" s="41"/>
      <c r="R16" s="42" t="s">
        <v>64</v>
      </c>
      <c r="S16" s="4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4" t="s">
        <v>19</v>
      </c>
      <c r="C17" s="45"/>
      <c r="D17" s="46">
        <v>0</v>
      </c>
      <c r="E17" s="47">
        <v>0</v>
      </c>
      <c r="F17" s="48">
        <f>SUM(D17:E17)</f>
        <v>0</v>
      </c>
      <c r="G17" s="46">
        <v>15.4</v>
      </c>
      <c r="H17" s="47">
        <v>0</v>
      </c>
      <c r="I17" s="48">
        <f>SUM(G17:H17)</f>
        <v>15.4</v>
      </c>
      <c r="J17" s="46">
        <v>36.9</v>
      </c>
      <c r="K17" s="47">
        <v>0.5</v>
      </c>
      <c r="L17" s="48">
        <f>SUM(J17:K17)</f>
        <v>37.4</v>
      </c>
      <c r="M17" s="107" t="s">
        <v>17</v>
      </c>
      <c r="N17" s="46">
        <v>12.5</v>
      </c>
      <c r="O17" s="47">
        <v>0.5</v>
      </c>
      <c r="P17" s="48">
        <f>SUM(N17:O17)</f>
        <v>13</v>
      </c>
      <c r="Q17" s="49"/>
      <c r="R17" s="50" t="s">
        <v>20</v>
      </c>
      <c r="S17" s="4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4"/>
      <c r="C19" s="32"/>
      <c r="D19" s="55">
        <v>4.3</v>
      </c>
      <c r="E19" s="56">
        <v>0.8</v>
      </c>
      <c r="F19" s="57">
        <f>SUM(D19:E19)</f>
        <v>5.1</v>
      </c>
      <c r="G19" s="55">
        <v>3.8</v>
      </c>
      <c r="H19" s="56">
        <v>0.7</v>
      </c>
      <c r="I19" s="57">
        <f>SUM(G19:H19)</f>
        <v>4.5</v>
      </c>
      <c r="J19" s="55">
        <v>28.3</v>
      </c>
      <c r="K19" s="56">
        <v>9.6</v>
      </c>
      <c r="L19" s="57">
        <f>SUM(J19:K19)</f>
        <v>37.9</v>
      </c>
      <c r="M19" s="155">
        <f aca="true" t="shared" si="0" ref="M19:M25">ROUND(L19-P19,2)/P19*100</f>
        <v>-4.534005037783375</v>
      </c>
      <c r="N19" s="55">
        <v>29.1</v>
      </c>
      <c r="O19" s="56">
        <v>10.6</v>
      </c>
      <c r="P19" s="57">
        <f>SUM(N19:O19)</f>
        <v>39.7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58" t="s">
        <v>23</v>
      </c>
      <c r="C20" s="59"/>
      <c r="D20" s="60">
        <v>4.3</v>
      </c>
      <c r="E20" s="61">
        <v>0.3</v>
      </c>
      <c r="F20" s="35">
        <f>SUM(D20:E20)</f>
        <v>4.6</v>
      </c>
      <c r="G20" s="60">
        <v>3.8</v>
      </c>
      <c r="H20" s="61">
        <v>0.4</v>
      </c>
      <c r="I20" s="35">
        <f>SUM(G20:H20)</f>
        <v>4.2</v>
      </c>
      <c r="J20" s="60">
        <v>25.9</v>
      </c>
      <c r="K20" s="61">
        <v>3</v>
      </c>
      <c r="L20" s="26">
        <f>SUM(J20:K20)</f>
        <v>28.9</v>
      </c>
      <c r="M20" s="62">
        <f t="shared" si="0"/>
        <v>-4.304635761589404</v>
      </c>
      <c r="N20" s="161">
        <v>27.4</v>
      </c>
      <c r="O20" s="61">
        <v>2.8</v>
      </c>
      <c r="P20" s="35">
        <f>SUM(N20:O20)</f>
        <v>30.2</v>
      </c>
      <c r="Q20" s="63"/>
      <c r="R20" s="64" t="s">
        <v>24</v>
      </c>
      <c r="S20" s="25"/>
      <c r="T20" s="9"/>
      <c r="U20" s="65"/>
      <c r="V20" s="65"/>
      <c r="W20" s="65"/>
      <c r="X20" s="6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66"/>
      <c r="C21" s="36" t="s">
        <v>25</v>
      </c>
      <c r="D21" s="38">
        <v>4.3</v>
      </c>
      <c r="E21" s="39">
        <v>0</v>
      </c>
      <c r="F21" s="40">
        <f>SUM(D21:E21)</f>
        <v>4.3</v>
      </c>
      <c r="G21" s="38">
        <v>3.8</v>
      </c>
      <c r="H21" s="39">
        <v>0</v>
      </c>
      <c r="I21" s="40">
        <f>SUM(G21:H21)</f>
        <v>3.8</v>
      </c>
      <c r="J21" s="38">
        <v>25.9</v>
      </c>
      <c r="K21" s="39">
        <v>0</v>
      </c>
      <c r="L21" s="156">
        <f>SUM(J21:K21)</f>
        <v>25.9</v>
      </c>
      <c r="M21" s="67">
        <f t="shared" si="0"/>
        <v>-5.474452554744526</v>
      </c>
      <c r="N21" s="39">
        <v>27.4</v>
      </c>
      <c r="O21" s="39">
        <v>0</v>
      </c>
      <c r="P21" s="40">
        <f>SUM(N21:O21)</f>
        <v>27.4</v>
      </c>
      <c r="Q21" s="42" t="s">
        <v>26</v>
      </c>
      <c r="R21" s="68"/>
      <c r="S21" s="43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69"/>
      <c r="C22" s="70" t="s">
        <v>27</v>
      </c>
      <c r="D22" s="46">
        <v>0</v>
      </c>
      <c r="E22" s="47">
        <v>0.3</v>
      </c>
      <c r="F22" s="48">
        <f>E22+D22</f>
        <v>0.3</v>
      </c>
      <c r="G22" s="46">
        <v>0</v>
      </c>
      <c r="H22" s="47">
        <v>0.4</v>
      </c>
      <c r="I22" s="48">
        <f>H22+G22</f>
        <v>0.4</v>
      </c>
      <c r="J22" s="46">
        <v>0</v>
      </c>
      <c r="K22" s="47">
        <v>3</v>
      </c>
      <c r="L22" s="159">
        <f>K22+J22</f>
        <v>3</v>
      </c>
      <c r="M22" s="157">
        <f t="shared" si="0"/>
        <v>7.142857142857144</v>
      </c>
      <c r="N22" s="47">
        <v>0</v>
      </c>
      <c r="O22" s="47">
        <v>2.8</v>
      </c>
      <c r="P22" s="48">
        <f>O22+N22</f>
        <v>2.8</v>
      </c>
      <c r="Q22" s="71" t="s">
        <v>28</v>
      </c>
      <c r="R22" s="72"/>
      <c r="S22" s="4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3" t="s">
        <v>29</v>
      </c>
      <c r="C23" s="74"/>
      <c r="D23" s="75">
        <v>0</v>
      </c>
      <c r="E23" s="76">
        <v>0.1</v>
      </c>
      <c r="F23" s="77">
        <f>SUM(D23:E23)</f>
        <v>0.1</v>
      </c>
      <c r="G23" s="75">
        <v>0</v>
      </c>
      <c r="H23" s="76">
        <v>0</v>
      </c>
      <c r="I23" s="77">
        <f>SUM(G23:H23)</f>
        <v>0</v>
      </c>
      <c r="J23" s="75">
        <v>0</v>
      </c>
      <c r="K23" s="76">
        <v>0.4</v>
      </c>
      <c r="L23" s="158">
        <f>SUM(J23:K23)</f>
        <v>0.4</v>
      </c>
      <c r="M23" s="162">
        <f t="shared" si="0"/>
        <v>0</v>
      </c>
      <c r="N23" s="76">
        <v>0.2</v>
      </c>
      <c r="O23" s="76">
        <v>0.2</v>
      </c>
      <c r="P23" s="77">
        <f>SUM(N23:O23)</f>
        <v>0.4</v>
      </c>
      <c r="Q23" s="53"/>
      <c r="R23" s="72" t="s">
        <v>30</v>
      </c>
      <c r="S23" s="4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3" t="s">
        <v>68</v>
      </c>
      <c r="C24" s="74"/>
      <c r="D24" s="75">
        <v>0</v>
      </c>
      <c r="E24" s="76">
        <v>0.3</v>
      </c>
      <c r="F24" s="77">
        <f>SUM(D24:E24)</f>
        <v>0.3</v>
      </c>
      <c r="G24" s="75">
        <v>0</v>
      </c>
      <c r="H24" s="76">
        <v>0.1</v>
      </c>
      <c r="I24" s="77">
        <f>SUM(G24:H24)</f>
        <v>0.1</v>
      </c>
      <c r="J24" s="75">
        <v>0.7</v>
      </c>
      <c r="K24" s="76">
        <v>4.3</v>
      </c>
      <c r="L24" s="158">
        <f>SUM(J24:K24)</f>
        <v>5</v>
      </c>
      <c r="M24" s="67">
        <f t="shared" si="0"/>
        <v>-20.634920634920636</v>
      </c>
      <c r="N24" s="76">
        <v>1</v>
      </c>
      <c r="O24" s="76">
        <v>5.3</v>
      </c>
      <c r="P24" s="77">
        <f>SUM(N24:O24)</f>
        <v>6.3</v>
      </c>
      <c r="Q24" s="78"/>
      <c r="R24" s="72" t="s">
        <v>31</v>
      </c>
      <c r="S24" s="4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79" t="s">
        <v>32</v>
      </c>
      <c r="C25" s="80"/>
      <c r="D25" s="81">
        <v>0</v>
      </c>
      <c r="E25" s="82">
        <v>0.1</v>
      </c>
      <c r="F25" s="83">
        <f>SUM(D25:E25)</f>
        <v>0.1</v>
      </c>
      <c r="G25" s="81">
        <v>0</v>
      </c>
      <c r="H25" s="82">
        <v>0.2</v>
      </c>
      <c r="I25" s="83">
        <f>SUM(G25:H25)</f>
        <v>0.2</v>
      </c>
      <c r="J25" s="81">
        <v>1.7</v>
      </c>
      <c r="K25" s="82">
        <v>1.9</v>
      </c>
      <c r="L25" s="160">
        <f>SUM(J25:K25)</f>
        <v>3.5999999999999996</v>
      </c>
      <c r="M25" s="84">
        <f t="shared" si="0"/>
        <v>28.571428571428577</v>
      </c>
      <c r="N25" s="82">
        <v>0.5</v>
      </c>
      <c r="O25" s="82">
        <v>2.3</v>
      </c>
      <c r="P25" s="83">
        <f>SUM(N25:O25)</f>
        <v>2.8</v>
      </c>
      <c r="Q25" s="85"/>
      <c r="R25" s="86" t="s">
        <v>33</v>
      </c>
      <c r="S25" s="43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7"/>
      <c r="O26" s="87"/>
      <c r="P26" s="87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59</v>
      </c>
      <c r="B27" s="32"/>
      <c r="C27" s="32"/>
      <c r="D27" s="33">
        <f>SUM(D28+D31)</f>
        <v>0</v>
      </c>
      <c r="E27" s="34">
        <f>SUM(E28+E31)</f>
        <v>0</v>
      </c>
      <c r="F27" s="35">
        <f aca="true" t="shared" si="1" ref="F27:F33">SUM(D27:E27)</f>
        <v>0</v>
      </c>
      <c r="G27" s="33">
        <f>SUM(G28+G31)</f>
        <v>0</v>
      </c>
      <c r="H27" s="34">
        <f>SUM(H28+H31)</f>
        <v>0</v>
      </c>
      <c r="I27" s="35">
        <f aca="true" t="shared" si="2" ref="I27:I33">SUM(G27:H27)</f>
        <v>0</v>
      </c>
      <c r="J27" s="33">
        <f>SUM(J28+J31)</f>
        <v>0</v>
      </c>
      <c r="K27" s="34">
        <f>SUM(K28+K31)</f>
        <v>0</v>
      </c>
      <c r="L27" s="35">
        <f aca="true" t="shared" si="3" ref="L27:L33">SUM(J27:K27)</f>
        <v>0</v>
      </c>
      <c r="M27" s="89" t="s">
        <v>17</v>
      </c>
      <c r="N27" s="33">
        <f>SUM(N28+N31)</f>
        <v>0</v>
      </c>
      <c r="O27" s="34">
        <f>SUM(O28+O31)</f>
        <v>0</v>
      </c>
      <c r="P27" s="35">
        <f aca="true" t="shared" si="4" ref="P27:P33">SUM(N27:O27)</f>
        <v>0</v>
      </c>
      <c r="Q27" s="65"/>
      <c r="R27" s="65"/>
      <c r="S27" s="90" t="s">
        <v>60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58" t="s">
        <v>65</v>
      </c>
      <c r="C28" s="91"/>
      <c r="D28" s="33">
        <f>SUM(D29:D30)</f>
        <v>0</v>
      </c>
      <c r="E28" s="34">
        <f>SUM(E29:E30)</f>
        <v>0</v>
      </c>
      <c r="F28" s="92">
        <f t="shared" si="1"/>
        <v>0</v>
      </c>
      <c r="G28" s="33">
        <f>SUM(G29:G30)</f>
        <v>0</v>
      </c>
      <c r="H28" s="34">
        <f>SUM(H29:H30)</f>
        <v>0</v>
      </c>
      <c r="I28" s="92">
        <f t="shared" si="2"/>
        <v>0</v>
      </c>
      <c r="J28" s="33">
        <f>SUM(J29:J30)</f>
        <v>0</v>
      </c>
      <c r="K28" s="34">
        <f>SUM(K29:K30)</f>
        <v>0</v>
      </c>
      <c r="L28" s="92">
        <f t="shared" si="3"/>
        <v>0</v>
      </c>
      <c r="M28" s="93" t="s">
        <v>17</v>
      </c>
      <c r="N28" s="33">
        <f>SUM(N29:N30)</f>
        <v>0</v>
      </c>
      <c r="O28" s="34">
        <f>SUM(O29:O30)</f>
        <v>0</v>
      </c>
      <c r="P28" s="92">
        <f t="shared" si="4"/>
        <v>0</v>
      </c>
      <c r="Q28" s="94"/>
      <c r="R28" s="64" t="s">
        <v>66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95"/>
      <c r="C29" s="96" t="s">
        <v>34</v>
      </c>
      <c r="D29" s="97">
        <v>0</v>
      </c>
      <c r="E29" s="98">
        <v>0</v>
      </c>
      <c r="F29" s="99">
        <f t="shared" si="1"/>
        <v>0</v>
      </c>
      <c r="G29" s="97">
        <v>0</v>
      </c>
      <c r="H29" s="98">
        <v>0</v>
      </c>
      <c r="I29" s="99">
        <f t="shared" si="2"/>
        <v>0</v>
      </c>
      <c r="J29" s="97">
        <v>0</v>
      </c>
      <c r="K29" s="98">
        <v>0</v>
      </c>
      <c r="L29" s="99">
        <f t="shared" si="3"/>
        <v>0</v>
      </c>
      <c r="M29" s="100" t="s">
        <v>17</v>
      </c>
      <c r="N29" s="97">
        <v>0</v>
      </c>
      <c r="O29" s="98">
        <v>0</v>
      </c>
      <c r="P29" s="99">
        <f t="shared" si="4"/>
        <v>0</v>
      </c>
      <c r="Q29" s="101" t="s">
        <v>35</v>
      </c>
      <c r="R29" s="102"/>
      <c r="S29" s="43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95"/>
      <c r="C30" s="103" t="s">
        <v>36</v>
      </c>
      <c r="D30" s="104">
        <v>0</v>
      </c>
      <c r="E30" s="105">
        <v>0</v>
      </c>
      <c r="F30" s="106">
        <f t="shared" si="1"/>
        <v>0</v>
      </c>
      <c r="G30" s="104">
        <v>0</v>
      </c>
      <c r="H30" s="105">
        <v>0</v>
      </c>
      <c r="I30" s="106">
        <f t="shared" si="2"/>
        <v>0</v>
      </c>
      <c r="J30" s="104">
        <v>0</v>
      </c>
      <c r="K30" s="105">
        <v>0</v>
      </c>
      <c r="L30" s="106">
        <f t="shared" si="3"/>
        <v>0</v>
      </c>
      <c r="M30" s="107" t="s">
        <v>17</v>
      </c>
      <c r="N30" s="104">
        <v>0</v>
      </c>
      <c r="O30" s="105">
        <v>0</v>
      </c>
      <c r="P30" s="106">
        <f t="shared" si="4"/>
        <v>0</v>
      </c>
      <c r="Q30" s="71" t="s">
        <v>37</v>
      </c>
      <c r="R30" s="108"/>
      <c r="S30" s="43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3" t="s">
        <v>38</v>
      </c>
      <c r="C31" s="109"/>
      <c r="D31" s="110">
        <f>SUM(D32:D33)</f>
        <v>0</v>
      </c>
      <c r="E31" s="111">
        <f>SUM(E32:E33)</f>
        <v>0</v>
      </c>
      <c r="F31" s="112">
        <f t="shared" si="1"/>
        <v>0</v>
      </c>
      <c r="G31" s="110">
        <f>SUM(G32:G33)</f>
        <v>0</v>
      </c>
      <c r="H31" s="111">
        <f>SUM(H32:H33)</f>
        <v>0</v>
      </c>
      <c r="I31" s="112">
        <f t="shared" si="2"/>
        <v>0</v>
      </c>
      <c r="J31" s="110">
        <f>SUM(J32:J33)</f>
        <v>0</v>
      </c>
      <c r="K31" s="111">
        <f>SUM(K32:K33)</f>
        <v>0</v>
      </c>
      <c r="L31" s="112">
        <f t="shared" si="3"/>
        <v>0</v>
      </c>
      <c r="M31" s="100" t="s">
        <v>17</v>
      </c>
      <c r="N31" s="110">
        <f>SUM(N32:N33)</f>
        <v>0</v>
      </c>
      <c r="O31" s="111">
        <f>SUM(O32:O33)</f>
        <v>0</v>
      </c>
      <c r="P31" s="112">
        <f t="shared" si="4"/>
        <v>0</v>
      </c>
      <c r="Q31" s="113"/>
      <c r="R31" s="64" t="s">
        <v>39</v>
      </c>
      <c r="S31" s="43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95"/>
      <c r="C32" s="96" t="s">
        <v>40</v>
      </c>
      <c r="D32" s="97">
        <v>0</v>
      </c>
      <c r="E32" s="98">
        <v>0</v>
      </c>
      <c r="F32" s="99">
        <f t="shared" si="1"/>
        <v>0</v>
      </c>
      <c r="G32" s="97">
        <v>0</v>
      </c>
      <c r="H32" s="98">
        <v>0</v>
      </c>
      <c r="I32" s="99">
        <f t="shared" si="2"/>
        <v>0</v>
      </c>
      <c r="J32" s="97">
        <v>0</v>
      </c>
      <c r="K32" s="98">
        <v>0</v>
      </c>
      <c r="L32" s="99">
        <f t="shared" si="3"/>
        <v>0</v>
      </c>
      <c r="M32" s="100" t="s">
        <v>17</v>
      </c>
      <c r="N32" s="97">
        <v>0</v>
      </c>
      <c r="O32" s="98">
        <v>0</v>
      </c>
      <c r="P32" s="99">
        <f t="shared" si="4"/>
        <v>0</v>
      </c>
      <c r="Q32" s="101" t="s">
        <v>41</v>
      </c>
      <c r="R32" s="108"/>
      <c r="S32" s="43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19"/>
      <c r="B33" s="149"/>
      <c r="C33" s="103" t="s">
        <v>42</v>
      </c>
      <c r="D33" s="147">
        <v>0</v>
      </c>
      <c r="E33" s="148">
        <v>0</v>
      </c>
      <c r="F33" s="83">
        <f t="shared" si="1"/>
        <v>0</v>
      </c>
      <c r="G33" s="147">
        <v>0</v>
      </c>
      <c r="H33" s="148">
        <v>0</v>
      </c>
      <c r="I33" s="83">
        <f t="shared" si="2"/>
        <v>0</v>
      </c>
      <c r="J33" s="147">
        <v>0</v>
      </c>
      <c r="K33" s="148">
        <v>0</v>
      </c>
      <c r="L33" s="83">
        <f t="shared" si="3"/>
        <v>0</v>
      </c>
      <c r="M33" s="114" t="s">
        <v>17</v>
      </c>
      <c r="N33" s="147">
        <v>0</v>
      </c>
      <c r="O33" s="148">
        <v>0</v>
      </c>
      <c r="P33" s="83">
        <f t="shared" si="4"/>
        <v>0</v>
      </c>
      <c r="Q33" s="71" t="s">
        <v>43</v>
      </c>
      <c r="R33" s="150"/>
      <c r="S33" s="43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74"/>
      <c r="C34" s="74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2"/>
      <c r="O34" s="52"/>
      <c r="P34" s="52"/>
      <c r="Q34" s="53"/>
      <c r="R34" s="53"/>
      <c r="S34" s="43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115" t="s">
        <v>44</v>
      </c>
      <c r="B35" s="20"/>
      <c r="C35" s="20"/>
      <c r="D35" s="164">
        <v>0.3</v>
      </c>
      <c r="E35" s="56">
        <v>-0.3</v>
      </c>
      <c r="F35" s="57">
        <f>SUM(F36:F37)</f>
        <v>0</v>
      </c>
      <c r="G35" s="164">
        <v>0.1</v>
      </c>
      <c r="H35" s="56">
        <v>-0.1</v>
      </c>
      <c r="I35" s="57">
        <f>SUM(I36:I37)</f>
        <v>0</v>
      </c>
      <c r="J35" s="164">
        <v>0</v>
      </c>
      <c r="K35" s="56">
        <v>-1.4</v>
      </c>
      <c r="L35" s="57">
        <f>SUM(L36:L37)</f>
        <v>-1.4000000000000001</v>
      </c>
      <c r="M35" s="167" t="s">
        <v>17</v>
      </c>
      <c r="N35" s="164">
        <v>0.7</v>
      </c>
      <c r="O35" s="56">
        <v>-0.7</v>
      </c>
      <c r="P35" s="57">
        <f>SUM(P36:P37)</f>
        <v>0</v>
      </c>
      <c r="Q35" s="24"/>
      <c r="R35" s="24"/>
      <c r="S35" s="25" t="s">
        <v>45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9"/>
      <c r="B36" s="36" t="s">
        <v>46</v>
      </c>
      <c r="C36" s="37"/>
      <c r="D36" s="75">
        <v>0</v>
      </c>
      <c r="E36" s="76">
        <v>0</v>
      </c>
      <c r="F36" s="77">
        <f>SUM(D36:E36)</f>
        <v>0</v>
      </c>
      <c r="G36" s="75">
        <v>0.1</v>
      </c>
      <c r="H36" s="76">
        <v>-0.1</v>
      </c>
      <c r="I36" s="77">
        <f>SUM(G36:H36)</f>
        <v>0</v>
      </c>
      <c r="J36" s="75">
        <v>0.3</v>
      </c>
      <c r="K36" s="76">
        <v>-0.1</v>
      </c>
      <c r="L36" s="77">
        <f>SUM(J36:K36)</f>
        <v>0.19999999999999998</v>
      </c>
      <c r="M36" s="166" t="s">
        <v>17</v>
      </c>
      <c r="N36" s="75">
        <v>0.2</v>
      </c>
      <c r="O36" s="76">
        <v>-0.1</v>
      </c>
      <c r="P36" s="77">
        <f>SUM(N36:O36)</f>
        <v>0.1</v>
      </c>
      <c r="Q36" s="41"/>
      <c r="R36" s="42" t="s">
        <v>83</v>
      </c>
      <c r="S36" s="43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 thickBot="1">
      <c r="A37" s="19"/>
      <c r="B37" s="116" t="s">
        <v>82</v>
      </c>
      <c r="C37" s="117"/>
      <c r="D37" s="81">
        <v>0.3</v>
      </c>
      <c r="E37" s="82">
        <v>-0.3</v>
      </c>
      <c r="F37" s="83">
        <f>SUM(D37:E37)</f>
        <v>0</v>
      </c>
      <c r="G37" s="81">
        <v>0</v>
      </c>
      <c r="H37" s="82">
        <v>0</v>
      </c>
      <c r="I37" s="83">
        <f>SUM(G37:H37)</f>
        <v>0</v>
      </c>
      <c r="J37" s="81">
        <v>-0.3</v>
      </c>
      <c r="K37" s="82">
        <v>-1.3</v>
      </c>
      <c r="L37" s="83">
        <f>SUM(J37:K37)</f>
        <v>-1.6</v>
      </c>
      <c r="M37" s="114" t="s">
        <v>17</v>
      </c>
      <c r="N37" s="81">
        <v>0.5</v>
      </c>
      <c r="O37" s="82">
        <v>-0.6</v>
      </c>
      <c r="P37" s="83">
        <f>SUM(N37:O37)</f>
        <v>-0.09999999999999998</v>
      </c>
      <c r="Q37" s="49"/>
      <c r="R37" s="50" t="s">
        <v>67</v>
      </c>
      <c r="S37" s="43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10.5" customHeight="1" thickBot="1">
      <c r="A38" s="19"/>
      <c r="B38" s="109"/>
      <c r="C38" s="9"/>
      <c r="D38" s="51"/>
      <c r="E38" s="51"/>
      <c r="F38" s="27"/>
      <c r="G38" s="51"/>
      <c r="H38" s="51"/>
      <c r="I38" s="27"/>
      <c r="J38" s="51"/>
      <c r="K38" s="51"/>
      <c r="L38" s="27"/>
      <c r="M38" s="146"/>
      <c r="N38" s="51"/>
      <c r="O38" s="51"/>
      <c r="P38" s="27"/>
      <c r="Q38" s="145"/>
      <c r="R38" s="145"/>
      <c r="S38" s="43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28"/>
      <c r="B39" s="4"/>
      <c r="C39" s="4"/>
      <c r="D39" s="197" t="s">
        <v>91</v>
      </c>
      <c r="E39" s="198"/>
      <c r="F39" s="198"/>
      <c r="G39" s="197" t="s">
        <v>99</v>
      </c>
      <c r="H39" s="198"/>
      <c r="I39" s="198"/>
      <c r="J39" s="197" t="s">
        <v>99</v>
      </c>
      <c r="K39" s="198"/>
      <c r="L39" s="198"/>
      <c r="M39" s="154"/>
      <c r="N39" s="197" t="s">
        <v>100</v>
      </c>
      <c r="O39" s="198"/>
      <c r="P39" s="198"/>
      <c r="Q39" s="30"/>
      <c r="R39" s="30"/>
      <c r="S39" s="31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18" t="s">
        <v>47</v>
      </c>
      <c r="B40" s="119"/>
      <c r="C40" s="119"/>
      <c r="D40" s="55">
        <f>D11+D15-D19-D27-D35</f>
        <v>11.7</v>
      </c>
      <c r="E40" s="56">
        <f>E11+E15-E19-E27-E35</f>
        <v>1.2000000000000002</v>
      </c>
      <c r="F40" s="57">
        <f>SUM(D40:E40)</f>
        <v>12.899999999999999</v>
      </c>
      <c r="G40" s="55">
        <f>G11+G15-G19-G27-G35</f>
        <v>23.2</v>
      </c>
      <c r="H40" s="56">
        <v>0.7</v>
      </c>
      <c r="I40" s="57">
        <f>SUM(G40:H40)</f>
        <v>23.9</v>
      </c>
      <c r="J40" s="55">
        <f>J11+J15-J19-J27-J35</f>
        <v>23.2</v>
      </c>
      <c r="K40" s="56">
        <f>K11+K15-K19-K27-K35</f>
        <v>0.7000000000000006</v>
      </c>
      <c r="L40" s="57">
        <f>SUM(J40:K40)</f>
        <v>23.9</v>
      </c>
      <c r="M40" s="139">
        <f>ROUND(L40-P40,2)/P40*100</f>
        <v>469.0476190476187</v>
      </c>
      <c r="N40" s="55">
        <f>N11+N15-N19-N27-N35</f>
        <v>3.100000000000004</v>
      </c>
      <c r="O40" s="56">
        <f>O11+O15-O19-O27-O35</f>
        <v>1.1000000000000003</v>
      </c>
      <c r="P40" s="23">
        <f>P11+P15-P19-P27-P35</f>
        <v>4.200000000000003</v>
      </c>
      <c r="Q40" s="120"/>
      <c r="R40" s="120"/>
      <c r="S40" s="121" t="s">
        <v>48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22"/>
      <c r="B41" s="123"/>
      <c r="C41" s="123"/>
      <c r="D41" s="51"/>
      <c r="E41" s="51"/>
      <c r="F41" s="51"/>
      <c r="G41" s="51"/>
      <c r="H41" s="51"/>
      <c r="I41" s="51"/>
      <c r="J41" s="51"/>
      <c r="K41" s="51"/>
      <c r="L41" s="51"/>
      <c r="M41" s="163"/>
      <c r="N41" s="51"/>
      <c r="O41" s="51"/>
      <c r="P41" s="51"/>
      <c r="Q41" s="193"/>
      <c r="R41" s="193"/>
      <c r="S41" s="43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 thickBot="1">
      <c r="A42" s="115" t="s">
        <v>61</v>
      </c>
      <c r="B42" s="20"/>
      <c r="C42" s="20"/>
      <c r="D42" s="164">
        <v>11.7</v>
      </c>
      <c r="E42" s="56">
        <v>1.2</v>
      </c>
      <c r="F42" s="168">
        <f aca="true" t="shared" si="5" ref="F42:L42">SUM(F43:F44)</f>
        <v>12.9</v>
      </c>
      <c r="G42" s="164">
        <v>23.2</v>
      </c>
      <c r="H42" s="56">
        <v>0.7</v>
      </c>
      <c r="I42" s="168">
        <f t="shared" si="5"/>
        <v>23.900000000000002</v>
      </c>
      <c r="J42" s="164">
        <v>23.2</v>
      </c>
      <c r="K42" s="56">
        <v>0.7</v>
      </c>
      <c r="L42" s="169">
        <f t="shared" si="5"/>
        <v>23.900000000000002</v>
      </c>
      <c r="M42" s="155">
        <f>ROUND(L42-P42,2)/P42*100</f>
        <v>469.047619047619</v>
      </c>
      <c r="N42" s="169">
        <v>3.1</v>
      </c>
      <c r="O42" s="56">
        <v>1.1</v>
      </c>
      <c r="P42" s="23">
        <f>SUM(P43:P44)</f>
        <v>4.2</v>
      </c>
      <c r="Q42" s="24"/>
      <c r="R42" s="24"/>
      <c r="S42" s="25" t="s">
        <v>62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24"/>
      <c r="B43" s="36" t="s">
        <v>49</v>
      </c>
      <c r="C43" s="37"/>
      <c r="D43" s="75">
        <v>4.4</v>
      </c>
      <c r="E43" s="76">
        <v>0.7</v>
      </c>
      <c r="F43" s="77">
        <f>SUM(D43:E43)</f>
        <v>5.1000000000000005</v>
      </c>
      <c r="G43" s="75">
        <v>11.3</v>
      </c>
      <c r="H43" s="76">
        <v>0.3</v>
      </c>
      <c r="I43" s="77">
        <f>SUM(G43:H43)</f>
        <v>11.600000000000001</v>
      </c>
      <c r="J43" s="75">
        <v>11.3</v>
      </c>
      <c r="K43" s="76">
        <v>0.3</v>
      </c>
      <c r="L43" s="158">
        <f>SUM(J43:K43)</f>
        <v>11.600000000000001</v>
      </c>
      <c r="M43" s="67">
        <f>ROUND(L43-P43,2)/P43*100</f>
        <v>1188.8888888888887</v>
      </c>
      <c r="N43" s="76">
        <v>0.4</v>
      </c>
      <c r="O43" s="76">
        <v>0.5</v>
      </c>
      <c r="P43" s="77">
        <f>SUM(N43:O43)</f>
        <v>0.9</v>
      </c>
      <c r="Q43" s="41"/>
      <c r="R43" s="42" t="s">
        <v>50</v>
      </c>
      <c r="S43" s="43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4"/>
      <c r="B44" s="116" t="s">
        <v>51</v>
      </c>
      <c r="C44" s="117"/>
      <c r="D44" s="46">
        <v>7.3</v>
      </c>
      <c r="E44" s="47">
        <v>0.5</v>
      </c>
      <c r="F44" s="48">
        <f>SUM(D44:E44)</f>
        <v>7.8</v>
      </c>
      <c r="G44" s="46">
        <v>11.9</v>
      </c>
      <c r="H44" s="47">
        <v>0.4</v>
      </c>
      <c r="I44" s="48">
        <f>SUM(G44:H44)</f>
        <v>12.3</v>
      </c>
      <c r="J44" s="46">
        <v>11.9</v>
      </c>
      <c r="K44" s="47">
        <v>0.4</v>
      </c>
      <c r="L44" s="159">
        <f>SUM(J44:K44)</f>
        <v>12.3</v>
      </c>
      <c r="M44" s="157">
        <f>ROUND(L44-P44,2)/P44*100</f>
        <v>272.7272727272727</v>
      </c>
      <c r="N44" s="47">
        <v>2.7</v>
      </c>
      <c r="O44" s="47">
        <v>0.6</v>
      </c>
      <c r="P44" s="48">
        <f>SUM(N44:O44)</f>
        <v>3.3000000000000003</v>
      </c>
      <c r="Q44" s="49"/>
      <c r="R44" s="50" t="s">
        <v>52</v>
      </c>
      <c r="S44" s="43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15"/>
      <c r="B45" s="20"/>
      <c r="C45" s="20"/>
      <c r="D45" s="52"/>
      <c r="E45" s="52"/>
      <c r="F45" s="52"/>
      <c r="G45" s="52"/>
      <c r="H45" s="52"/>
      <c r="I45" s="52"/>
      <c r="J45" s="52"/>
      <c r="K45" s="52"/>
      <c r="L45" s="52"/>
      <c r="M45" s="125"/>
      <c r="N45" s="52"/>
      <c r="O45" s="52"/>
      <c r="P45" s="52"/>
      <c r="Q45" s="24"/>
      <c r="R45" s="24"/>
      <c r="S45" s="43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189" t="s">
        <v>53</v>
      </c>
      <c r="B46" s="190"/>
      <c r="C46" s="190"/>
      <c r="D46" s="190"/>
      <c r="E46" s="190"/>
      <c r="F46" s="190"/>
      <c r="G46" s="190"/>
      <c r="H46" s="190"/>
      <c r="I46" s="190"/>
      <c r="J46" s="126" t="s">
        <v>69</v>
      </c>
      <c r="K46" s="191" t="s">
        <v>54</v>
      </c>
      <c r="L46" s="191"/>
      <c r="M46" s="191"/>
      <c r="N46" s="191"/>
      <c r="O46" s="191"/>
      <c r="P46" s="191"/>
      <c r="Q46" s="191"/>
      <c r="R46" s="191"/>
      <c r="S46" s="19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179" t="s">
        <v>81</v>
      </c>
      <c r="B47" s="180"/>
      <c r="C47" s="180"/>
      <c r="D47" s="180"/>
      <c r="E47" s="180"/>
      <c r="F47" s="180"/>
      <c r="G47" s="180"/>
      <c r="H47" s="180"/>
      <c r="I47" s="180"/>
      <c r="J47" s="130" t="s">
        <v>55</v>
      </c>
      <c r="K47" s="127"/>
      <c r="L47" s="127"/>
      <c r="M47" s="127"/>
      <c r="N47" s="127"/>
      <c r="O47" s="127"/>
      <c r="P47" s="127"/>
      <c r="Q47" s="127"/>
      <c r="R47" s="127"/>
      <c r="S47" s="128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179"/>
      <c r="B48" s="180"/>
      <c r="C48" s="180"/>
      <c r="D48" s="131"/>
      <c r="E48" s="131"/>
      <c r="F48" s="170" t="s">
        <v>76</v>
      </c>
      <c r="G48" s="170"/>
      <c r="H48" s="170"/>
      <c r="I48" s="170"/>
      <c r="J48" s="141">
        <v>0</v>
      </c>
      <c r="K48" s="188" t="s">
        <v>79</v>
      </c>
      <c r="L48" s="188"/>
      <c r="M48" s="188"/>
      <c r="N48" s="188"/>
      <c r="O48" s="188"/>
      <c r="P48" s="185"/>
      <c r="Q48" s="185"/>
      <c r="R48" s="185"/>
      <c r="S48" s="186"/>
      <c r="T48" s="132"/>
      <c r="U48" s="132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79"/>
      <c r="B49" s="180"/>
      <c r="C49" s="180"/>
      <c r="D49" s="131"/>
      <c r="E49" s="131"/>
      <c r="F49" s="187" t="s">
        <v>77</v>
      </c>
      <c r="G49" s="181"/>
      <c r="H49" s="181"/>
      <c r="I49" s="181"/>
      <c r="J49" s="141">
        <v>29</v>
      </c>
      <c r="K49" s="188" t="s">
        <v>78</v>
      </c>
      <c r="L49" s="188"/>
      <c r="M49" s="188"/>
      <c r="N49" s="188"/>
      <c r="O49" s="133"/>
      <c r="P49" s="127"/>
      <c r="Q49" s="127"/>
      <c r="R49" s="127"/>
      <c r="S49" s="12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79"/>
      <c r="B50" s="180"/>
      <c r="C50" s="180"/>
      <c r="D50" s="134"/>
      <c r="E50" s="134"/>
      <c r="F50" s="181" t="s">
        <v>95</v>
      </c>
      <c r="G50" s="181"/>
      <c r="H50" s="181"/>
      <c r="I50" s="181"/>
      <c r="J50" s="142" t="s">
        <v>102</v>
      </c>
      <c r="K50" s="182" t="s">
        <v>96</v>
      </c>
      <c r="L50" s="182"/>
      <c r="M50" s="182"/>
      <c r="N50" s="182"/>
      <c r="O50" s="133"/>
      <c r="P50" s="127"/>
      <c r="Q50" s="127"/>
      <c r="R50" s="127"/>
      <c r="S50" s="128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29" t="s">
        <v>70</v>
      </c>
      <c r="K51" s="177" t="s">
        <v>57</v>
      </c>
      <c r="L51" s="177"/>
      <c r="M51" s="177"/>
      <c r="N51" s="177"/>
      <c r="O51" s="177"/>
      <c r="P51" s="177"/>
      <c r="Q51" s="177"/>
      <c r="R51" s="177"/>
      <c r="S51" s="17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75" t="s">
        <v>84</v>
      </c>
      <c r="B52" s="176"/>
      <c r="C52" s="176"/>
      <c r="D52" s="176"/>
      <c r="E52" s="176"/>
      <c r="F52" s="176"/>
      <c r="G52" s="176"/>
      <c r="H52" s="176"/>
      <c r="I52" s="176"/>
      <c r="J52" s="129" t="s">
        <v>71</v>
      </c>
      <c r="K52" s="177" t="s">
        <v>80</v>
      </c>
      <c r="L52" s="177"/>
      <c r="M52" s="177"/>
      <c r="N52" s="177"/>
      <c r="O52" s="177"/>
      <c r="P52" s="177"/>
      <c r="Q52" s="177"/>
      <c r="R52" s="177"/>
      <c r="S52" s="17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43" t="s">
        <v>85</v>
      </c>
      <c r="B53" s="144"/>
      <c r="C53" s="144"/>
      <c r="D53" s="144"/>
      <c r="E53" s="144"/>
      <c r="F53" s="144"/>
      <c r="G53" s="144"/>
      <c r="H53" s="144"/>
      <c r="I53" s="144"/>
      <c r="J53" s="129"/>
      <c r="K53" s="127"/>
      <c r="L53" s="127"/>
      <c r="M53" s="127"/>
      <c r="N53" s="127"/>
      <c r="O53" s="127"/>
      <c r="P53" s="127"/>
      <c r="Q53" s="127"/>
      <c r="R53" s="127"/>
      <c r="S53" s="128" t="s">
        <v>87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20.25" thickBot="1">
      <c r="A54" s="171"/>
      <c r="B54" s="172"/>
      <c r="C54" s="172"/>
      <c r="D54" s="172"/>
      <c r="E54" s="172"/>
      <c r="F54" s="172"/>
      <c r="G54" s="172"/>
      <c r="H54" s="172"/>
      <c r="I54" s="172"/>
      <c r="J54" s="140"/>
      <c r="K54" s="173" t="s">
        <v>86</v>
      </c>
      <c r="L54" s="173"/>
      <c r="M54" s="173"/>
      <c r="N54" s="173"/>
      <c r="O54" s="173"/>
      <c r="P54" s="173"/>
      <c r="Q54" s="173"/>
      <c r="R54" s="173"/>
      <c r="S54" s="17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ht="7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FK55" s="135"/>
      <c r="FL55" s="135"/>
      <c r="FM55" s="135"/>
      <c r="FN55" s="135"/>
      <c r="FO55" s="135"/>
    </row>
    <row r="56" s="135" customFormat="1" ht="12.75">
      <c r="A56" s="137"/>
    </row>
    <row r="57" s="135" customFormat="1" ht="12.75"/>
    <row r="58" s="135" customFormat="1" ht="12.75"/>
    <row r="59" s="135" customFormat="1" ht="12.75"/>
    <row r="60" s="135" customFormat="1" ht="12.75"/>
    <row r="61" s="135" customFormat="1" ht="12.75"/>
    <row r="62" s="135" customFormat="1" ht="12.75"/>
    <row r="63" s="135" customFormat="1" ht="12.75"/>
    <row r="64" s="135" customFormat="1" ht="12.75"/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pans="8:14" s="135" customFormat="1" ht="12.75">
      <c r="H1043" s="136"/>
      <c r="I1043" s="136"/>
      <c r="J1043" s="136"/>
      <c r="K1043" s="136"/>
      <c r="L1043" s="136"/>
      <c r="M1043" s="136"/>
      <c r="N1043" s="136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A47:I47"/>
    <mergeCell ref="A48:C48"/>
    <mergeCell ref="F48:I48"/>
    <mergeCell ref="K48:O48"/>
    <mergeCell ref="P48:S48"/>
    <mergeCell ref="A49:C49"/>
    <mergeCell ref="F49:I49"/>
    <mergeCell ref="K49:N49"/>
    <mergeCell ref="A50:C50"/>
    <mergeCell ref="F50:I50"/>
    <mergeCell ref="K50:N50"/>
    <mergeCell ref="A51:I51"/>
    <mergeCell ref="K51:S51"/>
    <mergeCell ref="A54:I54"/>
    <mergeCell ref="K54:S54"/>
    <mergeCell ref="A52:I52"/>
    <mergeCell ref="K52:S52"/>
  </mergeCells>
  <dataValidations count="1">
    <dataValidation type="whole" operator="equal" showInputMessage="1" showErrorMessage="1" sqref="L35">
      <formula1>L36+L37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2005-07-25T12:46:17Z</cp:lastPrinted>
  <dcterms:created xsi:type="dcterms:W3CDTF">2004-05-24T06:02:12Z</dcterms:created>
  <dcterms:modified xsi:type="dcterms:W3CDTF">2005-07-26T07:03:50Z</dcterms:modified>
  <cp:category/>
  <cp:version/>
  <cp:contentType/>
  <cp:contentStatus/>
</cp:coreProperties>
</file>