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<sst xmlns="http://schemas.openxmlformats.org/spreadsheetml/2006/main" count="142" uniqueCount="103">
  <si>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</si>
  <si>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</si>
  <si>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</si>
  <si>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</si>
  <si>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</si>
  <si>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</si>
  <si>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</si>
  <si>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</si>
  <si>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</si>
  <si>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</si>
  <si>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</si>
  <si>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</si>
  <si>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</si>
  <si>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</si>
  <si>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</si>
  <si>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</si>
  <si>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</si>
  <si>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</si>
  <si>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</si>
  <si>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</si>
  <si>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</si>
  <si>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</si>
  <si>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</si>
  <si>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</si>
  <si>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</si>
  <si>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</si>
  <si>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</si>
  <si>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</si>
  <si>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</si>
  <si>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</si>
  <si>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</si>
  <si>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</si>
  <si>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</si>
  <si>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</si>
  <si>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</si>
  <si>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</si>
  <si>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</si>
  <si>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</si>
  <si>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</si>
  <si>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</si>
  <si>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</si>
  <si>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</si>
  <si>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</si>
  <si>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</si>
  <si>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</si>
  <si>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</si>
  <si>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</si>
  <si>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</si>
  <si>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</si>
  <si>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</si>
  <si>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</si>
  <si>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</si>
  <si>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</si>
  <si>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</si>
  <si>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</si>
  <si>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</si>
  <si>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</si>
  <si>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</si>
  <si>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</si>
  <si>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</si>
  <si>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</si>
  <si>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</si>
  <si>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</si>
  <si>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</si>
  <si>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</si>
  <si>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</si>
  <si>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</si>
  <si>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</si>
  <si>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</si>
  <si>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</si>
  <si>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</si>
  <si>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</si>
  <si>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</si>
  <si>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</si>
  <si>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</si>
  <si>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1 October/Ku-Okthoba 2004</t>
  </si>
  <si>
    <t>August 2004 (On request of the industry.)</t>
  </si>
  <si>
    <t>September 2004</t>
  </si>
  <si>
    <t>KuSeptemba 2004</t>
  </si>
  <si>
    <t>Ku-Agosti 2004 (Ngesicelo semboni.)</t>
  </si>
  <si>
    <t>Izibalo ezingaphezulu/ezingaphansi ngakolunye uhlangothi zingenxa i-oats</t>
  </si>
  <si>
    <t>`</t>
  </si>
  <si>
    <t xml:space="preserve">Surplus(-)/Deficit(+) (iii) </t>
  </si>
  <si>
    <t>Okusele okuthunyelwayo(+)/Okwemukelwayo(-)</t>
  </si>
  <si>
    <t>The surplus/deficit figures are partly due to oats dispatched as</t>
  </si>
  <si>
    <t>"animal feed" - oats but received and utilised as "human" - oats and vice versa.</t>
  </si>
  <si>
    <t>kwa "bantu" - i-oats kanye nge ndlela inye.</t>
  </si>
  <si>
    <t xml:space="preserve">othunyelwe uje uga ukudla "kwezilwane" - i-oats kodwa wasetshenziselwa nje nga ukudla </t>
  </si>
  <si>
    <t>April 2005</t>
  </si>
  <si>
    <t>Ku-Aphreli 2005</t>
  </si>
  <si>
    <t>1 April/Ku-Aphreli 2005</t>
  </si>
  <si>
    <t>30 April/Ku-Aphreli 2005</t>
  </si>
  <si>
    <t>SMI-062005</t>
  </si>
  <si>
    <t>May 2005</t>
  </si>
  <si>
    <t>KuMeyi 2005</t>
  </si>
  <si>
    <t>1 May/KuMeyi 2005</t>
  </si>
  <si>
    <t>October 2004 - May 2005</t>
  </si>
  <si>
    <t>Ku-Okthoba 2004 - KuMeyi 2005</t>
  </si>
  <si>
    <t>October 2003 - May 2004</t>
  </si>
  <si>
    <t>Ku-Okthoba 2003 - KuMeyi 2004</t>
  </si>
  <si>
    <t>31 May/KuMeyi 2005</t>
  </si>
  <si>
    <t>31 May/KuMeyi 2004</t>
  </si>
  <si>
    <t>10 876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</si>
</sst>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u val="single"/>
      <sz val="15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7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13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2" fillId="0" borderId="1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72" fontId="2" fillId="0" borderId="22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 quotePrefix="1">
      <alignment horizontal="left"/>
    </xf>
    <xf numFmtId="172" fontId="2" fillId="0" borderId="2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72" fontId="2" fillId="0" borderId="2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29" xfId="0" applyNumberFormat="1" applyFont="1" applyFill="1" applyBorder="1" applyAlignment="1">
      <alignment/>
    </xf>
    <xf numFmtId="172" fontId="2" fillId="0" borderId="2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2" fontId="2" fillId="0" borderId="7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172" fontId="2" fillId="0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72" fontId="2" fillId="0" borderId="30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4" fillId="0" borderId="17" xfId="0" applyFont="1" applyFill="1" applyBorder="1" applyAlignment="1" quotePrefix="1">
      <alignment horizontal="left"/>
    </xf>
    <xf numFmtId="172" fontId="2" fillId="0" borderId="31" xfId="0" applyNumberFormat="1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right"/>
    </xf>
    <xf numFmtId="0" fontId="4" fillId="0" borderId="27" xfId="0" applyFont="1" applyFill="1" applyBorder="1" applyAlignment="1" quotePrefix="1">
      <alignment/>
    </xf>
    <xf numFmtId="0" fontId="4" fillId="0" borderId="33" xfId="0" applyFont="1" applyFill="1" applyBorder="1" applyAlignment="1">
      <alignment horizontal="left"/>
    </xf>
    <xf numFmtId="172" fontId="2" fillId="0" borderId="32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20" xfId="0" applyNumberFormat="1" applyFont="1" applyFill="1" applyBorder="1" applyAlignment="1" quotePrefix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172" fontId="2" fillId="0" borderId="35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172" fontId="2" fillId="0" borderId="37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72" fontId="2" fillId="0" borderId="10" xfId="0" applyNumberFormat="1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 quotePrefix="1">
      <alignment horizontal="center"/>
    </xf>
    <xf numFmtId="172" fontId="2" fillId="0" borderId="38" xfId="0" applyNumberFormat="1" applyFont="1" applyFill="1" applyBorder="1" applyAlignment="1">
      <alignment/>
    </xf>
    <xf numFmtId="172" fontId="2" fillId="0" borderId="40" xfId="0" applyNumberFormat="1" applyFont="1" applyFill="1" applyBorder="1" applyAlignment="1">
      <alignment/>
    </xf>
    <xf numFmtId="0" fontId="4" fillId="0" borderId="36" xfId="0" applyFont="1" applyFill="1" applyBorder="1" applyAlignment="1" quotePrefix="1">
      <alignment/>
    </xf>
    <xf numFmtId="0" fontId="4" fillId="0" borderId="36" xfId="0" applyFont="1" applyFill="1" applyBorder="1" applyAlignment="1" quotePrefix="1">
      <alignment horizontal="right"/>
    </xf>
    <xf numFmtId="172" fontId="2" fillId="0" borderId="3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72" fontId="2" fillId="0" borderId="41" xfId="0" applyNumberFormat="1" applyFont="1" applyFill="1" applyBorder="1" applyAlignment="1">
      <alignment horizontal="right"/>
    </xf>
    <xf numFmtId="172" fontId="2" fillId="0" borderId="37" xfId="0" applyNumberFormat="1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 quotePrefix="1">
      <alignment horizontal="center"/>
    </xf>
    <xf numFmtId="172" fontId="2" fillId="0" borderId="42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3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2" fontId="2" fillId="0" borderId="39" xfId="0" applyNumberFormat="1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2" fillId="0" borderId="31" xfId="0" applyNumberFormat="1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7" fontId="2" fillId="0" borderId="45" xfId="0" applyNumberFormat="1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quotePrefix="1">
      <alignment horizontal="center"/>
    </xf>
    <xf numFmtId="172" fontId="2" fillId="0" borderId="33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47" xfId="0" applyNumberFormat="1" applyFont="1" applyFill="1" applyBorder="1" applyAlignment="1">
      <alignment/>
    </xf>
    <xf numFmtId="172" fontId="2" fillId="0" borderId="46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50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72" fontId="2" fillId="0" borderId="9" xfId="0" applyNumberFormat="1" applyFont="1" applyFill="1" applyBorder="1" applyAlignment="1">
      <alignment/>
    </xf>
    <xf numFmtId="172" fontId="2" fillId="0" borderId="51" xfId="0" applyNumberFormat="1" applyFont="1" applyFill="1" applyBorder="1" applyAlignment="1">
      <alignment/>
    </xf>
    <xf numFmtId="172" fontId="2" fillId="0" borderId="52" xfId="0" applyNumberFormat="1" applyFont="1" applyFill="1" applyBorder="1" applyAlignment="1">
      <alignment/>
    </xf>
    <xf numFmtId="172" fontId="2" fillId="0" borderId="53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 horizontal="center" vertical="center"/>
    </xf>
    <xf numFmtId="172" fontId="2" fillId="0" borderId="54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3" xfId="0" applyNumberFormat="1" applyFont="1" applyFill="1" applyBorder="1" applyAlignment="1" quotePrefix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17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right"/>
    </xf>
    <xf numFmtId="0" fontId="4" fillId="0" borderId="3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1" fontId="4" fillId="0" borderId="3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quotePrefix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 quotePrefix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quotePrefix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 quotePrefix="1">
      <alignment horizontal="center"/>
    </xf>
    <xf numFmtId="17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38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" fontId="2" fillId="0" borderId="39" xfId="0" applyNumberFormat="1" applyFont="1" applyFill="1" applyBorder="1" applyAlignment="1" quotePrefix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51</xdr:row>
      <xdr:rowOff>0</xdr:rowOff>
    </xdr:from>
    <xdr:to>
      <xdr:col>10</xdr:col>
      <xdr:colOff>1009650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2611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75" zoomScaleNormal="75" workbookViewId="0" topLeftCell="E1">
      <selection activeCell="I12" sqref="I12"/>
    </sheetView>
  </sheetViews>
  <sheetFormatPr defaultColWidth="9.140625" defaultRowHeight="12.75"/>
  <cols>
    <col min="1" max="1" width="2.7109375" style="109" customWidth="1"/>
    <col min="2" max="2" width="2.8515625" style="109" customWidth="1"/>
    <col min="3" max="3" width="39.00390625" style="109" customWidth="1"/>
    <col min="4" max="4" width="12.140625" style="109" customWidth="1"/>
    <col min="5" max="5" width="11.57421875" style="109" customWidth="1"/>
    <col min="6" max="6" width="15.28125" style="109" bestFit="1" customWidth="1"/>
    <col min="7" max="7" width="12.28125" style="109" customWidth="1"/>
    <col min="8" max="8" width="12.00390625" style="109" customWidth="1"/>
    <col min="9" max="9" width="15.28125" style="109" bestFit="1" customWidth="1"/>
    <col min="10" max="10" width="16.140625" style="109" bestFit="1" customWidth="1"/>
    <col min="11" max="11" width="15.140625" style="109" customWidth="1"/>
    <col min="12" max="12" width="17.00390625" style="109" customWidth="1"/>
    <col min="13" max="13" width="9.28125" style="109" bestFit="1" customWidth="1"/>
    <col min="14" max="14" width="14.28125" style="109" customWidth="1"/>
    <col min="15" max="15" width="18.421875" style="109" customWidth="1"/>
    <col min="16" max="16" width="17.140625" style="109" customWidth="1"/>
    <col min="17" max="17" width="65.57421875" style="109" customWidth="1"/>
    <col min="18" max="18" width="2.140625" style="109" customWidth="1"/>
    <col min="19" max="19" width="1.8515625" style="108" customWidth="1"/>
    <col min="20" max="20" width="0.9921875" style="108" customWidth="1"/>
    <col min="21" max="166" width="7.8515625" style="108" customWidth="1"/>
    <col min="167" max="16384" width="7.8515625" style="109" customWidth="1"/>
  </cols>
  <sheetData>
    <row r="1" spans="1:20" s="1" customFormat="1" ht="21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8" t="s">
        <v>92</v>
      </c>
      <c r="R1" s="229"/>
      <c r="S1" s="230"/>
      <c r="T1" s="128"/>
    </row>
    <row r="2" spans="1:20" s="1" customFormat="1" ht="21" customHeight="1">
      <c r="A2" s="222"/>
      <c r="B2" s="223"/>
      <c r="C2" s="224"/>
      <c r="D2" s="222" t="s">
        <v>58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31"/>
      <c r="R2" s="232"/>
      <c r="S2" s="233"/>
      <c r="T2" s="128"/>
    </row>
    <row r="3" spans="1:20" s="1" customFormat="1" ht="21" customHeight="1" thickBot="1">
      <c r="A3" s="222"/>
      <c r="B3" s="223"/>
      <c r="C3" s="224"/>
      <c r="D3" s="225" t="s">
        <v>74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31"/>
      <c r="R3" s="232"/>
      <c r="S3" s="233"/>
      <c r="T3" s="128"/>
    </row>
    <row r="4" spans="1:166" s="4" customFormat="1" ht="21" customHeight="1">
      <c r="A4" s="222"/>
      <c r="B4" s="223"/>
      <c r="C4" s="224"/>
      <c r="D4" s="234" t="s">
        <v>88</v>
      </c>
      <c r="E4" s="127"/>
      <c r="F4" s="235"/>
      <c r="G4" s="234" t="s">
        <v>93</v>
      </c>
      <c r="H4" s="127"/>
      <c r="I4" s="235"/>
      <c r="J4" s="236" t="s">
        <v>1</v>
      </c>
      <c r="K4" s="235"/>
      <c r="L4" s="235"/>
      <c r="M4" s="2"/>
      <c r="N4" s="236" t="s">
        <v>1</v>
      </c>
      <c r="O4" s="235"/>
      <c r="P4" s="235"/>
      <c r="Q4" s="231"/>
      <c r="R4" s="232"/>
      <c r="S4" s="23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22"/>
      <c r="B5" s="223"/>
      <c r="C5" s="224"/>
      <c r="D5" s="209" t="s">
        <v>89</v>
      </c>
      <c r="E5" s="210"/>
      <c r="F5" s="211"/>
      <c r="G5" s="209" t="s">
        <v>94</v>
      </c>
      <c r="H5" s="210"/>
      <c r="I5" s="211"/>
      <c r="J5" s="212" t="s">
        <v>96</v>
      </c>
      <c r="K5" s="210"/>
      <c r="L5" s="211"/>
      <c r="M5" s="5"/>
      <c r="N5" s="212" t="s">
        <v>98</v>
      </c>
      <c r="O5" s="210"/>
      <c r="P5" s="211"/>
      <c r="Q5" s="213">
        <v>38530</v>
      </c>
      <c r="R5" s="214"/>
      <c r="S5" s="21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22"/>
      <c r="B6" s="223"/>
      <c r="C6" s="224"/>
      <c r="D6" s="206"/>
      <c r="E6" s="192"/>
      <c r="F6" s="207"/>
      <c r="G6" s="206" t="s">
        <v>2</v>
      </c>
      <c r="H6" s="208"/>
      <c r="I6" s="192"/>
      <c r="J6" s="206" t="s">
        <v>97</v>
      </c>
      <c r="K6" s="208"/>
      <c r="L6" s="192"/>
      <c r="M6" s="7" t="s">
        <v>3</v>
      </c>
      <c r="N6" s="206" t="s">
        <v>99</v>
      </c>
      <c r="O6" s="208"/>
      <c r="P6" s="192"/>
      <c r="Q6" s="213"/>
      <c r="R6" s="214"/>
      <c r="S6" s="21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22"/>
      <c r="B7" s="223"/>
      <c r="C7" s="224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9" t="s">
        <v>7</v>
      </c>
      <c r="N7" s="9" t="s">
        <v>4</v>
      </c>
      <c r="O7" s="10" t="s">
        <v>5</v>
      </c>
      <c r="P7" s="11" t="s">
        <v>6</v>
      </c>
      <c r="Q7" s="213"/>
      <c r="R7" s="214"/>
      <c r="S7" s="21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25"/>
      <c r="B8" s="226"/>
      <c r="C8" s="227"/>
      <c r="D8" s="12" t="s">
        <v>8</v>
      </c>
      <c r="E8" s="13" t="s">
        <v>9</v>
      </c>
      <c r="F8" s="14" t="s">
        <v>10</v>
      </c>
      <c r="G8" s="12" t="s">
        <v>8</v>
      </c>
      <c r="H8" s="13" t="s">
        <v>9</v>
      </c>
      <c r="I8" s="14" t="s">
        <v>10</v>
      </c>
      <c r="J8" s="12" t="s">
        <v>8</v>
      </c>
      <c r="K8" s="13" t="s">
        <v>9</v>
      </c>
      <c r="L8" s="14" t="s">
        <v>10</v>
      </c>
      <c r="M8" s="15"/>
      <c r="N8" s="12" t="s">
        <v>8</v>
      </c>
      <c r="O8" s="13" t="s">
        <v>9</v>
      </c>
      <c r="P8" s="14" t="s">
        <v>10</v>
      </c>
      <c r="Q8" s="216"/>
      <c r="R8" s="217"/>
      <c r="S8" s="21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137" t="s">
        <v>73</v>
      </c>
      <c r="B9" s="138"/>
      <c r="C9" s="139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37" t="s">
        <v>11</v>
      </c>
      <c r="R9" s="138"/>
      <c r="S9" s="13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142" t="s">
        <v>12</v>
      </c>
      <c r="B10" s="127"/>
      <c r="C10" s="127"/>
      <c r="D10" s="200" t="s">
        <v>90</v>
      </c>
      <c r="E10" s="201"/>
      <c r="F10" s="201"/>
      <c r="G10" s="202" t="s">
        <v>95</v>
      </c>
      <c r="H10" s="201"/>
      <c r="I10" s="201"/>
      <c r="J10" s="200" t="s">
        <v>75</v>
      </c>
      <c r="K10" s="203"/>
      <c r="L10" s="204"/>
      <c r="M10" s="16"/>
      <c r="N10" s="200" t="s">
        <v>72</v>
      </c>
      <c r="O10" s="203"/>
      <c r="P10" s="204"/>
      <c r="Q10" s="127" t="s">
        <v>13</v>
      </c>
      <c r="R10" s="127"/>
      <c r="S10" s="20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7" t="s">
        <v>14</v>
      </c>
      <c r="B11" s="18"/>
      <c r="C11" s="18"/>
      <c r="D11" s="19">
        <v>19.8</v>
      </c>
      <c r="E11" s="20">
        <v>2.9</v>
      </c>
      <c r="F11" s="130">
        <f>SUM(D11:E11)</f>
        <v>22.7</v>
      </c>
      <c r="G11" s="20">
        <v>16.2</v>
      </c>
      <c r="H11" s="20">
        <f>+E40</f>
        <v>1.8</v>
      </c>
      <c r="I11" s="131">
        <f>SUM(G11:H11)</f>
        <v>18</v>
      </c>
      <c r="J11" s="19">
        <v>11</v>
      </c>
      <c r="K11" s="20">
        <v>1.1</v>
      </c>
      <c r="L11" s="130">
        <f>SUM(J11:K11)</f>
        <v>12.1</v>
      </c>
      <c r="M11" s="110">
        <f>ROUND(L11-P11,2)/P11*100</f>
        <v>-17.123287671232877</v>
      </c>
      <c r="N11" s="19">
        <v>13.3</v>
      </c>
      <c r="O11" s="20">
        <v>1.3</v>
      </c>
      <c r="P11" s="130">
        <f>SUM(N11:O11)</f>
        <v>14.600000000000001</v>
      </c>
      <c r="Q11" s="21"/>
      <c r="S11" s="22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132"/>
      <c r="E12" s="132"/>
      <c r="F12" s="132"/>
      <c r="G12" s="132"/>
      <c r="H12" s="132"/>
      <c r="I12" s="132"/>
      <c r="J12" s="197" t="s">
        <v>1</v>
      </c>
      <c r="K12" s="197"/>
      <c r="L12" s="197"/>
      <c r="M12" s="121"/>
      <c r="N12" s="197" t="s">
        <v>1</v>
      </c>
      <c r="O12" s="197"/>
      <c r="P12" s="197"/>
      <c r="Q12" s="21"/>
      <c r="S12" s="22"/>
    </row>
    <row r="13" spans="1:19" s="8" customFormat="1" ht="21" customHeight="1">
      <c r="A13" s="17"/>
      <c r="B13" s="18"/>
      <c r="C13" s="18"/>
      <c r="D13" s="42"/>
      <c r="E13" s="42"/>
      <c r="F13" s="42"/>
      <c r="G13" s="42"/>
      <c r="H13" s="42"/>
      <c r="I13" s="42"/>
      <c r="J13" s="198" t="s">
        <v>96</v>
      </c>
      <c r="K13" s="199"/>
      <c r="L13" s="198"/>
      <c r="M13" s="122"/>
      <c r="N13" s="198" t="s">
        <v>98</v>
      </c>
      <c r="O13" s="199"/>
      <c r="P13" s="198"/>
      <c r="Q13" s="21"/>
      <c r="S13" s="22"/>
    </row>
    <row r="14" spans="1:166" s="4" customFormat="1" ht="21" customHeight="1" thickBot="1">
      <c r="A14" s="23"/>
      <c r="B14" s="3"/>
      <c r="C14" s="3"/>
      <c r="D14" s="192"/>
      <c r="E14" s="192"/>
      <c r="F14" s="192"/>
      <c r="G14" s="6"/>
      <c r="H14" s="6"/>
      <c r="I14" s="6"/>
      <c r="J14" s="193" t="s">
        <v>97</v>
      </c>
      <c r="K14" s="194"/>
      <c r="L14" s="193"/>
      <c r="M14" s="123"/>
      <c r="N14" s="193" t="s">
        <v>99</v>
      </c>
      <c r="O14" s="194"/>
      <c r="P14" s="193"/>
      <c r="Q14" s="133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7" t="s">
        <v>16</v>
      </c>
      <c r="B15" s="26"/>
      <c r="C15" s="26"/>
      <c r="D15" s="134">
        <v>0</v>
      </c>
      <c r="E15" s="135">
        <v>0.2</v>
      </c>
      <c r="F15" s="136">
        <f>SUM(D15:E15)</f>
        <v>0.2</v>
      </c>
      <c r="G15" s="134">
        <f>SUM(G16:G17)</f>
        <v>0</v>
      </c>
      <c r="H15" s="135">
        <v>0.1</v>
      </c>
      <c r="I15" s="136">
        <f>SUM(G15:H15)</f>
        <v>0.1</v>
      </c>
      <c r="J15" s="134">
        <v>24.7</v>
      </c>
      <c r="K15" s="135">
        <v>8.2</v>
      </c>
      <c r="L15" s="136">
        <f>SUM(J15:K15)</f>
        <v>32.9</v>
      </c>
      <c r="M15" s="73" t="s">
        <v>17</v>
      </c>
      <c r="N15" s="134">
        <v>19.6</v>
      </c>
      <c r="O15" s="135">
        <v>9.1</v>
      </c>
      <c r="P15" s="136">
        <f>SUM(N15:O15)</f>
        <v>28.700000000000003</v>
      </c>
      <c r="Q15" s="21"/>
      <c r="R15" s="21"/>
      <c r="S15" s="22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7"/>
      <c r="B16" s="28" t="s">
        <v>63</v>
      </c>
      <c r="C16" s="29"/>
      <c r="D16" s="30">
        <v>0</v>
      </c>
      <c r="E16" s="31">
        <v>0.2</v>
      </c>
      <c r="F16" s="143">
        <f>SUM(D16:E16)</f>
        <v>0.2</v>
      </c>
      <c r="G16" s="30">
        <v>0</v>
      </c>
      <c r="H16" s="31">
        <v>0.1</v>
      </c>
      <c r="I16" s="143">
        <f>SUM(G16:H16)</f>
        <v>0.1</v>
      </c>
      <c r="J16" s="30">
        <v>3.3</v>
      </c>
      <c r="K16" s="31">
        <v>7.6</v>
      </c>
      <c r="L16" s="143">
        <f>SUM(J16:K16)</f>
        <v>10.899999999999999</v>
      </c>
      <c r="M16" s="32">
        <f>ROUND(L16-P16,2)/P16*100</f>
        <v>-32.298136645962735</v>
      </c>
      <c r="N16" s="30">
        <v>7.1</v>
      </c>
      <c r="O16" s="31">
        <v>9</v>
      </c>
      <c r="P16" s="143">
        <f>SUM(N16:O16)</f>
        <v>16.1</v>
      </c>
      <c r="Q16" s="33"/>
      <c r="R16" s="34" t="s">
        <v>64</v>
      </c>
      <c r="S16" s="3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>
      <c r="A17" s="17"/>
      <c r="B17" s="36" t="s">
        <v>19</v>
      </c>
      <c r="C17" s="37"/>
      <c r="D17" s="38">
        <v>0</v>
      </c>
      <c r="E17" s="39">
        <v>0</v>
      </c>
      <c r="F17" s="144">
        <f>SUM(D17:E17)</f>
        <v>0</v>
      </c>
      <c r="G17" s="38">
        <v>0</v>
      </c>
      <c r="H17" s="39">
        <v>0</v>
      </c>
      <c r="I17" s="144">
        <f>SUM(G17:H17)</f>
        <v>0</v>
      </c>
      <c r="J17" s="38">
        <v>21.4</v>
      </c>
      <c r="K17" s="39">
        <v>0.6</v>
      </c>
      <c r="L17" s="144">
        <f>SUM(J17:K17)</f>
        <v>22</v>
      </c>
      <c r="M17" s="88" t="s">
        <v>17</v>
      </c>
      <c r="N17" s="38">
        <v>12.5</v>
      </c>
      <c r="O17" s="39">
        <v>0.1</v>
      </c>
      <c r="P17" s="144">
        <f>SUM(N17:O17)</f>
        <v>12.6</v>
      </c>
      <c r="Q17" s="40"/>
      <c r="R17" s="41" t="s">
        <v>20</v>
      </c>
      <c r="S17" s="3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7"/>
      <c r="B18" s="8"/>
      <c r="C18" s="8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2"/>
      <c r="Q18" s="44"/>
      <c r="R18" s="44"/>
      <c r="S18" s="3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7" t="s">
        <v>21</v>
      </c>
      <c r="B19" s="45"/>
      <c r="C19" s="26"/>
      <c r="D19" s="19">
        <v>3.3</v>
      </c>
      <c r="E19" s="145">
        <v>1.6</v>
      </c>
      <c r="F19" s="146">
        <f>SUM(D19:E19)</f>
        <v>4.9</v>
      </c>
      <c r="G19" s="19">
        <v>4.3</v>
      </c>
      <c r="H19" s="145">
        <v>0.8</v>
      </c>
      <c r="I19" s="146">
        <f>SUM(G19:H19)</f>
        <v>5.1</v>
      </c>
      <c r="J19" s="19">
        <v>24.1</v>
      </c>
      <c r="K19" s="145">
        <v>9.1</v>
      </c>
      <c r="L19" s="146">
        <f>SUM(J19:K19)</f>
        <v>33.2</v>
      </c>
      <c r="M19" s="124">
        <f aca="true" t="shared" si="0" ref="M19:M25">ROUND(L19-P19,2)/P19*100</f>
        <v>-7.002801120448179</v>
      </c>
      <c r="N19" s="19">
        <v>25.7</v>
      </c>
      <c r="O19" s="145">
        <v>10</v>
      </c>
      <c r="P19" s="146">
        <f>SUM(N19:O19)</f>
        <v>35.7</v>
      </c>
      <c r="Q19" s="21"/>
      <c r="R19" s="21"/>
      <c r="S19" s="22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7"/>
      <c r="B20" s="46" t="s">
        <v>23</v>
      </c>
      <c r="C20" s="47"/>
      <c r="D20" s="147">
        <v>3.2</v>
      </c>
      <c r="E20" s="148">
        <v>0.5</v>
      </c>
      <c r="F20" s="136">
        <f>SUM(D20:E20)</f>
        <v>3.7</v>
      </c>
      <c r="G20" s="147">
        <v>4.3</v>
      </c>
      <c r="H20" s="148">
        <v>0.3</v>
      </c>
      <c r="I20" s="136">
        <f>SUM(G20:H20)</f>
        <v>4.6</v>
      </c>
      <c r="J20" s="147">
        <v>22.1</v>
      </c>
      <c r="K20" s="148">
        <v>2.6</v>
      </c>
      <c r="L20" s="132">
        <f>SUM(J20:K20)</f>
        <v>24.700000000000003</v>
      </c>
      <c r="M20" s="48">
        <f t="shared" si="0"/>
        <v>-7.490636704119849</v>
      </c>
      <c r="N20" s="149">
        <v>24.1</v>
      </c>
      <c r="O20" s="148">
        <v>2.6</v>
      </c>
      <c r="P20" s="136">
        <f>SUM(N20:O20)</f>
        <v>26.700000000000003</v>
      </c>
      <c r="Q20" s="49"/>
      <c r="R20" s="50" t="s">
        <v>24</v>
      </c>
      <c r="S20" s="22"/>
      <c r="T20" s="8"/>
      <c r="U20" s="51"/>
      <c r="V20" s="51"/>
      <c r="W20" s="51"/>
      <c r="X20" s="5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7"/>
      <c r="B21" s="52"/>
      <c r="C21" s="28" t="s">
        <v>25</v>
      </c>
      <c r="D21" s="30">
        <v>3.2</v>
      </c>
      <c r="E21" s="31">
        <v>0</v>
      </c>
      <c r="F21" s="143">
        <f>SUM(D21:E21)</f>
        <v>3.2</v>
      </c>
      <c r="G21" s="30">
        <v>4.3</v>
      </c>
      <c r="H21" s="31">
        <v>0</v>
      </c>
      <c r="I21" s="143">
        <f>SUM(G21:H21)</f>
        <v>4.3</v>
      </c>
      <c r="J21" s="30">
        <v>22.1</v>
      </c>
      <c r="K21" s="31">
        <v>0</v>
      </c>
      <c r="L21" s="150">
        <f>SUM(J21:K21)</f>
        <v>22.1</v>
      </c>
      <c r="M21" s="53">
        <f t="shared" si="0"/>
        <v>-8.29875518672199</v>
      </c>
      <c r="N21" s="31">
        <v>24.1</v>
      </c>
      <c r="O21" s="31">
        <v>0</v>
      </c>
      <c r="P21" s="143">
        <f>SUM(N21:O21)</f>
        <v>24.1</v>
      </c>
      <c r="Q21" s="34" t="s">
        <v>26</v>
      </c>
      <c r="R21" s="54"/>
      <c r="S21" s="3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7"/>
      <c r="B22" s="55"/>
      <c r="C22" s="56" t="s">
        <v>27</v>
      </c>
      <c r="D22" s="38">
        <v>0</v>
      </c>
      <c r="E22" s="39">
        <v>0.5</v>
      </c>
      <c r="F22" s="144">
        <f>E22+D22</f>
        <v>0.5</v>
      </c>
      <c r="G22" s="38">
        <v>0</v>
      </c>
      <c r="H22" s="39">
        <v>0.3</v>
      </c>
      <c r="I22" s="144">
        <f>H22+G22</f>
        <v>0.3</v>
      </c>
      <c r="J22" s="38">
        <v>0</v>
      </c>
      <c r="K22" s="39">
        <v>2.6</v>
      </c>
      <c r="L22" s="151">
        <f>K22+J22</f>
        <v>2.6</v>
      </c>
      <c r="M22" s="125">
        <f t="shared" si="0"/>
        <v>0</v>
      </c>
      <c r="N22" s="39">
        <v>0</v>
      </c>
      <c r="O22" s="39">
        <v>2.6</v>
      </c>
      <c r="P22" s="144">
        <f>O22+N22</f>
        <v>2.6</v>
      </c>
      <c r="Q22" s="57" t="s">
        <v>28</v>
      </c>
      <c r="R22" s="58"/>
      <c r="S22" s="3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7"/>
      <c r="B23" s="59" t="s">
        <v>29</v>
      </c>
      <c r="C23" s="60"/>
      <c r="D23" s="61">
        <v>0.1</v>
      </c>
      <c r="E23" s="62">
        <v>0.1</v>
      </c>
      <c r="F23" s="152">
        <f>SUM(D23:E23)</f>
        <v>0.2</v>
      </c>
      <c r="G23" s="61">
        <v>0</v>
      </c>
      <c r="H23" s="62">
        <v>0.1</v>
      </c>
      <c r="I23" s="152">
        <f>SUM(G23:H23)</f>
        <v>0.1</v>
      </c>
      <c r="J23" s="61">
        <v>0.4</v>
      </c>
      <c r="K23" s="62">
        <v>0.4</v>
      </c>
      <c r="L23" s="153">
        <f>SUM(J23:K23)</f>
        <v>0.8</v>
      </c>
      <c r="M23" s="53">
        <f t="shared" si="0"/>
        <v>166.66666666666666</v>
      </c>
      <c r="N23" s="62">
        <v>0.1</v>
      </c>
      <c r="O23" s="62">
        <v>0.2</v>
      </c>
      <c r="P23" s="152">
        <f>SUM(N23:O23)</f>
        <v>0.30000000000000004</v>
      </c>
      <c r="Q23" s="44"/>
      <c r="R23" s="58" t="s">
        <v>30</v>
      </c>
      <c r="S23" s="3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7"/>
      <c r="B24" s="59" t="s">
        <v>68</v>
      </c>
      <c r="C24" s="60"/>
      <c r="D24" s="61">
        <v>0</v>
      </c>
      <c r="E24" s="62">
        <v>0.9</v>
      </c>
      <c r="F24" s="152">
        <f>SUM(D24:E24)</f>
        <v>0.9</v>
      </c>
      <c r="G24" s="61">
        <v>0</v>
      </c>
      <c r="H24" s="62">
        <v>0.3</v>
      </c>
      <c r="I24" s="152">
        <f>SUM(G24:H24)</f>
        <v>0.3</v>
      </c>
      <c r="J24" s="61">
        <v>0.2</v>
      </c>
      <c r="K24" s="62">
        <v>4.3</v>
      </c>
      <c r="L24" s="153">
        <f>SUM(J24:K24)</f>
        <v>4.5</v>
      </c>
      <c r="M24" s="53">
        <f t="shared" si="0"/>
        <v>-23.72881355932203</v>
      </c>
      <c r="N24" s="62">
        <v>1</v>
      </c>
      <c r="O24" s="62">
        <v>4.9</v>
      </c>
      <c r="P24" s="152">
        <f>SUM(N24:O24)</f>
        <v>5.9</v>
      </c>
      <c r="Q24" s="63"/>
      <c r="R24" s="58" t="s">
        <v>31</v>
      </c>
      <c r="S24" s="3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7"/>
      <c r="B25" s="64" t="s">
        <v>32</v>
      </c>
      <c r="C25" s="65"/>
      <c r="D25" s="66">
        <v>0</v>
      </c>
      <c r="E25" s="67">
        <v>0.1</v>
      </c>
      <c r="F25" s="154">
        <f>SUM(D25:E25)</f>
        <v>0.1</v>
      </c>
      <c r="G25" s="66">
        <v>0</v>
      </c>
      <c r="H25" s="67">
        <v>0.1</v>
      </c>
      <c r="I25" s="154">
        <f>SUM(G25:H25)</f>
        <v>0.1</v>
      </c>
      <c r="J25" s="66">
        <v>1.4</v>
      </c>
      <c r="K25" s="67">
        <v>1.8</v>
      </c>
      <c r="L25" s="71">
        <f>SUM(J25:K25)</f>
        <v>3.2</v>
      </c>
      <c r="M25" s="68">
        <f t="shared" si="0"/>
        <v>14.285714285714288</v>
      </c>
      <c r="N25" s="67">
        <v>0.5</v>
      </c>
      <c r="O25" s="67">
        <v>2.3</v>
      </c>
      <c r="P25" s="154">
        <f>SUM(N25:O25)</f>
        <v>2.8</v>
      </c>
      <c r="Q25" s="69"/>
      <c r="R25" s="70" t="s">
        <v>33</v>
      </c>
      <c r="S25" s="3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7"/>
      <c r="B26" s="18"/>
      <c r="C26" s="18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71"/>
      <c r="O26" s="71"/>
      <c r="P26" s="71"/>
      <c r="Q26" s="21"/>
      <c r="R26" s="21"/>
      <c r="S26" s="2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7" t="s">
        <v>59</v>
      </c>
      <c r="B27" s="26"/>
      <c r="C27" s="26"/>
      <c r="D27" s="134">
        <f>SUM(D28+D31)</f>
        <v>0</v>
      </c>
      <c r="E27" s="135">
        <f>SUM(E28+E31)</f>
        <v>0</v>
      </c>
      <c r="F27" s="136">
        <f aca="true" t="shared" si="1" ref="F27:F33">SUM(D27:E27)</f>
        <v>0</v>
      </c>
      <c r="G27" s="134">
        <f>SUM(G28+G31)</f>
        <v>0</v>
      </c>
      <c r="H27" s="135">
        <f>SUM(H28+H31)</f>
        <v>0</v>
      </c>
      <c r="I27" s="136">
        <f aca="true" t="shared" si="2" ref="I27:I33">SUM(G27:H27)</f>
        <v>0</v>
      </c>
      <c r="J27" s="134">
        <f>SUM(J28+J31)</f>
        <v>0</v>
      </c>
      <c r="K27" s="135">
        <f>SUM(K28+K31)</f>
        <v>0</v>
      </c>
      <c r="L27" s="136">
        <f aca="true" t="shared" si="3" ref="L27:L33">SUM(J27:K27)</f>
        <v>0</v>
      </c>
      <c r="M27" s="73" t="s">
        <v>17</v>
      </c>
      <c r="N27" s="134">
        <f>SUM(N28+N31)</f>
        <v>0</v>
      </c>
      <c r="O27" s="135">
        <f>SUM(O28+O31)</f>
        <v>0</v>
      </c>
      <c r="P27" s="136">
        <f aca="true" t="shared" si="4" ref="P27:P33">SUM(N27:O27)</f>
        <v>0</v>
      </c>
      <c r="Q27" s="51"/>
      <c r="R27" s="51"/>
      <c r="S27" s="74" t="s">
        <v>60</v>
      </c>
      <c r="T27" s="8"/>
      <c r="U27" s="2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7"/>
      <c r="B28" s="46" t="s">
        <v>65</v>
      </c>
      <c r="C28" s="75"/>
      <c r="D28" s="134">
        <f>SUM(D29:D30)</f>
        <v>0</v>
      </c>
      <c r="E28" s="135">
        <f>SUM(E29:E30)</f>
        <v>0</v>
      </c>
      <c r="F28" s="155">
        <f t="shared" si="1"/>
        <v>0</v>
      </c>
      <c r="G28" s="134">
        <f>SUM(G29:G30)</f>
        <v>0</v>
      </c>
      <c r="H28" s="135">
        <f>SUM(H29:H30)</f>
        <v>0</v>
      </c>
      <c r="I28" s="155">
        <f t="shared" si="2"/>
        <v>0</v>
      </c>
      <c r="J28" s="134">
        <f>SUM(J29:J30)</f>
        <v>0</v>
      </c>
      <c r="K28" s="135">
        <f>SUM(K29:K30)</f>
        <v>0</v>
      </c>
      <c r="L28" s="155">
        <f t="shared" si="3"/>
        <v>0</v>
      </c>
      <c r="M28" s="76" t="s">
        <v>17</v>
      </c>
      <c r="N28" s="134">
        <f>SUM(N29:N30)</f>
        <v>0</v>
      </c>
      <c r="O28" s="135">
        <f>SUM(O29:O30)</f>
        <v>0</v>
      </c>
      <c r="P28" s="155">
        <f t="shared" si="4"/>
        <v>0</v>
      </c>
      <c r="Q28" s="77"/>
      <c r="R28" s="50" t="s">
        <v>66</v>
      </c>
      <c r="S28" s="22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7"/>
      <c r="B29" s="78"/>
      <c r="C29" s="79" t="s">
        <v>34</v>
      </c>
      <c r="D29" s="80">
        <v>0</v>
      </c>
      <c r="E29" s="81">
        <v>0</v>
      </c>
      <c r="F29" s="156">
        <f t="shared" si="1"/>
        <v>0</v>
      </c>
      <c r="G29" s="80">
        <v>0</v>
      </c>
      <c r="H29" s="81">
        <v>0</v>
      </c>
      <c r="I29" s="156">
        <f t="shared" si="2"/>
        <v>0</v>
      </c>
      <c r="J29" s="80">
        <v>0</v>
      </c>
      <c r="K29" s="81">
        <v>0</v>
      </c>
      <c r="L29" s="156">
        <f t="shared" si="3"/>
        <v>0</v>
      </c>
      <c r="M29" s="82" t="s">
        <v>17</v>
      </c>
      <c r="N29" s="80">
        <v>0</v>
      </c>
      <c r="O29" s="81">
        <v>0</v>
      </c>
      <c r="P29" s="156">
        <f t="shared" si="4"/>
        <v>0</v>
      </c>
      <c r="Q29" s="83" t="s">
        <v>35</v>
      </c>
      <c r="R29" s="84"/>
      <c r="S29" s="3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7"/>
      <c r="B30" s="78"/>
      <c r="C30" s="85" t="s">
        <v>36</v>
      </c>
      <c r="D30" s="86">
        <v>0</v>
      </c>
      <c r="E30" s="87">
        <v>0</v>
      </c>
      <c r="F30" s="157">
        <f t="shared" si="1"/>
        <v>0</v>
      </c>
      <c r="G30" s="86">
        <v>0</v>
      </c>
      <c r="H30" s="87">
        <v>0</v>
      </c>
      <c r="I30" s="157">
        <f t="shared" si="2"/>
        <v>0</v>
      </c>
      <c r="J30" s="86">
        <v>0</v>
      </c>
      <c r="K30" s="87">
        <v>0</v>
      </c>
      <c r="L30" s="157">
        <f t="shared" si="3"/>
        <v>0</v>
      </c>
      <c r="M30" s="88" t="s">
        <v>17</v>
      </c>
      <c r="N30" s="86">
        <v>0</v>
      </c>
      <c r="O30" s="87">
        <v>0</v>
      </c>
      <c r="P30" s="157">
        <f t="shared" si="4"/>
        <v>0</v>
      </c>
      <c r="Q30" s="57" t="s">
        <v>37</v>
      </c>
      <c r="R30" s="89"/>
      <c r="S30" s="3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7"/>
      <c r="B31" s="59" t="s">
        <v>38</v>
      </c>
      <c r="C31" s="90"/>
      <c r="D31" s="158">
        <f>SUM(D32:D33)</f>
        <v>0</v>
      </c>
      <c r="E31" s="159">
        <f>SUM(E32:E33)</f>
        <v>0</v>
      </c>
      <c r="F31" s="160">
        <f t="shared" si="1"/>
        <v>0</v>
      </c>
      <c r="G31" s="158">
        <f>SUM(G32:G33)</f>
        <v>0</v>
      </c>
      <c r="H31" s="159">
        <f>SUM(H32:H33)</f>
        <v>0</v>
      </c>
      <c r="I31" s="160">
        <f t="shared" si="2"/>
        <v>0</v>
      </c>
      <c r="J31" s="158">
        <f>SUM(J32:J33)</f>
        <v>0</v>
      </c>
      <c r="K31" s="159">
        <f>SUM(K32:K33)</f>
        <v>0</v>
      </c>
      <c r="L31" s="160">
        <f t="shared" si="3"/>
        <v>0</v>
      </c>
      <c r="M31" s="82" t="s">
        <v>17</v>
      </c>
      <c r="N31" s="158">
        <f>SUM(N32:N33)</f>
        <v>0</v>
      </c>
      <c r="O31" s="159">
        <f>SUM(O32:O33)</f>
        <v>0</v>
      </c>
      <c r="P31" s="160">
        <f t="shared" si="4"/>
        <v>0</v>
      </c>
      <c r="Q31" s="91"/>
      <c r="R31" s="50" t="s">
        <v>39</v>
      </c>
      <c r="S31" s="3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7"/>
      <c r="B32" s="78"/>
      <c r="C32" s="79" t="s">
        <v>40</v>
      </c>
      <c r="D32" s="80">
        <v>0</v>
      </c>
      <c r="E32" s="81">
        <v>0</v>
      </c>
      <c r="F32" s="156">
        <f t="shared" si="1"/>
        <v>0</v>
      </c>
      <c r="G32" s="80">
        <v>0</v>
      </c>
      <c r="H32" s="81">
        <v>0</v>
      </c>
      <c r="I32" s="156">
        <f t="shared" si="2"/>
        <v>0</v>
      </c>
      <c r="J32" s="80">
        <v>0</v>
      </c>
      <c r="K32" s="81">
        <v>0</v>
      </c>
      <c r="L32" s="156">
        <f t="shared" si="3"/>
        <v>0</v>
      </c>
      <c r="M32" s="82" t="s">
        <v>17</v>
      </c>
      <c r="N32" s="80">
        <v>0</v>
      </c>
      <c r="O32" s="81">
        <v>0</v>
      </c>
      <c r="P32" s="156">
        <f t="shared" si="4"/>
        <v>0</v>
      </c>
      <c r="Q32" s="83" t="s">
        <v>41</v>
      </c>
      <c r="R32" s="89"/>
      <c r="S32" s="3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7"/>
      <c r="B33" s="119"/>
      <c r="C33" s="85" t="s">
        <v>42</v>
      </c>
      <c r="D33" s="117">
        <v>0</v>
      </c>
      <c r="E33" s="118">
        <v>0</v>
      </c>
      <c r="F33" s="154">
        <f t="shared" si="1"/>
        <v>0</v>
      </c>
      <c r="G33" s="117">
        <v>0</v>
      </c>
      <c r="H33" s="118">
        <v>0</v>
      </c>
      <c r="I33" s="154">
        <f t="shared" si="2"/>
        <v>0</v>
      </c>
      <c r="J33" s="117">
        <v>0</v>
      </c>
      <c r="K33" s="118">
        <v>0</v>
      </c>
      <c r="L33" s="154">
        <f t="shared" si="3"/>
        <v>0</v>
      </c>
      <c r="M33" s="92" t="s">
        <v>17</v>
      </c>
      <c r="N33" s="117">
        <v>0</v>
      </c>
      <c r="O33" s="118">
        <v>0</v>
      </c>
      <c r="P33" s="154">
        <f t="shared" si="4"/>
        <v>0</v>
      </c>
      <c r="Q33" s="57" t="s">
        <v>43</v>
      </c>
      <c r="R33" s="120"/>
      <c r="S33" s="3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7"/>
      <c r="B34" s="60"/>
      <c r="C34" s="60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4"/>
      <c r="R34" s="44"/>
      <c r="S34" s="3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3" t="s">
        <v>44</v>
      </c>
      <c r="B35" s="18"/>
      <c r="C35" s="18"/>
      <c r="D35" s="134">
        <v>0.3</v>
      </c>
      <c r="E35" s="135">
        <v>-0.3</v>
      </c>
      <c r="F35" s="136">
        <f>SUM(F36:F37)</f>
        <v>0</v>
      </c>
      <c r="G35" s="134">
        <v>0.3</v>
      </c>
      <c r="H35" s="135">
        <v>-0.2</v>
      </c>
      <c r="I35" s="136">
        <f>SUM(I36:I37)</f>
        <v>0.09999999999999998</v>
      </c>
      <c r="J35" s="134">
        <v>0</v>
      </c>
      <c r="K35" s="135">
        <v>-1.1</v>
      </c>
      <c r="L35" s="136">
        <f>SUM(L36:L37)</f>
        <v>-1.1</v>
      </c>
      <c r="M35" s="27" t="s">
        <v>17</v>
      </c>
      <c r="N35" s="134">
        <v>0.7</v>
      </c>
      <c r="O35" s="135">
        <v>-0.8</v>
      </c>
      <c r="P35" s="136">
        <f>SUM(P36:P37)</f>
        <v>-0.09999999999999995</v>
      </c>
      <c r="Q35" s="21"/>
      <c r="R35" s="21"/>
      <c r="S35" s="22" t="s">
        <v>45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7"/>
      <c r="B36" s="28" t="s">
        <v>46</v>
      </c>
      <c r="C36" s="29"/>
      <c r="D36" s="30">
        <v>0</v>
      </c>
      <c r="E36" s="31">
        <v>0</v>
      </c>
      <c r="F36" s="143">
        <f>SUM(D36:E36)</f>
        <v>0</v>
      </c>
      <c r="G36" s="30">
        <v>0</v>
      </c>
      <c r="H36" s="31">
        <v>0</v>
      </c>
      <c r="I36" s="143">
        <f>SUM(G36:H36)</f>
        <v>0</v>
      </c>
      <c r="J36" s="30">
        <v>0.2</v>
      </c>
      <c r="K36" s="31">
        <v>0</v>
      </c>
      <c r="L36" s="143">
        <f>SUM(J36:K36)</f>
        <v>0.2</v>
      </c>
      <c r="M36" s="82" t="s">
        <v>17</v>
      </c>
      <c r="N36" s="30">
        <v>0.2</v>
      </c>
      <c r="O36" s="31">
        <v>-0.1</v>
      </c>
      <c r="P36" s="143">
        <f>SUM(N36:O36)</f>
        <v>0.1</v>
      </c>
      <c r="Q36" s="33"/>
      <c r="R36" s="34" t="s">
        <v>83</v>
      </c>
      <c r="S36" s="3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7"/>
      <c r="B37" s="94" t="s">
        <v>82</v>
      </c>
      <c r="C37" s="95"/>
      <c r="D37" s="66">
        <v>0.3</v>
      </c>
      <c r="E37" s="67">
        <v>-0.3</v>
      </c>
      <c r="F37" s="154">
        <f>SUM(D37:E37)</f>
        <v>0</v>
      </c>
      <c r="G37" s="66">
        <v>0.3</v>
      </c>
      <c r="H37" s="67">
        <v>-0.2</v>
      </c>
      <c r="I37" s="154">
        <f>SUM(G37:H37)</f>
        <v>0.09999999999999998</v>
      </c>
      <c r="J37" s="66">
        <v>-0.2</v>
      </c>
      <c r="K37" s="67">
        <v>-1.1</v>
      </c>
      <c r="L37" s="154">
        <f>SUM(J37:K37)</f>
        <v>-1.3</v>
      </c>
      <c r="M37" s="92" t="s">
        <v>17</v>
      </c>
      <c r="N37" s="66">
        <v>0.5</v>
      </c>
      <c r="O37" s="67">
        <v>-0.7</v>
      </c>
      <c r="P37" s="154">
        <f>SUM(N37:O37)</f>
        <v>-0.19999999999999996</v>
      </c>
      <c r="Q37" s="40"/>
      <c r="R37" s="41" t="s">
        <v>67</v>
      </c>
      <c r="S37" s="3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7"/>
      <c r="B38" s="90"/>
      <c r="C38" s="8"/>
      <c r="D38" s="42"/>
      <c r="E38" s="42"/>
      <c r="F38" s="42"/>
      <c r="G38" s="42"/>
      <c r="H38" s="42"/>
      <c r="I38" s="42"/>
      <c r="J38" s="42"/>
      <c r="K38" s="42"/>
      <c r="L38" s="42"/>
      <c r="M38" s="116"/>
      <c r="N38" s="42"/>
      <c r="O38" s="42"/>
      <c r="P38" s="42"/>
      <c r="Q38" s="115"/>
      <c r="R38" s="115"/>
      <c r="S38" s="3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195" t="s">
        <v>91</v>
      </c>
      <c r="E39" s="196"/>
      <c r="F39" s="196"/>
      <c r="G39" s="195" t="s">
        <v>100</v>
      </c>
      <c r="H39" s="196"/>
      <c r="I39" s="196"/>
      <c r="J39" s="195" t="s">
        <v>100</v>
      </c>
      <c r="K39" s="196"/>
      <c r="L39" s="196"/>
      <c r="M39" s="161"/>
      <c r="N39" s="195" t="s">
        <v>101</v>
      </c>
      <c r="O39" s="196"/>
      <c r="P39" s="196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6" t="s">
        <v>47</v>
      </c>
      <c r="B40" s="97"/>
      <c r="C40" s="97"/>
      <c r="D40" s="19">
        <f>D11+D15-D19-D27-D35</f>
        <v>16.2</v>
      </c>
      <c r="E40" s="145">
        <f>E11+E15-E19-E27-E35</f>
        <v>1.8</v>
      </c>
      <c r="F40" s="146">
        <f>SUM(D40:E40)</f>
        <v>18</v>
      </c>
      <c r="G40" s="19">
        <f>G11+G15-G19-G27-G35</f>
        <v>11.599999999999998</v>
      </c>
      <c r="H40" s="145">
        <v>1.3</v>
      </c>
      <c r="I40" s="146">
        <f>SUM(G40:H40)</f>
        <v>12.899999999999999</v>
      </c>
      <c r="J40" s="19">
        <f>J11+J15-J19-J27-J35</f>
        <v>11.600000000000001</v>
      </c>
      <c r="K40" s="145">
        <f>K11+K15-K19-K27-K35</f>
        <v>1.2999999999999994</v>
      </c>
      <c r="L40" s="146">
        <f>SUM(J40:K40)</f>
        <v>12.9</v>
      </c>
      <c r="M40" s="110">
        <f>ROUND(L40-P40,2)/P40*100</f>
        <v>67.53246753246752</v>
      </c>
      <c r="N40" s="19">
        <f>N11+N15-N19-N27-N35</f>
        <v>6.500000000000006</v>
      </c>
      <c r="O40" s="145">
        <f>O11+O15-O19-O27-O35</f>
        <v>1.2000000000000004</v>
      </c>
      <c r="P40" s="130">
        <f>P11+P15-P19-P27-P35</f>
        <v>7.700000000000001</v>
      </c>
      <c r="Q40" s="98"/>
      <c r="R40" s="98"/>
      <c r="S40" s="99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0"/>
      <c r="B41" s="101"/>
      <c r="C41" s="101"/>
      <c r="D41" s="42"/>
      <c r="E41" s="42"/>
      <c r="F41" s="42"/>
      <c r="G41" s="42"/>
      <c r="H41" s="42"/>
      <c r="I41" s="42"/>
      <c r="J41" s="42"/>
      <c r="K41" s="42"/>
      <c r="L41" s="42"/>
      <c r="M41" s="126"/>
      <c r="N41" s="42"/>
      <c r="O41" s="42"/>
      <c r="P41" s="42"/>
      <c r="Q41" s="191"/>
      <c r="R41" s="191"/>
      <c r="S41" s="35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3" t="s">
        <v>61</v>
      </c>
      <c r="B42" s="18"/>
      <c r="C42" s="18"/>
      <c r="D42" s="134">
        <v>16.2</v>
      </c>
      <c r="E42" s="135">
        <v>1.8</v>
      </c>
      <c r="F42" s="148">
        <f aca="true" t="shared" si="5" ref="F42:L42">SUM(F43:F44)</f>
        <v>18</v>
      </c>
      <c r="G42" s="134">
        <v>11.6</v>
      </c>
      <c r="H42" s="135">
        <v>1.3</v>
      </c>
      <c r="I42" s="148">
        <f t="shared" si="5"/>
        <v>12.899999999999999</v>
      </c>
      <c r="J42" s="134">
        <v>11.6</v>
      </c>
      <c r="K42" s="135">
        <v>1.3</v>
      </c>
      <c r="L42" s="132">
        <f t="shared" si="5"/>
        <v>12.899999999999999</v>
      </c>
      <c r="M42" s="48">
        <f>ROUND(L42-P42,2)/P42*100</f>
        <v>67.53246753246754</v>
      </c>
      <c r="N42" s="132">
        <v>6.5</v>
      </c>
      <c r="O42" s="135">
        <v>1.2</v>
      </c>
      <c r="P42" s="162">
        <f>SUM(P43:P44)</f>
        <v>7.7</v>
      </c>
      <c r="Q42" s="21"/>
      <c r="R42" s="21"/>
      <c r="S42" s="22" t="s">
        <v>62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2"/>
      <c r="B43" s="28" t="s">
        <v>49</v>
      </c>
      <c r="C43" s="29"/>
      <c r="D43" s="30">
        <v>5.5</v>
      </c>
      <c r="E43" s="31">
        <v>1.2</v>
      </c>
      <c r="F43" s="143">
        <f>SUM(D43:E43)</f>
        <v>6.7</v>
      </c>
      <c r="G43" s="30">
        <v>4.3</v>
      </c>
      <c r="H43" s="31">
        <v>0.8</v>
      </c>
      <c r="I43" s="143">
        <f>SUM(G43:H43)</f>
        <v>5.1</v>
      </c>
      <c r="J43" s="30">
        <v>4.3</v>
      </c>
      <c r="K43" s="31">
        <v>0.8</v>
      </c>
      <c r="L43" s="150">
        <f>SUM(J43:K43)</f>
        <v>5.1</v>
      </c>
      <c r="M43" s="53">
        <f>ROUND(L43-P43,2)/P43*100</f>
        <v>88.88888888888889</v>
      </c>
      <c r="N43" s="31">
        <v>1.9</v>
      </c>
      <c r="O43" s="31">
        <v>0.8</v>
      </c>
      <c r="P43" s="143">
        <f>SUM(N43:O43)</f>
        <v>2.7</v>
      </c>
      <c r="Q43" s="33"/>
      <c r="R43" s="34" t="s">
        <v>50</v>
      </c>
      <c r="S43" s="35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>
      <c r="A44" s="102"/>
      <c r="B44" s="94" t="s">
        <v>51</v>
      </c>
      <c r="C44" s="95"/>
      <c r="D44" s="38">
        <v>10.7</v>
      </c>
      <c r="E44" s="39">
        <v>0.6</v>
      </c>
      <c r="F44" s="144">
        <f>SUM(D44:E44)</f>
        <v>11.299999999999999</v>
      </c>
      <c r="G44" s="38">
        <v>7.3</v>
      </c>
      <c r="H44" s="39">
        <v>0.5</v>
      </c>
      <c r="I44" s="144">
        <f>SUM(G44:H44)</f>
        <v>7.8</v>
      </c>
      <c r="J44" s="38">
        <v>7.3</v>
      </c>
      <c r="K44" s="39">
        <v>0.5</v>
      </c>
      <c r="L44" s="151">
        <f>SUM(J44:K44)</f>
        <v>7.8</v>
      </c>
      <c r="M44" s="125">
        <f>ROUND(L44-P44,2)/P44*100</f>
        <v>55.99999999999999</v>
      </c>
      <c r="N44" s="39">
        <v>4.6</v>
      </c>
      <c r="O44" s="39">
        <v>0.4</v>
      </c>
      <c r="P44" s="144">
        <f>SUM(N44:O44)</f>
        <v>5</v>
      </c>
      <c r="Q44" s="40"/>
      <c r="R44" s="41" t="s">
        <v>52</v>
      </c>
      <c r="S44" s="3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3"/>
      <c r="B45" s="18"/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21"/>
      <c r="R45" s="21"/>
      <c r="S45" s="3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71" s="1" customFormat="1" ht="19.5">
      <c r="A46" s="187" t="s">
        <v>53</v>
      </c>
      <c r="B46" s="188"/>
      <c r="C46" s="188"/>
      <c r="D46" s="188"/>
      <c r="E46" s="188"/>
      <c r="F46" s="188"/>
      <c r="G46" s="188"/>
      <c r="H46" s="188"/>
      <c r="I46" s="188"/>
      <c r="J46" s="163" t="s">
        <v>69</v>
      </c>
      <c r="K46" s="189" t="s">
        <v>54</v>
      </c>
      <c r="L46" s="189"/>
      <c r="M46" s="189"/>
      <c r="N46" s="189"/>
      <c r="O46" s="189"/>
      <c r="P46" s="189"/>
      <c r="Q46" s="189"/>
      <c r="R46" s="189"/>
      <c r="S46" s="190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</row>
    <row r="47" spans="1:171" s="1" customFormat="1" ht="19.5">
      <c r="A47" s="176" t="s">
        <v>81</v>
      </c>
      <c r="B47" s="177"/>
      <c r="C47" s="177"/>
      <c r="D47" s="177"/>
      <c r="E47" s="177"/>
      <c r="F47" s="177"/>
      <c r="G47" s="177"/>
      <c r="H47" s="177"/>
      <c r="I47" s="177"/>
      <c r="J47" s="164" t="s">
        <v>55</v>
      </c>
      <c r="K47" s="103"/>
      <c r="L47" s="103"/>
      <c r="M47" s="103"/>
      <c r="N47" s="103"/>
      <c r="O47" s="103"/>
      <c r="P47" s="103"/>
      <c r="Q47" s="103"/>
      <c r="R47" s="103"/>
      <c r="S47" s="10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</row>
    <row r="48" spans="1:171" s="1" customFormat="1" ht="19.5">
      <c r="A48" s="176"/>
      <c r="B48" s="177"/>
      <c r="C48" s="177"/>
      <c r="D48" s="105"/>
      <c r="E48" s="105"/>
      <c r="F48" s="186" t="s">
        <v>76</v>
      </c>
      <c r="G48" s="186"/>
      <c r="H48" s="186"/>
      <c r="I48" s="186"/>
      <c r="J48" s="111">
        <v>0</v>
      </c>
      <c r="K48" s="185" t="s">
        <v>79</v>
      </c>
      <c r="L48" s="185"/>
      <c r="M48" s="185"/>
      <c r="N48" s="185"/>
      <c r="O48" s="185"/>
      <c r="P48" s="182"/>
      <c r="Q48" s="182"/>
      <c r="R48" s="182"/>
      <c r="S48" s="183"/>
      <c r="T48" s="165"/>
      <c r="U48" s="165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176"/>
      <c r="B49" s="177"/>
      <c r="C49" s="177"/>
      <c r="D49" s="105"/>
      <c r="E49" s="105"/>
      <c r="F49" s="184" t="s">
        <v>77</v>
      </c>
      <c r="G49" s="178"/>
      <c r="H49" s="178"/>
      <c r="I49" s="178"/>
      <c r="J49" s="111">
        <v>29</v>
      </c>
      <c r="K49" s="185" t="s">
        <v>78</v>
      </c>
      <c r="L49" s="185"/>
      <c r="M49" s="185"/>
      <c r="N49" s="185"/>
      <c r="O49" s="106"/>
      <c r="P49" s="103"/>
      <c r="Q49" s="103"/>
      <c r="R49" s="103"/>
      <c r="S49" s="10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176"/>
      <c r="B50" s="177"/>
      <c r="C50" s="177"/>
      <c r="D50" s="107"/>
      <c r="E50" s="107"/>
      <c r="F50" s="178" t="s">
        <v>96</v>
      </c>
      <c r="G50" s="178"/>
      <c r="H50" s="178"/>
      <c r="I50" s="178"/>
      <c r="J50" s="112" t="s">
        <v>102</v>
      </c>
      <c r="K50" s="179" t="s">
        <v>97</v>
      </c>
      <c r="L50" s="179"/>
      <c r="M50" s="179"/>
      <c r="N50" s="179"/>
      <c r="O50" s="106"/>
      <c r="P50" s="103"/>
      <c r="Q50" s="103"/>
      <c r="R50" s="103"/>
      <c r="S50" s="10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180" t="s">
        <v>56</v>
      </c>
      <c r="B51" s="181"/>
      <c r="C51" s="181"/>
      <c r="D51" s="181"/>
      <c r="E51" s="181"/>
      <c r="F51" s="181"/>
      <c r="G51" s="181"/>
      <c r="H51" s="181"/>
      <c r="I51" s="181"/>
      <c r="J51" s="166" t="s">
        <v>70</v>
      </c>
      <c r="K51" s="174" t="s">
        <v>57</v>
      </c>
      <c r="L51" s="174"/>
      <c r="M51" s="174"/>
      <c r="N51" s="174"/>
      <c r="O51" s="174"/>
      <c r="P51" s="174"/>
      <c r="Q51" s="174"/>
      <c r="R51" s="174"/>
      <c r="S51" s="17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172" t="s">
        <v>84</v>
      </c>
      <c r="B52" s="173"/>
      <c r="C52" s="173"/>
      <c r="D52" s="173"/>
      <c r="E52" s="173"/>
      <c r="F52" s="173"/>
      <c r="G52" s="173"/>
      <c r="H52" s="173"/>
      <c r="I52" s="173"/>
      <c r="J52" s="166" t="s">
        <v>71</v>
      </c>
      <c r="K52" s="174" t="s">
        <v>80</v>
      </c>
      <c r="L52" s="174"/>
      <c r="M52" s="174"/>
      <c r="N52" s="174"/>
      <c r="O52" s="174"/>
      <c r="P52" s="174"/>
      <c r="Q52" s="174"/>
      <c r="R52" s="174"/>
      <c r="S52" s="17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113" t="s">
        <v>85</v>
      </c>
      <c r="B53" s="114"/>
      <c r="C53" s="114"/>
      <c r="D53" s="114"/>
      <c r="E53" s="114"/>
      <c r="F53" s="114"/>
      <c r="G53" s="114"/>
      <c r="H53" s="114"/>
      <c r="I53" s="114"/>
      <c r="J53" s="166"/>
      <c r="K53" s="103"/>
      <c r="L53" s="103"/>
      <c r="M53" s="103"/>
      <c r="N53" s="103"/>
      <c r="O53" s="103"/>
      <c r="P53" s="103"/>
      <c r="Q53" s="103"/>
      <c r="R53" s="103"/>
      <c r="S53" s="104" t="s">
        <v>87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20.25" thickBot="1">
      <c r="A54" s="168"/>
      <c r="B54" s="169"/>
      <c r="C54" s="169"/>
      <c r="D54" s="169"/>
      <c r="E54" s="169"/>
      <c r="F54" s="169"/>
      <c r="G54" s="169"/>
      <c r="H54" s="169"/>
      <c r="I54" s="169"/>
      <c r="J54" s="167"/>
      <c r="K54" s="170" t="s">
        <v>86</v>
      </c>
      <c r="L54" s="170"/>
      <c r="M54" s="170"/>
      <c r="N54" s="170"/>
      <c r="O54" s="170"/>
      <c r="P54" s="170"/>
      <c r="Q54" s="170"/>
      <c r="R54" s="170"/>
      <c r="S54" s="17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ht="7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FK55" s="108"/>
      <c r="FL55" s="108"/>
      <c r="FM55" s="108"/>
      <c r="FN55" s="108"/>
      <c r="FO55" s="108"/>
    </row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  <row r="128" s="108" customFormat="1" ht="12.75"/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="108" customFormat="1" ht="12.75"/>
    <row r="1010" s="108" customFormat="1" ht="12.75"/>
    <row r="1011" s="108" customFormat="1" ht="12.75"/>
    <row r="1012" s="108" customFormat="1" ht="12.75"/>
    <row r="1013" s="108" customFormat="1" ht="12.75"/>
    <row r="1014" s="108" customFormat="1" ht="12.75"/>
    <row r="1015" s="108" customFormat="1" ht="12.75"/>
    <row r="1016" s="108" customFormat="1" ht="12.75"/>
    <row r="1017" s="108" customFormat="1" ht="12.75"/>
    <row r="1018" s="108" customFormat="1" ht="12.75"/>
    <row r="1019" s="108" customFormat="1" ht="12.75"/>
    <row r="1020" s="108" customFormat="1" ht="12.75"/>
    <row r="1021" s="108" customFormat="1" ht="12.75"/>
    <row r="1022" s="108" customFormat="1" ht="12.75"/>
    <row r="1023" s="108" customFormat="1" ht="12.75"/>
    <row r="1024" s="108" customFormat="1" ht="12.75"/>
    <row r="1025" s="108" customFormat="1" ht="12.75"/>
    <row r="1026" s="108" customFormat="1" ht="12.75"/>
    <row r="1027" s="108" customFormat="1" ht="12.75"/>
    <row r="1028" s="108" customFormat="1" ht="12.75"/>
    <row r="1029" s="108" customFormat="1" ht="12.75"/>
    <row r="1030" s="108" customFormat="1" ht="12.75"/>
    <row r="1031" s="108" customFormat="1" ht="12.75"/>
    <row r="1032" s="108" customFormat="1" ht="12.75"/>
    <row r="1033" s="108" customFormat="1" ht="12.75"/>
    <row r="1034" s="108" customFormat="1" ht="12.75"/>
    <row r="1035" s="108" customFormat="1" ht="12.75"/>
    <row r="1036" s="108" customFormat="1" ht="12.75"/>
    <row r="1037" s="108" customFormat="1" ht="12.75"/>
    <row r="1038" s="108" customFormat="1" ht="12.75"/>
    <row r="1039" s="108" customFormat="1" ht="12.75"/>
    <row r="1040" s="108" customFormat="1" ht="12.75"/>
    <row r="1041" s="108" customFormat="1" ht="12.75"/>
    <row r="1042" s="108" customFormat="1" ht="12.75"/>
    <row r="1043" spans="8:14" s="108" customFormat="1" ht="12.75">
      <c r="H1043" s="109"/>
      <c r="I1043" s="109"/>
      <c r="J1043" s="109"/>
      <c r="K1043" s="109"/>
      <c r="L1043" s="109"/>
      <c r="M1043" s="109"/>
      <c r="N1043" s="109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7:I47"/>
    <mergeCell ref="A48:C48"/>
    <mergeCell ref="F48:I48"/>
    <mergeCell ref="K48:O48"/>
    <mergeCell ref="P48:S48"/>
    <mergeCell ref="A49:C49"/>
    <mergeCell ref="F49:I49"/>
    <mergeCell ref="K49:N49"/>
    <mergeCell ref="A50:C50"/>
    <mergeCell ref="F50:I50"/>
    <mergeCell ref="K50:N50"/>
    <mergeCell ref="A51:I51"/>
    <mergeCell ref="K51:S51"/>
    <mergeCell ref="A54:I54"/>
    <mergeCell ref="K54:S54"/>
    <mergeCell ref="A52:I52"/>
    <mergeCell ref="K52:S52"/>
  </mergeCells>
  <dataValidations count="1">
    <dataValidation type="whole" operator="equal" showInputMessage="1" showErrorMessage="1" sqref="L35">
      <formula1>L36+L37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2005-04-21T10:46:52Z</cp:lastPrinted>
  <dcterms:created xsi:type="dcterms:W3CDTF">2004-05-24T06:02:12Z</dcterms:created>
  <dcterms:modified xsi:type="dcterms:W3CDTF">2005-06-27T09:59:37Z</dcterms:modified>
  <cp:category/>
  <cp:version/>
  <cp:contentType/>
  <cp:contentStatus/>
</cp:coreProperties>
</file>