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<sst xmlns="http://schemas.openxmlformats.org/spreadsheetml/2006/main" count="137" uniqueCount="102">
  <si>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</si>
  <si>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</si>
  <si>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</si>
  <si>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</si>
  <si>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</si>
  <si>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</si>
  <si>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</si>
  <si>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</si>
  <si>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</si>
  <si>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</si>
  <si>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</si>
  <si>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</si>
  <si>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</si>
  <si>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</si>
  <si>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</si>
  <si>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</si>
  <si>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</si>
  <si>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</si>
  <si>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</si>
  <si>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</si>
  <si>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</si>
  <si>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</si>
  <si>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</si>
  <si>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</si>
  <si>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</si>
  <si>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</si>
  <si>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</si>
  <si>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</si>
  <si>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</si>
  <si>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</si>
  <si>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</si>
  <si>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</si>
  <si>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</si>
  <si>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</si>
  <si>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</si>
  <si>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</si>
  <si>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</si>
  <si>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</si>
  <si>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Figures not comparable./Syfers nie vergelykbaar nie.</t>
  </si>
  <si>
    <t>African countries</t>
  </si>
  <si>
    <t>Other countries</t>
  </si>
  <si>
    <t>Afrika lande</t>
  </si>
  <si>
    <t>Ander lande</t>
  </si>
  <si>
    <t>+/- (3)</t>
  </si>
  <si>
    <t>Border posts</t>
  </si>
  <si>
    <t>Harbours</t>
  </si>
  <si>
    <t>Grensposte</t>
  </si>
  <si>
    <t>Hawens</t>
  </si>
  <si>
    <t>Surplus(-)/Deficit(+) (8)</t>
  </si>
  <si>
    <t>(g) Stock stored at: (9)</t>
  </si>
  <si>
    <t>Surplus(-)/Tekort(+) (8)</t>
  </si>
  <si>
    <t>(g) Voorraad geberg by: (9)</t>
  </si>
  <si>
    <t>(d) RSA Exports (7)</t>
  </si>
  <si>
    <t>(d) RSA Uitvoere (7)</t>
  </si>
  <si>
    <t>Produkte (6)</t>
  </si>
  <si>
    <t>Products (6)</t>
  </si>
  <si>
    <t>As declared by co-workers. Although everything has been done to ensure the accuracy of the information, neither SAGIS nor any of its directors or employees take any responsibility for actions or losses that might occur as a result of the usage of this information./</t>
  </si>
  <si>
    <t>Physical stock is verified regularly on a random basis by SAGIS's Audit Inspection Division./Fisiese voorraad word gereeld op 'n steekproefbasis deur SAGIS se Oudit Inspeksie Afdeling geverifieer.</t>
  </si>
  <si>
    <t>Deliveries directly from farms (5)</t>
  </si>
  <si>
    <t>Animal feed</t>
  </si>
  <si>
    <t>Seed for planting purposes</t>
  </si>
  <si>
    <t>Whole oats</t>
  </si>
  <si>
    <t>(9)</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</si>
  <si>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</si>
  <si>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</si>
  <si>
    <t>Sep 2002</t>
  </si>
  <si>
    <t>Oats equivalent./Hawer ekwivalent.</t>
  </si>
  <si>
    <t>The enunciation of the figures for exports are as declared by the co-workers. The destination thereof cannot be confirmed./Die uiteensetting van die syfers vir uitvoere is soos deur medewerkers verklaar. Die eindbestemming hiervan kan nie bevestig word nie.</t>
  </si>
  <si>
    <t>The surplus/deficit figures are partly due to oats dispatched for human consumption but utilised as feed oats./Die surplus/tekort syfers is gedeeltelik as gevolg van hawer versend vir menslike verbruik maar aangewend as voerhawer.</t>
  </si>
  <si>
    <t>1 Oct/Okt 2001</t>
  </si>
  <si>
    <t>Lewerings direk vanaf plase (5)</t>
  </si>
  <si>
    <t>Dierevoer</t>
  </si>
  <si>
    <t>Saad vir plantdoeleindes</t>
  </si>
  <si>
    <t>Heel hawer</t>
  </si>
  <si>
    <t>Netto versendings(+)/ontvangstes(-)</t>
  </si>
  <si>
    <t>Human</t>
  </si>
  <si>
    <t>Menslik</t>
  </si>
  <si>
    <t>Feed</t>
  </si>
  <si>
    <t>Voer</t>
  </si>
  <si>
    <t xml:space="preserve">SMI-112002  </t>
  </si>
  <si>
    <t>27/11/2002</t>
  </si>
  <si>
    <t>'000 t</t>
  </si>
  <si>
    <t>OATS/HAWER - 2001/2002 Year (Oct - Sep) FINAL / 2001/2002 Jaar (Okt - Sep) FINAAL (2)</t>
  </si>
  <si>
    <t>Aug 2002</t>
  </si>
  <si>
    <t>Progressive/Progressief</t>
  </si>
  <si>
    <t>Final/Finaal</t>
  </si>
  <si>
    <t>Oct/Okt 2001 - Sep 2002</t>
  </si>
  <si>
    <t>Oct/Okt 2000 - Sep 2001</t>
  </si>
  <si>
    <t>1 Aug 2002</t>
  </si>
  <si>
    <t>1 Sep 2002</t>
  </si>
  <si>
    <t>1 Oct/Okt 2000</t>
  </si>
  <si>
    <t>Prog. Oct/Okt 2001 - Sep 2002</t>
  </si>
  <si>
    <t>Prog. Oct/Okt 2000 - Sep 2001</t>
  </si>
  <si>
    <t>Net dispatches(+)/receipts(-)</t>
  </si>
  <si>
    <t>31 Aug 2002</t>
  </si>
  <si>
    <t>30 Sep 2002</t>
  </si>
  <si>
    <t>30 Sep 2001</t>
  </si>
  <si>
    <t>(f) Unutilised stock (a+b-c-d-e)</t>
  </si>
  <si>
    <r>
      <t>(f) Onaangewende voorraad</t>
    </r>
    <r>
      <rPr>
        <sz val="15"/>
        <rFont val="Arial"/>
        <family val="2"/>
      </rPr>
      <t xml:space="preserve"> </t>
    </r>
    <r>
      <rPr>
        <b/>
        <sz val="15"/>
        <rFont val="Arial"/>
        <family val="2"/>
      </rPr>
      <t>(a+b-c-d-e)</t>
    </r>
  </si>
  <si>
    <t>Sep 2001</t>
  </si>
  <si>
    <t>Oct/Okt 2001 - Aug 2002</t>
  </si>
  <si>
    <t>15 808</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</si>
</sst>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b/>
      <sz val="16"/>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color indexed="63"/>
      </right>
      <top>
        <color indexed="63"/>
      </top>
      <bottom style="medium"/>
    </border>
    <border>
      <left style="medium"/>
      <right style="medium"/>
      <top style="medium"/>
      <bottom>
        <color indexed="63"/>
      </bottom>
    </border>
    <border>
      <left style="medium"/>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4" fillId="0" borderId="0" xfId="0" applyFont="1" applyFill="1" applyBorder="1" applyAlignment="1">
      <alignment/>
    </xf>
    <xf numFmtId="0" fontId="4" fillId="0" borderId="0" xfId="0" applyFont="1" applyFill="1" applyAlignment="1">
      <alignment/>
    </xf>
    <xf numFmtId="0" fontId="3" fillId="0" borderId="2"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4" xfId="0" applyNumberFormat="1" applyFont="1" applyFill="1" applyBorder="1" applyAlignment="1">
      <alignment horizontal="center"/>
    </xf>
    <xf numFmtId="0" fontId="4" fillId="0" borderId="5" xfId="0" applyNumberFormat="1" applyFont="1" applyFill="1" applyBorder="1" applyAlignment="1">
      <alignment horizontal="center"/>
    </xf>
    <xf numFmtId="0" fontId="4" fillId="0" borderId="2" xfId="0" applyFont="1" applyFill="1" applyBorder="1" applyAlignment="1" quotePrefix="1">
      <alignment horizontal="center"/>
    </xf>
    <xf numFmtId="17" fontId="4" fillId="0" borderId="6" xfId="0" applyNumberFormat="1"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quotePrefix="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xf>
    <xf numFmtId="0" fontId="4" fillId="0" borderId="12" xfId="0" applyFont="1" applyFill="1" applyBorder="1" applyAlignment="1">
      <alignment/>
    </xf>
    <xf numFmtId="17" fontId="4" fillId="0" borderId="13" xfId="0" applyNumberFormat="1" applyFont="1" applyFill="1" applyBorder="1" applyAlignment="1">
      <alignment horizontal="center"/>
    </xf>
    <xf numFmtId="0" fontId="4" fillId="0" borderId="14" xfId="0" applyFont="1" applyFill="1" applyBorder="1" applyAlignment="1">
      <alignment/>
    </xf>
    <xf numFmtId="0" fontId="3" fillId="0" borderId="15" xfId="0" applyFont="1" applyFill="1" applyBorder="1" applyAlignment="1">
      <alignment/>
    </xf>
    <xf numFmtId="0" fontId="3" fillId="0" borderId="0" xfId="0" applyFont="1" applyFill="1" applyBorder="1" applyAlignment="1">
      <alignment horizontal="left"/>
    </xf>
    <xf numFmtId="164" fontId="4" fillId="0" borderId="16" xfId="0" applyNumberFormat="1" applyFont="1" applyFill="1" applyBorder="1" applyAlignment="1">
      <alignment/>
    </xf>
    <xf numFmtId="164" fontId="4" fillId="0" borderId="17" xfId="0" applyNumberFormat="1" applyFont="1" applyFill="1" applyBorder="1" applyAlignment="1">
      <alignment/>
    </xf>
    <xf numFmtId="164" fontId="4" fillId="0" borderId="18" xfId="0" applyNumberFormat="1" applyFont="1" applyFill="1" applyBorder="1" applyAlignment="1">
      <alignment/>
    </xf>
    <xf numFmtId="164" fontId="4" fillId="0" borderId="10" xfId="0" applyNumberFormat="1" applyFont="1" applyFill="1" applyBorder="1" applyAlignment="1">
      <alignment horizontal="right"/>
    </xf>
    <xf numFmtId="164" fontId="4" fillId="0" borderId="19" xfId="0" applyNumberFormat="1" applyFont="1" applyFill="1" applyBorder="1" applyAlignment="1">
      <alignment/>
    </xf>
    <xf numFmtId="0" fontId="3" fillId="0" borderId="0" xfId="0" applyFont="1" applyFill="1" applyBorder="1" applyAlignment="1">
      <alignment horizontal="right"/>
    </xf>
    <xf numFmtId="0" fontId="3" fillId="0" borderId="5" xfId="0" applyFont="1" applyFill="1" applyBorder="1" applyAlignment="1">
      <alignment horizontal="right"/>
    </xf>
    <xf numFmtId="1" fontId="4" fillId="0" borderId="10" xfId="0" applyNumberFormat="1" applyFont="1" applyFill="1" applyBorder="1" applyAlignment="1">
      <alignment horizontal="center"/>
    </xf>
    <xf numFmtId="0" fontId="4" fillId="0" borderId="0" xfId="0" applyFont="1" applyFill="1" applyBorder="1" applyAlignment="1">
      <alignment horizontal="right"/>
    </xf>
    <xf numFmtId="0" fontId="4" fillId="0" borderId="5" xfId="0" applyFont="1" applyFill="1" applyBorder="1" applyAlignment="1">
      <alignment/>
    </xf>
    <xf numFmtId="0" fontId="3" fillId="0" borderId="20" xfId="0" applyFont="1" applyFill="1" applyBorder="1" applyAlignment="1">
      <alignment horizontal="left"/>
    </xf>
    <xf numFmtId="164" fontId="4" fillId="0" borderId="11" xfId="0" applyNumberFormat="1" applyFont="1" applyFill="1" applyBorder="1" applyAlignment="1">
      <alignment/>
    </xf>
    <xf numFmtId="164" fontId="4" fillId="0" borderId="21" xfId="0" applyNumberFormat="1" applyFont="1" applyFill="1" applyBorder="1" applyAlignment="1">
      <alignment/>
    </xf>
    <xf numFmtId="164" fontId="4" fillId="0" borderId="14" xfId="0" applyNumberFormat="1" applyFont="1" applyFill="1" applyBorder="1" applyAlignment="1">
      <alignment/>
    </xf>
    <xf numFmtId="164" fontId="4" fillId="0" borderId="12" xfId="0" applyNumberFormat="1" applyFont="1" applyFill="1" applyBorder="1" applyAlignment="1">
      <alignment/>
    </xf>
    <xf numFmtId="164" fontId="4" fillId="0" borderId="12" xfId="0" applyNumberFormat="1" applyFont="1" applyFill="1" applyBorder="1" applyAlignment="1" quotePrefix="1">
      <alignment horizontal="center"/>
    </xf>
    <xf numFmtId="164" fontId="4" fillId="0" borderId="22" xfId="0" applyNumberFormat="1" applyFont="1" applyFill="1" applyBorder="1" applyAlignment="1">
      <alignment/>
    </xf>
    <xf numFmtId="0" fontId="5" fillId="0" borderId="23" xfId="0" applyFont="1" applyFill="1" applyBorder="1" applyAlignment="1">
      <alignment/>
    </xf>
    <xf numFmtId="0" fontId="4" fillId="0" borderId="24" xfId="0" applyFont="1" applyFill="1" applyBorder="1" applyAlignment="1">
      <alignment/>
    </xf>
    <xf numFmtId="164" fontId="4" fillId="0" borderId="3" xfId="0" applyNumberFormat="1" applyFont="1" applyFill="1" applyBorder="1" applyAlignment="1">
      <alignment/>
    </xf>
    <xf numFmtId="164" fontId="4" fillId="0" borderId="4" xfId="0" applyNumberFormat="1" applyFont="1" applyFill="1" applyBorder="1" applyAlignment="1">
      <alignment/>
    </xf>
    <xf numFmtId="164" fontId="4" fillId="0" borderId="14" xfId="0" applyNumberFormat="1" applyFont="1" applyFill="1" applyBorder="1" applyAlignment="1">
      <alignment horizontal="right"/>
    </xf>
    <xf numFmtId="0" fontId="5" fillId="0" borderId="24" xfId="0" applyFont="1" applyFill="1" applyBorder="1" applyAlignment="1">
      <alignment horizontal="right"/>
    </xf>
    <xf numFmtId="0" fontId="5" fillId="0" borderId="25" xfId="0" applyFont="1" applyFill="1" applyBorder="1" applyAlignment="1">
      <alignment horizontal="right"/>
    </xf>
    <xf numFmtId="0" fontId="5" fillId="0" borderId="26" xfId="0" applyFont="1" applyFill="1" applyBorder="1" applyAlignment="1">
      <alignment horizontal="left"/>
    </xf>
    <xf numFmtId="0" fontId="5" fillId="0" borderId="20" xfId="0" applyFont="1" applyFill="1" applyBorder="1" applyAlignment="1">
      <alignment horizontal="left"/>
    </xf>
    <xf numFmtId="164" fontId="4" fillId="0" borderId="6" xfId="0" applyNumberFormat="1" applyFont="1" applyFill="1" applyBorder="1" applyAlignment="1">
      <alignment/>
    </xf>
    <xf numFmtId="164" fontId="4" fillId="0" borderId="7" xfId="0" applyNumberFormat="1" applyFont="1" applyFill="1" applyBorder="1" applyAlignment="1">
      <alignment/>
    </xf>
    <xf numFmtId="164" fontId="4" fillId="0" borderId="27" xfId="0" applyNumberFormat="1" applyFont="1" applyFill="1" applyBorder="1" applyAlignment="1">
      <alignment/>
    </xf>
    <xf numFmtId="164" fontId="4" fillId="0" borderId="8" xfId="0" applyNumberFormat="1" applyFont="1" applyFill="1" applyBorder="1" applyAlignment="1" quotePrefix="1">
      <alignment horizontal="center"/>
    </xf>
    <xf numFmtId="0" fontId="5" fillId="0" borderId="20" xfId="0" applyFont="1" applyFill="1" applyBorder="1" applyAlignment="1">
      <alignment horizontal="right"/>
    </xf>
    <xf numFmtId="0" fontId="5" fillId="0" borderId="28"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0" xfId="0" applyFont="1" applyFill="1" applyBorder="1" applyAlignment="1" quotePrefix="1">
      <alignment horizontal="left"/>
    </xf>
    <xf numFmtId="164" fontId="4" fillId="0" borderId="19" xfId="0" applyNumberFormat="1" applyFont="1" applyFill="1" applyBorder="1" applyAlignment="1">
      <alignment horizontal="right"/>
    </xf>
    <xf numFmtId="0" fontId="4" fillId="0" borderId="23" xfId="0" applyFont="1" applyFill="1" applyBorder="1" applyAlignment="1">
      <alignment horizontal="left"/>
    </xf>
    <xf numFmtId="0" fontId="4" fillId="0" borderId="24" xfId="0" applyFont="1" applyFill="1" applyBorder="1" applyAlignment="1" quotePrefix="1">
      <alignment horizontal="left"/>
    </xf>
    <xf numFmtId="0" fontId="4" fillId="0" borderId="24" xfId="0" applyFont="1" applyFill="1" applyBorder="1" applyAlignment="1">
      <alignment horizontal="right"/>
    </xf>
    <xf numFmtId="0" fontId="4" fillId="0" borderId="25" xfId="0" applyFont="1" applyFill="1" applyBorder="1" applyAlignment="1">
      <alignment horizontal="right"/>
    </xf>
    <xf numFmtId="0" fontId="4" fillId="0" borderId="0" xfId="0" applyFont="1" applyFill="1" applyBorder="1" applyAlignment="1">
      <alignment/>
    </xf>
    <xf numFmtId="0" fontId="4" fillId="0" borderId="29" xfId="0" applyFont="1" applyFill="1" applyBorder="1" applyAlignment="1">
      <alignment/>
    </xf>
    <xf numFmtId="164" fontId="4" fillId="0" borderId="30" xfId="0" applyNumberFormat="1" applyFont="1" applyFill="1" applyBorder="1" applyAlignment="1">
      <alignment/>
    </xf>
    <xf numFmtId="164" fontId="4" fillId="0" borderId="25" xfId="0" applyNumberFormat="1" applyFont="1" applyFill="1" applyBorder="1" applyAlignment="1">
      <alignment/>
    </xf>
    <xf numFmtId="164" fontId="4" fillId="0" borderId="31" xfId="0" applyNumberFormat="1" applyFont="1" applyFill="1" applyBorder="1" applyAlignment="1">
      <alignment/>
    </xf>
    <xf numFmtId="164" fontId="4" fillId="0" borderId="24" xfId="0" applyNumberFormat="1" applyFont="1" applyFill="1" applyBorder="1" applyAlignment="1">
      <alignment horizontal="right"/>
    </xf>
    <xf numFmtId="0" fontId="4" fillId="0" borderId="32" xfId="0" applyFont="1" applyFill="1" applyBorder="1" applyAlignment="1">
      <alignment horizontal="center"/>
    </xf>
    <xf numFmtId="0" fontId="4" fillId="0" borderId="33" xfId="0" applyFont="1" applyFill="1" applyBorder="1" applyAlignment="1">
      <alignment/>
    </xf>
    <xf numFmtId="164" fontId="4" fillId="0" borderId="34" xfId="0" applyNumberFormat="1" applyFont="1" applyFill="1" applyBorder="1" applyAlignment="1">
      <alignment/>
    </xf>
    <xf numFmtId="164" fontId="4" fillId="0" borderId="32" xfId="0" applyNumberFormat="1" applyFont="1" applyFill="1" applyBorder="1" applyAlignment="1">
      <alignment/>
    </xf>
    <xf numFmtId="164" fontId="4" fillId="0" borderId="35" xfId="0" applyNumberFormat="1" applyFont="1" applyFill="1" applyBorder="1" applyAlignment="1">
      <alignment/>
    </xf>
    <xf numFmtId="0" fontId="5" fillId="0" borderId="32" xfId="0" applyFont="1" applyFill="1" applyBorder="1" applyAlignment="1">
      <alignment horizontal="right"/>
    </xf>
    <xf numFmtId="0" fontId="5" fillId="0" borderId="26" xfId="0" applyFont="1" applyFill="1" applyBorder="1" applyAlignment="1">
      <alignment/>
    </xf>
    <xf numFmtId="164" fontId="4" fillId="0" borderId="36" xfId="0" applyNumberFormat="1" applyFont="1" applyFill="1" applyBorder="1" applyAlignment="1">
      <alignment/>
    </xf>
    <xf numFmtId="164" fontId="4" fillId="0" borderId="28" xfId="0" applyNumberFormat="1" applyFont="1" applyFill="1" applyBorder="1" applyAlignment="1">
      <alignment/>
    </xf>
    <xf numFmtId="164" fontId="4" fillId="0" borderId="37" xfId="0" applyNumberFormat="1" applyFont="1" applyFill="1" applyBorder="1" applyAlignment="1">
      <alignment/>
    </xf>
    <xf numFmtId="0" fontId="4" fillId="0" borderId="32" xfId="0" applyFont="1" applyFill="1" applyBorder="1" applyAlignment="1">
      <alignment horizontal="right"/>
    </xf>
    <xf numFmtId="0" fontId="4" fillId="0" borderId="33" xfId="0" applyFont="1" applyFill="1" applyBorder="1" applyAlignment="1">
      <alignment horizontal="left"/>
    </xf>
    <xf numFmtId="0" fontId="4" fillId="0" borderId="0" xfId="0" applyFont="1" applyFill="1" applyBorder="1" applyAlignment="1">
      <alignment horizontal="left"/>
    </xf>
    <xf numFmtId="0" fontId="4" fillId="0" borderId="26" xfId="0" applyFont="1" applyFill="1" applyBorder="1" applyAlignment="1">
      <alignment horizontal="left"/>
    </xf>
    <xf numFmtId="0" fontId="4" fillId="0" borderId="20" xfId="0" applyFont="1" applyFill="1" applyBorder="1" applyAlignment="1">
      <alignment horizontal="left"/>
    </xf>
    <xf numFmtId="164" fontId="4" fillId="0" borderId="8" xfId="0" applyNumberFormat="1" applyFont="1" applyFill="1" applyBorder="1" applyAlignment="1">
      <alignment/>
    </xf>
    <xf numFmtId="164" fontId="4" fillId="0" borderId="8" xfId="0" applyNumberFormat="1" applyFont="1" applyFill="1" applyBorder="1" applyAlignment="1">
      <alignment horizontal="right"/>
    </xf>
    <xf numFmtId="0" fontId="4" fillId="0" borderId="20" xfId="0" applyFont="1" applyFill="1" applyBorder="1" applyAlignment="1">
      <alignment horizontal="right"/>
    </xf>
    <xf numFmtId="0" fontId="4" fillId="0" borderId="28" xfId="0" applyFont="1" applyFill="1" applyBorder="1" applyAlignment="1">
      <alignment horizontal="right"/>
    </xf>
    <xf numFmtId="164" fontId="4" fillId="0" borderId="38" xfId="0" applyNumberFormat="1" applyFont="1" applyFill="1" applyBorder="1" applyAlignment="1">
      <alignment/>
    </xf>
    <xf numFmtId="0" fontId="3" fillId="0" borderId="2" xfId="0" applyFont="1" applyFill="1" applyBorder="1" applyAlignment="1">
      <alignment horizontal="right"/>
    </xf>
    <xf numFmtId="0" fontId="5" fillId="0" borderId="24" xfId="0" applyFont="1" applyFill="1" applyBorder="1" applyAlignment="1" quotePrefix="1">
      <alignment horizontal="left"/>
    </xf>
    <xf numFmtId="164" fontId="4" fillId="0" borderId="39"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40" xfId="0" applyFont="1" applyFill="1" applyBorder="1" applyAlignment="1">
      <alignment horizontal="right"/>
    </xf>
    <xf numFmtId="0" fontId="5" fillId="0" borderId="33" xfId="0" applyFont="1" applyFill="1" applyBorder="1" applyAlignment="1" quotePrefix="1">
      <alignment/>
    </xf>
    <xf numFmtId="0" fontId="5" fillId="0" borderId="31" xfId="0" applyFont="1" applyFill="1" applyBorder="1" applyAlignment="1">
      <alignment horizontal="left"/>
    </xf>
    <xf numFmtId="164" fontId="4" fillId="0" borderId="40" xfId="0" applyNumberFormat="1" applyFont="1" applyFill="1" applyBorder="1" applyAlignment="1">
      <alignment/>
    </xf>
    <xf numFmtId="164" fontId="4" fillId="0" borderId="41" xfId="0" applyNumberFormat="1" applyFont="1" applyFill="1" applyBorder="1" applyAlignment="1">
      <alignment/>
    </xf>
    <xf numFmtId="164" fontId="4" fillId="0" borderId="42" xfId="0" applyNumberFormat="1" applyFont="1" applyFill="1" applyBorder="1" applyAlignment="1">
      <alignment/>
    </xf>
    <xf numFmtId="164" fontId="4" fillId="0" borderId="43"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37" xfId="0" applyFont="1" applyFill="1" applyBorder="1" applyAlignment="1">
      <alignment horizontal="lef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alignment/>
    </xf>
    <xf numFmtId="164" fontId="4" fillId="0" borderId="47" xfId="0" applyNumberFormat="1" applyFont="1" applyFill="1" applyBorder="1" applyAlignment="1" quotePrefix="1">
      <alignment horizontal="center"/>
    </xf>
    <xf numFmtId="0" fontId="5" fillId="0" borderId="36" xfId="0" applyFont="1" applyFill="1" applyBorder="1" applyAlignment="1">
      <alignment horizontal="right"/>
    </xf>
    <xf numFmtId="0" fontId="5" fillId="0" borderId="32" xfId="0" applyFont="1" applyFill="1" applyBorder="1" applyAlignment="1" quotePrefix="1">
      <alignment horizontal="right"/>
    </xf>
    <xf numFmtId="0" fontId="5" fillId="0" borderId="0" xfId="0" applyFont="1" applyFill="1" applyBorder="1" applyAlignment="1">
      <alignment/>
    </xf>
    <xf numFmtId="164" fontId="4" fillId="0" borderId="15" xfId="0" applyNumberFormat="1" applyFont="1" applyFill="1" applyBorder="1" applyAlignment="1">
      <alignment/>
    </xf>
    <xf numFmtId="164" fontId="4" fillId="0" borderId="29" xfId="0" applyNumberFormat="1" applyFont="1" applyFill="1" applyBorder="1" applyAlignment="1">
      <alignment/>
    </xf>
    <xf numFmtId="164" fontId="4" fillId="0" borderId="5" xfId="0" applyNumberFormat="1" applyFont="1" applyFill="1" applyBorder="1" applyAlignment="1">
      <alignment/>
    </xf>
    <xf numFmtId="0" fontId="5" fillId="0" borderId="15" xfId="0" applyFont="1" applyFill="1" applyBorder="1" applyAlignment="1">
      <alignment horizontal="right"/>
    </xf>
    <xf numFmtId="0" fontId="5" fillId="0" borderId="26" xfId="0" applyFont="1" applyFill="1" applyBorder="1" applyAlignment="1" quotePrefix="1">
      <alignment/>
    </xf>
    <xf numFmtId="0" fontId="5" fillId="0" borderId="20" xfId="0" applyFont="1" applyFill="1" applyBorder="1" applyAlignment="1">
      <alignmen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9" xfId="0" applyNumberFormat="1" applyFont="1" applyFill="1" applyBorder="1" applyAlignment="1" quotePrefix="1">
      <alignment horizontal="center"/>
    </xf>
    <xf numFmtId="0" fontId="5" fillId="0" borderId="44" xfId="0" applyFont="1" applyFill="1" applyBorder="1" applyAlignment="1">
      <alignment horizontal="right"/>
    </xf>
    <xf numFmtId="0" fontId="5" fillId="0" borderId="28" xfId="0" applyFont="1" applyFill="1" applyBorder="1" applyAlignment="1" quotePrefix="1">
      <alignment horizontal="right"/>
    </xf>
    <xf numFmtId="0" fontId="3" fillId="0" borderId="15" xfId="0" applyFont="1" applyFill="1" applyBorder="1" applyAlignment="1">
      <alignment horizontal="left"/>
    </xf>
    <xf numFmtId="164" fontId="4" fillId="0" borderId="51" xfId="0" applyNumberFormat="1" applyFont="1" applyFill="1" applyBorder="1" applyAlignment="1">
      <alignment/>
    </xf>
    <xf numFmtId="164" fontId="4" fillId="0" borderId="13" xfId="0" applyNumberFormat="1" applyFont="1" applyFill="1" applyBorder="1" applyAlignment="1" quotePrefix="1">
      <alignment horizontal="center"/>
    </xf>
    <xf numFmtId="0" fontId="4" fillId="0" borderId="20" xfId="0" applyFont="1" applyFill="1" applyBorder="1" applyAlignment="1">
      <alignment/>
    </xf>
    <xf numFmtId="0" fontId="3" fillId="0" borderId="52" xfId="0" applyFont="1" applyFill="1" applyBorder="1" applyAlignment="1">
      <alignment horizontal="left"/>
    </xf>
    <xf numFmtId="0" fontId="3" fillId="0" borderId="1" xfId="0" applyFont="1" applyFill="1" applyBorder="1" applyAlignment="1">
      <alignment horizontal="left"/>
    </xf>
    <xf numFmtId="164" fontId="4" fillId="0" borderId="2" xfId="0" applyNumberFormat="1" applyFont="1" applyFill="1" applyBorder="1" applyAlignment="1">
      <alignment horizontal="right"/>
    </xf>
    <xf numFmtId="0" fontId="3" fillId="0" borderId="1" xfId="0" applyFont="1" applyFill="1" applyBorder="1" applyAlignment="1">
      <alignment horizontal="right"/>
    </xf>
    <xf numFmtId="0" fontId="3" fillId="0" borderId="8" xfId="0" applyFont="1" applyFill="1" applyBorder="1" applyAlignment="1">
      <alignment horizontal="right"/>
    </xf>
    <xf numFmtId="0" fontId="3" fillId="0" borderId="11" xfId="0" applyFont="1" applyFill="1" applyBorder="1" applyAlignment="1">
      <alignment/>
    </xf>
    <xf numFmtId="0" fontId="4" fillId="0" borderId="15" xfId="0" applyFont="1" applyFill="1" applyBorder="1" applyAlignment="1">
      <alignment/>
    </xf>
    <xf numFmtId="164" fontId="4" fillId="0" borderId="20" xfId="0" applyNumberFormat="1" applyFont="1" applyFill="1" applyBorder="1" applyAlignment="1">
      <alignment horizontal="right"/>
    </xf>
    <xf numFmtId="1" fontId="4" fillId="0" borderId="10" xfId="0" applyNumberFormat="1" applyFont="1" applyFill="1" applyBorder="1" applyAlignment="1">
      <alignment/>
    </xf>
    <xf numFmtId="0" fontId="4" fillId="0" borderId="8"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2" fillId="0" borderId="0" xfId="0" applyFont="1" applyFill="1" applyBorder="1" applyAlignment="1" quotePrefix="1">
      <alignment horizontal="center"/>
    </xf>
    <xf numFmtId="49" fontId="4" fillId="0" borderId="10" xfId="0" applyNumberFormat="1" applyFont="1" applyFill="1" applyBorder="1" applyAlignment="1">
      <alignment horizontal="center"/>
    </xf>
    <xf numFmtId="0" fontId="2" fillId="0" borderId="1" xfId="0" applyFont="1" applyFill="1" applyBorder="1" applyAlignment="1" quotePrefix="1">
      <alignment horizontal="left"/>
    </xf>
    <xf numFmtId="0" fontId="4" fillId="0" borderId="53" xfId="0" applyFont="1" applyFill="1" applyBorder="1" applyAlignment="1">
      <alignment horizontal="center"/>
    </xf>
    <xf numFmtId="0" fontId="8" fillId="0" borderId="15" xfId="0" applyFont="1" applyBorder="1" applyAlignment="1">
      <alignment horizontal="center"/>
    </xf>
    <xf numFmtId="0" fontId="8" fillId="0" borderId="0"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164" fontId="4" fillId="0" borderId="54" xfId="0" applyNumberFormat="1" applyFont="1" applyFill="1" applyBorder="1" applyAlignment="1">
      <alignment/>
    </xf>
    <xf numFmtId="0" fontId="5" fillId="0" borderId="37" xfId="0" applyFont="1" applyFill="1" applyBorder="1" applyAlignment="1">
      <alignment/>
    </xf>
    <xf numFmtId="164" fontId="4" fillId="0" borderId="0" xfId="0" applyNumberFormat="1" applyFont="1" applyFill="1" applyBorder="1" applyAlignment="1">
      <alignment horizontal="right"/>
    </xf>
    <xf numFmtId="0" fontId="4" fillId="0" borderId="15" xfId="0" applyFont="1" applyFill="1" applyBorder="1" applyAlignment="1">
      <alignment horizontal="right"/>
    </xf>
    <xf numFmtId="164" fontId="4" fillId="0" borderId="1" xfId="0" applyNumberFormat="1" applyFont="1" applyFill="1" applyBorder="1" applyAlignment="1">
      <alignment/>
    </xf>
    <xf numFmtId="1" fontId="4" fillId="0" borderId="1" xfId="0" applyNumberFormat="1" applyFont="1" applyFill="1" applyBorder="1" applyAlignment="1">
      <alignment/>
    </xf>
    <xf numFmtId="164" fontId="4" fillId="0" borderId="2" xfId="0" applyNumberFormat="1" applyFont="1" applyFill="1" applyBorder="1" applyAlignment="1" quotePrefix="1">
      <alignment horizontal="center"/>
    </xf>
    <xf numFmtId="17" fontId="7" fillId="0" borderId="0" xfId="0" applyNumberFormat="1" applyFont="1" applyFill="1" applyAlignment="1" quotePrefix="1">
      <alignment horizontal="left"/>
    </xf>
    <xf numFmtId="0" fontId="4" fillId="0" borderId="8" xfId="0" applyNumberFormat="1" applyFont="1" applyFill="1" applyBorder="1" applyAlignment="1">
      <alignment horizontal="center"/>
    </xf>
    <xf numFmtId="17" fontId="4" fillId="0" borderId="10" xfId="0" applyNumberFormat="1" applyFont="1" applyFill="1" applyBorder="1" applyAlignment="1">
      <alignment horizontal="center"/>
    </xf>
    <xf numFmtId="17" fontId="4" fillId="0" borderId="19" xfId="0" applyNumberFormat="1" applyFont="1" applyFill="1" applyBorder="1" applyAlignment="1">
      <alignment horizontal="center"/>
    </xf>
    <xf numFmtId="0" fontId="4" fillId="0" borderId="52"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3" fillId="0" borderId="12" xfId="0" applyFont="1" applyFill="1" applyBorder="1" applyAlignment="1">
      <alignment horizontal="right"/>
    </xf>
    <xf numFmtId="49" fontId="4" fillId="0" borderId="10" xfId="0" applyNumberFormat="1" applyFont="1" applyFill="1" applyBorder="1" applyAlignment="1">
      <alignment horizontal="center"/>
    </xf>
    <xf numFmtId="0" fontId="4" fillId="0" borderId="10" xfId="0" applyNumberFormat="1" applyFont="1" applyFill="1" applyBorder="1" applyAlignment="1">
      <alignment horizontal="center"/>
    </xf>
    <xf numFmtId="164" fontId="4" fillId="0" borderId="10" xfId="0" applyNumberFormat="1" applyFont="1" applyFill="1" applyBorder="1" applyAlignment="1">
      <alignment horizontal="center"/>
    </xf>
    <xf numFmtId="1" fontId="4" fillId="0" borderId="10" xfId="0" applyNumberFormat="1" applyFont="1" applyFill="1" applyBorder="1" applyAlignment="1">
      <alignment horizontal="center"/>
    </xf>
    <xf numFmtId="0" fontId="4" fillId="0" borderId="14" xfId="0" applyFont="1" applyFill="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4" xfId="0" applyFont="1" applyBorder="1" applyAlignment="1">
      <alignment horizontal="center"/>
    </xf>
    <xf numFmtId="3" fontId="3" fillId="0" borderId="15" xfId="0" applyNumberFormat="1" applyFont="1" applyBorder="1" applyAlignment="1">
      <alignment horizontal="center"/>
    </xf>
    <xf numFmtId="3" fontId="3" fillId="0" borderId="0" xfId="0" applyNumberFormat="1" applyFont="1" applyBorder="1" applyAlignment="1">
      <alignment horizontal="center"/>
    </xf>
    <xf numFmtId="3" fontId="3" fillId="0" borderId="5" xfId="0" applyNumberFormat="1"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3" fontId="8" fillId="0" borderId="11" xfId="0" applyNumberFormat="1" applyFont="1" applyBorder="1" applyAlignment="1">
      <alignment horizontal="center"/>
    </xf>
    <xf numFmtId="3" fontId="8" fillId="0" borderId="12" xfId="0" applyNumberFormat="1" applyFont="1" applyBorder="1" applyAlignment="1">
      <alignment horizontal="center"/>
    </xf>
    <xf numFmtId="3" fontId="8" fillId="0" borderId="14" xfId="0" applyNumberFormat="1" applyFont="1" applyBorder="1" applyAlignment="1">
      <alignment horizontal="center"/>
    </xf>
    <xf numFmtId="3" fontId="3" fillId="0" borderId="52" xfId="0" applyNumberFormat="1" applyFont="1" applyBorder="1" applyAlignment="1">
      <alignment horizontal="center"/>
    </xf>
    <xf numFmtId="3" fontId="3" fillId="0" borderId="1" xfId="0" applyNumberFormat="1" applyFont="1" applyBorder="1" applyAlignment="1">
      <alignment horizontal="center"/>
    </xf>
    <xf numFmtId="3" fontId="3" fillId="0" borderId="8" xfId="0" applyNumberFormat="1" applyFont="1" applyBorder="1" applyAlignment="1">
      <alignment horizontal="center"/>
    </xf>
    <xf numFmtId="0" fontId="3" fillId="0" borderId="52"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49" fontId="4" fillId="0" borderId="19" xfId="0" applyNumberFormat="1" applyFont="1" applyFill="1" applyBorder="1" applyAlignment="1">
      <alignment horizontal="center"/>
    </xf>
    <xf numFmtId="17" fontId="4" fillId="0" borderId="5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85725</xdr:rowOff>
    </xdr:from>
    <xdr:to>
      <xdr:col>0</xdr:col>
      <xdr:colOff>0</xdr:colOff>
      <xdr:row>52</xdr:row>
      <xdr:rowOff>28575</xdr:rowOff>
    </xdr:to>
    <xdr:pic>
      <xdr:nvPicPr>
        <xdr:cNvPr id="1" name="Picture 1"/>
        <xdr:cNvPicPr preferRelativeResize="1">
          <a:picLocks noChangeAspect="1"/>
        </xdr:cNvPicPr>
      </xdr:nvPicPr>
      <xdr:blipFill>
        <a:blip r:embed="rId1"/>
        <a:stretch>
          <a:fillRect/>
        </a:stretch>
      </xdr:blipFill>
      <xdr:spPr>
        <a:xfrm>
          <a:off x="0" y="12544425"/>
          <a:ext cx="0" cy="742950"/>
        </a:xfrm>
        <a:prstGeom prst="rect">
          <a:avLst/>
        </a:prstGeom>
        <a:noFill/>
        <a:ln w="9525" cmpd="sng">
          <a:noFill/>
        </a:ln>
      </xdr:spPr>
    </xdr:pic>
    <xdr:clientData/>
  </xdr:twoCellAnchor>
  <xdr:twoCellAnchor>
    <xdr:from>
      <xdr:col>0</xdr:col>
      <xdr:colOff>0</xdr:colOff>
      <xdr:row>47</xdr:row>
      <xdr:rowOff>104775</xdr:rowOff>
    </xdr:from>
    <xdr:to>
      <xdr:col>0</xdr:col>
      <xdr:colOff>0</xdr:colOff>
      <xdr:row>52</xdr:row>
      <xdr:rowOff>47625</xdr:rowOff>
    </xdr:to>
    <xdr:pic>
      <xdr:nvPicPr>
        <xdr:cNvPr id="2" name="Picture 4"/>
        <xdr:cNvPicPr preferRelativeResize="1">
          <a:picLocks noChangeAspect="1"/>
        </xdr:cNvPicPr>
      </xdr:nvPicPr>
      <xdr:blipFill>
        <a:blip r:embed="rId1"/>
        <a:stretch>
          <a:fillRect/>
        </a:stretch>
      </xdr:blipFill>
      <xdr:spPr>
        <a:xfrm>
          <a:off x="0" y="12030075"/>
          <a:ext cx="0" cy="1276350"/>
        </a:xfrm>
        <a:prstGeom prst="rect">
          <a:avLst/>
        </a:prstGeom>
        <a:noFill/>
        <a:ln w="9525" cmpd="sng">
          <a:noFill/>
        </a:ln>
      </xdr:spPr>
    </xdr:pic>
    <xdr:clientData/>
  </xdr:twoCellAnchor>
  <xdr:twoCellAnchor>
    <xdr:from>
      <xdr:col>16</xdr:col>
      <xdr:colOff>1381125</xdr:colOff>
      <xdr:row>48</xdr:row>
      <xdr:rowOff>38100</xdr:rowOff>
    </xdr:from>
    <xdr:to>
      <xdr:col>18</xdr:col>
      <xdr:colOff>542925</xdr:colOff>
      <xdr:row>52</xdr:row>
      <xdr:rowOff>247650</xdr:rowOff>
    </xdr:to>
    <xdr:pic>
      <xdr:nvPicPr>
        <xdr:cNvPr id="3" name="Picture 5"/>
        <xdr:cNvPicPr preferRelativeResize="1">
          <a:picLocks noChangeAspect="1"/>
        </xdr:cNvPicPr>
      </xdr:nvPicPr>
      <xdr:blipFill>
        <a:blip r:embed="rId1"/>
        <a:stretch>
          <a:fillRect/>
        </a:stretch>
      </xdr:blipFill>
      <xdr:spPr>
        <a:xfrm>
          <a:off x="18649950" y="12230100"/>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107"/>
  <sheetViews>
    <sheetView tabSelected="1" zoomScale="75" zoomScaleNormal="75" workbookViewId="0" topLeftCell="E1">
      <selection activeCell="A6" sqref="A6:C6"/>
    </sheetView>
  </sheetViews>
  <sheetFormatPr defaultColWidth="9.140625" defaultRowHeight="12.75"/>
  <cols>
    <col min="1" max="1" width="8.421875" style="154" customWidth="1"/>
    <col min="2" max="2" width="2.8515625" style="154" customWidth="1"/>
    <col min="3" max="3" width="47.140625" style="154" customWidth="1"/>
    <col min="4" max="16" width="15.421875" style="154" customWidth="1"/>
    <col min="17" max="17" width="47.140625" style="154" customWidth="1"/>
    <col min="18" max="18" width="2.8515625" style="154" customWidth="1"/>
    <col min="19" max="19" width="8.421875" style="154" customWidth="1"/>
    <col min="20" max="20" width="4.421875" style="154" customWidth="1"/>
    <col min="21" max="150" width="7.8515625" style="154" customWidth="1"/>
    <col min="151" max="16384" width="7.8515625" style="155" customWidth="1"/>
  </cols>
  <sheetData>
    <row r="1" spans="1:150" s="6" customFormat="1" ht="21" customHeight="1">
      <c r="A1" s="1" t="s">
        <v>79</v>
      </c>
      <c r="B1" s="1"/>
      <c r="C1" s="1"/>
      <c r="D1" s="1"/>
      <c r="E1" s="2"/>
      <c r="F1" s="2"/>
      <c r="G1" s="2"/>
      <c r="H1" s="2"/>
      <c r="I1" s="2"/>
      <c r="J1" s="2" t="s">
        <v>26</v>
      </c>
      <c r="K1" s="2"/>
      <c r="L1" s="2"/>
      <c r="M1" s="2"/>
      <c r="N1" s="2"/>
      <c r="O1" s="2"/>
      <c r="P1" s="2"/>
      <c r="Q1" s="3"/>
      <c r="R1" s="3"/>
      <c r="S1" s="4" t="s">
        <v>80</v>
      </c>
      <c r="T1" s="1"/>
      <c r="U1" s="1"/>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row>
    <row r="2" spans="1:150" s="6" customFormat="1" ht="21" customHeight="1">
      <c r="A2" s="2"/>
      <c r="B2" s="2"/>
      <c r="C2" s="2"/>
      <c r="D2" s="1"/>
      <c r="E2" s="2"/>
      <c r="F2" s="2"/>
      <c r="G2" s="2"/>
      <c r="H2" s="2"/>
      <c r="I2" s="2"/>
      <c r="J2" s="2" t="s">
        <v>82</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2:150" s="6" customFormat="1" ht="21" customHeight="1" thickBot="1">
      <c r="B3" s="7"/>
      <c r="C3" s="7"/>
      <c r="D3" s="158"/>
      <c r="E3" s="7"/>
      <c r="F3" s="7"/>
      <c r="G3" s="7"/>
      <c r="H3" s="7"/>
      <c r="I3" s="7"/>
      <c r="J3" s="7" t="s">
        <v>81</v>
      </c>
      <c r="K3" s="7"/>
      <c r="L3" s="7"/>
      <c r="M3" s="156"/>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9" customFormat="1" ht="21" customHeight="1">
      <c r="A4" s="197"/>
      <c r="B4" s="198"/>
      <c r="C4" s="199"/>
      <c r="D4" s="177" t="s">
        <v>83</v>
      </c>
      <c r="E4" s="178"/>
      <c r="F4" s="179"/>
      <c r="G4" s="177" t="s">
        <v>65</v>
      </c>
      <c r="H4" s="178"/>
      <c r="I4" s="179"/>
      <c r="J4" s="180" t="s">
        <v>84</v>
      </c>
      <c r="K4" s="181"/>
      <c r="L4" s="181"/>
      <c r="M4" s="159"/>
      <c r="N4" s="180" t="s">
        <v>84</v>
      </c>
      <c r="O4" s="181"/>
      <c r="P4" s="187"/>
      <c r="Q4" s="188"/>
      <c r="R4" s="189"/>
      <c r="S4" s="190"/>
      <c r="T4" s="160"/>
      <c r="U4" s="161"/>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row>
    <row r="5" spans="1:150" s="9" customFormat="1" ht="21" customHeight="1" thickBot="1">
      <c r="A5" s="191"/>
      <c r="B5" s="192"/>
      <c r="C5" s="193"/>
      <c r="D5" s="175"/>
      <c r="E5" s="176"/>
      <c r="F5" s="172"/>
      <c r="G5" s="175" t="s">
        <v>85</v>
      </c>
      <c r="H5" s="176"/>
      <c r="I5" s="172"/>
      <c r="J5" s="175" t="s">
        <v>86</v>
      </c>
      <c r="K5" s="176"/>
      <c r="L5" s="176"/>
      <c r="M5" s="10" t="s">
        <v>0</v>
      </c>
      <c r="N5" s="175" t="s">
        <v>87</v>
      </c>
      <c r="O5" s="176"/>
      <c r="P5" s="172"/>
      <c r="Q5" s="194"/>
      <c r="R5" s="195"/>
      <c r="S5" s="196"/>
      <c r="T5" s="162"/>
      <c r="U5" s="163"/>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row>
    <row r="6" spans="1:150" s="9" customFormat="1" ht="21" customHeight="1">
      <c r="A6" s="191"/>
      <c r="B6" s="192"/>
      <c r="C6" s="193"/>
      <c r="D6" s="11" t="s">
        <v>75</v>
      </c>
      <c r="E6" s="12" t="s">
        <v>77</v>
      </c>
      <c r="F6" s="13" t="s">
        <v>1</v>
      </c>
      <c r="G6" s="11" t="s">
        <v>75</v>
      </c>
      <c r="H6" s="12" t="s">
        <v>77</v>
      </c>
      <c r="I6" s="13" t="s">
        <v>1</v>
      </c>
      <c r="J6" s="11" t="s">
        <v>75</v>
      </c>
      <c r="K6" s="12" t="s">
        <v>77</v>
      </c>
      <c r="L6" s="13" t="s">
        <v>1</v>
      </c>
      <c r="M6" s="14" t="s">
        <v>43</v>
      </c>
      <c r="N6" s="11" t="s">
        <v>75</v>
      </c>
      <c r="O6" s="12" t="s">
        <v>77</v>
      </c>
      <c r="P6" s="13" t="s">
        <v>1</v>
      </c>
      <c r="Q6" s="194"/>
      <c r="R6" s="195"/>
      <c r="S6" s="196"/>
      <c r="T6" s="162"/>
      <c r="U6" s="163"/>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row>
    <row r="7" spans="1:150" s="9" customFormat="1" ht="21" customHeight="1" thickBot="1">
      <c r="A7" s="200"/>
      <c r="B7" s="201"/>
      <c r="C7" s="202"/>
      <c r="D7" s="15" t="s">
        <v>76</v>
      </c>
      <c r="E7" s="16" t="s">
        <v>78</v>
      </c>
      <c r="F7" s="17" t="s">
        <v>2</v>
      </c>
      <c r="G7" s="15" t="s">
        <v>76</v>
      </c>
      <c r="H7" s="16" t="s">
        <v>78</v>
      </c>
      <c r="I7" s="17" t="s">
        <v>2</v>
      </c>
      <c r="J7" s="15" t="s">
        <v>76</v>
      </c>
      <c r="K7" s="16" t="s">
        <v>78</v>
      </c>
      <c r="L7" s="17" t="s">
        <v>2</v>
      </c>
      <c r="M7" s="18"/>
      <c r="N7" s="15" t="s">
        <v>76</v>
      </c>
      <c r="O7" s="16" t="s">
        <v>78</v>
      </c>
      <c r="P7" s="17" t="s">
        <v>2</v>
      </c>
      <c r="Q7" s="203"/>
      <c r="R7" s="204"/>
      <c r="S7" s="205"/>
      <c r="T7" s="162"/>
      <c r="U7" s="163"/>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row>
    <row r="8" spans="1:150" s="9" customFormat="1" ht="9" customHeight="1" thickBot="1">
      <c r="A8" s="19"/>
      <c r="B8" s="19"/>
      <c r="C8" s="19"/>
      <c r="D8" s="20"/>
      <c r="E8" s="21"/>
      <c r="F8" s="21"/>
      <c r="G8" s="20"/>
      <c r="H8" s="21"/>
      <c r="I8" s="21"/>
      <c r="J8" s="20"/>
      <c r="K8" s="21"/>
      <c r="L8" s="22"/>
      <c r="M8" s="21"/>
      <c r="N8" s="20"/>
      <c r="O8" s="21"/>
      <c r="P8" s="21"/>
      <c r="Q8" s="19"/>
      <c r="R8" s="19"/>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row>
    <row r="9" spans="1:150" s="9" customFormat="1" ht="21" customHeight="1" thickBot="1">
      <c r="A9" s="23"/>
      <c r="B9" s="24"/>
      <c r="C9" s="24"/>
      <c r="D9" s="183" t="s">
        <v>88</v>
      </c>
      <c r="E9" s="183"/>
      <c r="F9" s="206"/>
      <c r="G9" s="183" t="s">
        <v>89</v>
      </c>
      <c r="H9" s="183"/>
      <c r="I9" s="206"/>
      <c r="J9" s="207" t="s">
        <v>69</v>
      </c>
      <c r="K9" s="173"/>
      <c r="L9" s="173"/>
      <c r="M9" s="25"/>
      <c r="N9" s="207" t="s">
        <v>90</v>
      </c>
      <c r="O9" s="173"/>
      <c r="P9" s="174"/>
      <c r="Q9" s="24"/>
      <c r="R9" s="24"/>
      <c r="S9" s="26"/>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row>
    <row r="10" spans="1:150" s="9" customFormat="1" ht="21" customHeight="1" thickBot="1">
      <c r="A10" s="27" t="s">
        <v>35</v>
      </c>
      <c r="B10" s="28"/>
      <c r="C10" s="28"/>
      <c r="D10" s="29">
        <v>6.8</v>
      </c>
      <c r="E10" s="30">
        <v>2.6</v>
      </c>
      <c r="F10" s="31">
        <f>SUM(D10:E10)</f>
        <v>9.4</v>
      </c>
      <c r="G10" s="30">
        <f>+D37</f>
        <v>15.599999999999998</v>
      </c>
      <c r="H10" s="30">
        <f>+E37</f>
        <v>2.8</v>
      </c>
      <c r="I10" s="31">
        <f>SUM(G10:H10)</f>
        <v>18.4</v>
      </c>
      <c r="J10" s="29">
        <v>13.4</v>
      </c>
      <c r="K10" s="30">
        <v>1.6</v>
      </c>
      <c r="L10" s="31">
        <f>SUM(J10:K10)</f>
        <v>15</v>
      </c>
      <c r="M10" s="32">
        <f>ROUND(L10-P10,2)/P10*100</f>
        <v>-15.254237288135593</v>
      </c>
      <c r="N10" s="29">
        <v>16</v>
      </c>
      <c r="O10" s="30">
        <v>1.7</v>
      </c>
      <c r="P10" s="33">
        <f>SUM(N10:O10)</f>
        <v>17.7</v>
      </c>
      <c r="Q10" s="34"/>
      <c r="S10" s="35" t="s">
        <v>32</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row>
    <row r="11" spans="1:150" s="9" customFormat="1" ht="21" customHeight="1" thickBot="1">
      <c r="A11" s="27"/>
      <c r="B11" s="8"/>
      <c r="C11" s="8"/>
      <c r="D11" s="185"/>
      <c r="E11" s="185"/>
      <c r="F11" s="185"/>
      <c r="G11" s="185"/>
      <c r="H11" s="185"/>
      <c r="I11" s="185"/>
      <c r="J11" s="184" t="s">
        <v>91</v>
      </c>
      <c r="K11" s="184"/>
      <c r="L11" s="184"/>
      <c r="M11" s="36"/>
      <c r="N11" s="184" t="s">
        <v>92</v>
      </c>
      <c r="O11" s="184"/>
      <c r="P11" s="184"/>
      <c r="Q11" s="37"/>
      <c r="R11" s="37"/>
      <c r="S11" s="3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row>
    <row r="12" spans="1:150" s="9" customFormat="1" ht="21" customHeight="1" thickBot="1">
      <c r="A12" s="27" t="s">
        <v>3</v>
      </c>
      <c r="B12" s="39"/>
      <c r="C12" s="39"/>
      <c r="D12" s="40">
        <f>SUM(D13:D14)</f>
        <v>11.1</v>
      </c>
      <c r="E12" s="41">
        <f>SUM(E13:E14)</f>
        <v>0.1</v>
      </c>
      <c r="F12" s="42">
        <f>SUM(D12:E12)</f>
        <v>11.2</v>
      </c>
      <c r="G12" s="40">
        <f>SUM(G13:G14)</f>
        <v>0</v>
      </c>
      <c r="H12" s="41">
        <f>SUM(H13:H14)</f>
        <v>0.1</v>
      </c>
      <c r="I12" s="42">
        <f>SUM(G12:H12)</f>
        <v>0.1</v>
      </c>
      <c r="J12" s="29">
        <f>J13+J14</f>
        <v>28.799999999999997</v>
      </c>
      <c r="K12" s="43">
        <f>K13+K14</f>
        <v>11.3</v>
      </c>
      <c r="L12" s="31">
        <f>SUM(J12:K12)</f>
        <v>40.099999999999994</v>
      </c>
      <c r="M12" s="44" t="s">
        <v>21</v>
      </c>
      <c r="N12" s="29">
        <f>N13+N14</f>
        <v>26.3</v>
      </c>
      <c r="O12" s="43">
        <f>O13+O14</f>
        <v>7.7</v>
      </c>
      <c r="P12" s="45">
        <f>SUM(N12:O12)</f>
        <v>34</v>
      </c>
      <c r="Q12" s="34"/>
      <c r="R12" s="34"/>
      <c r="S12" s="35" t="s">
        <v>4</v>
      </c>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row>
    <row r="13" spans="1:150" s="9" customFormat="1" ht="21" customHeight="1">
      <c r="A13" s="27"/>
      <c r="B13" s="46" t="s">
        <v>58</v>
      </c>
      <c r="C13" s="47"/>
      <c r="D13" s="48">
        <v>0</v>
      </c>
      <c r="E13" s="49">
        <v>0.1</v>
      </c>
      <c r="F13" s="45">
        <f>SUM(D13:E13)</f>
        <v>0.1</v>
      </c>
      <c r="G13" s="48">
        <v>0</v>
      </c>
      <c r="H13" s="49">
        <v>0.1</v>
      </c>
      <c r="I13" s="45">
        <f>SUM(G13:H13)</f>
        <v>0.1</v>
      </c>
      <c r="J13" s="48">
        <v>4.6</v>
      </c>
      <c r="K13" s="49">
        <v>11.3</v>
      </c>
      <c r="L13" s="45">
        <f>SUM(J13:K13)</f>
        <v>15.9</v>
      </c>
      <c r="M13" s="50">
        <f>ROUND(L13-P13,2)/P13*100</f>
        <v>60.60606060606061</v>
      </c>
      <c r="N13" s="48">
        <v>2.2</v>
      </c>
      <c r="O13" s="49">
        <v>7.7</v>
      </c>
      <c r="P13" s="45">
        <f>SUM(N13:O13)</f>
        <v>9.9</v>
      </c>
      <c r="Q13" s="51"/>
      <c r="R13" s="52" t="s">
        <v>70</v>
      </c>
      <c r="S13" s="3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row>
    <row r="14" spans="1:150" s="9" customFormat="1" ht="21" customHeight="1" thickBot="1">
      <c r="A14" s="27"/>
      <c r="B14" s="53" t="s">
        <v>27</v>
      </c>
      <c r="C14" s="54"/>
      <c r="D14" s="55">
        <v>11.1</v>
      </c>
      <c r="E14" s="56">
        <v>0</v>
      </c>
      <c r="F14" s="57">
        <f>SUM(D14:E14)</f>
        <v>11.1</v>
      </c>
      <c r="G14" s="55">
        <v>0</v>
      </c>
      <c r="H14" s="56">
        <v>0</v>
      </c>
      <c r="I14" s="57">
        <f>SUM(G14:H14)</f>
        <v>0</v>
      </c>
      <c r="J14" s="55">
        <v>24.2</v>
      </c>
      <c r="K14" s="56">
        <v>0</v>
      </c>
      <c r="L14" s="57">
        <f>SUM(J14:K14)</f>
        <v>24.2</v>
      </c>
      <c r="M14" s="58" t="s">
        <v>21</v>
      </c>
      <c r="N14" s="55">
        <v>24.1</v>
      </c>
      <c r="O14" s="56">
        <v>0</v>
      </c>
      <c r="P14" s="57">
        <f>SUM(N14:O14)</f>
        <v>24.1</v>
      </c>
      <c r="Q14" s="59"/>
      <c r="R14" s="60" t="s">
        <v>28</v>
      </c>
      <c r="S14" s="3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row>
    <row r="15" spans="1:150" s="9" customFormat="1" ht="9" customHeight="1" thickBot="1">
      <c r="A15" s="27"/>
      <c r="B15" s="8"/>
      <c r="C15" s="8"/>
      <c r="D15" s="61"/>
      <c r="E15" s="61"/>
      <c r="F15" s="61"/>
      <c r="G15" s="61"/>
      <c r="H15" s="61"/>
      <c r="I15" s="61"/>
      <c r="J15" s="61"/>
      <c r="K15" s="61"/>
      <c r="L15" s="61"/>
      <c r="M15" s="62"/>
      <c r="N15" s="62"/>
      <c r="O15" s="62"/>
      <c r="P15" s="62"/>
      <c r="Q15" s="37"/>
      <c r="R15" s="37"/>
      <c r="S15" s="3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row>
    <row r="16" spans="1:150" s="9" customFormat="1" ht="21" customHeight="1" thickBot="1">
      <c r="A16" s="27" t="s">
        <v>6</v>
      </c>
      <c r="B16" s="63"/>
      <c r="C16" s="39"/>
      <c r="D16" s="29">
        <f>SUM(D18:D22)</f>
        <v>1.5</v>
      </c>
      <c r="E16" s="41">
        <f>SUM(E18:E22)</f>
        <v>0.6000000000000001</v>
      </c>
      <c r="F16" s="33">
        <f>SUM(D16:E16)</f>
        <v>2.1</v>
      </c>
      <c r="G16" s="29">
        <f>SUM(G18:G22)</f>
        <v>2.3</v>
      </c>
      <c r="H16" s="41">
        <f>SUM(H18:H22)</f>
        <v>0.4</v>
      </c>
      <c r="I16" s="33">
        <f>SUM(G16:H16)</f>
        <v>2.6999999999999997</v>
      </c>
      <c r="J16" s="29">
        <f>SUM(J18:J22)</f>
        <v>27.7</v>
      </c>
      <c r="K16" s="41">
        <f>SUM(K18:K22)</f>
        <v>11.399999999999999</v>
      </c>
      <c r="L16" s="33">
        <f>SUM(J16:K16)</f>
        <v>39.099999999999994</v>
      </c>
      <c r="M16" s="64">
        <f>ROUND((L16-P16)/(P16)*(100),2)</f>
        <v>7.71</v>
      </c>
      <c r="N16" s="29">
        <f>SUM(N18:N22)</f>
        <v>27.500000000000004</v>
      </c>
      <c r="O16" s="41">
        <f>SUM(O18:O22)</f>
        <v>8.8</v>
      </c>
      <c r="P16" s="33">
        <f>SUM(N16:O16)</f>
        <v>36.300000000000004</v>
      </c>
      <c r="Q16" s="34"/>
      <c r="R16" s="34"/>
      <c r="S16" s="35" t="s">
        <v>7</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row>
    <row r="17" spans="1:150" s="9" customFormat="1" ht="21" customHeight="1">
      <c r="A17" s="27"/>
      <c r="B17" s="65" t="s">
        <v>29</v>
      </c>
      <c r="C17" s="66"/>
      <c r="D17" s="164">
        <f>SUM(D18:D19)</f>
        <v>1.5</v>
      </c>
      <c r="E17" s="49">
        <f>SUM(E18:E19)</f>
        <v>0.4</v>
      </c>
      <c r="F17" s="42">
        <f>SUM(D17:E17)</f>
        <v>1.9</v>
      </c>
      <c r="G17" s="48">
        <f>SUM(G18:G19)</f>
        <v>2.3</v>
      </c>
      <c r="H17" s="49">
        <f>SUM(H18:H19)</f>
        <v>0.3</v>
      </c>
      <c r="I17" s="42">
        <f>SUM(G17:H17)</f>
        <v>2.5999999999999996</v>
      </c>
      <c r="J17" s="48">
        <f>SUM(J18:J19)</f>
        <v>27</v>
      </c>
      <c r="K17" s="49">
        <f>SUM(K18:K19)</f>
        <v>4.8</v>
      </c>
      <c r="L17" s="42">
        <f>SUM(J17:K17)</f>
        <v>31.8</v>
      </c>
      <c r="M17" s="50">
        <f aca="true" t="shared" si="0" ref="M17:M22">ROUND(L17-P17,2)/P17*100</f>
        <v>6.354515050167224</v>
      </c>
      <c r="N17" s="48">
        <f>SUM(N18:N19)</f>
        <v>26.6</v>
      </c>
      <c r="O17" s="49">
        <f>SUM(O18:O19)</f>
        <v>3.3</v>
      </c>
      <c r="P17" s="42">
        <f>SUM(N17:O17)</f>
        <v>29.900000000000002</v>
      </c>
      <c r="Q17" s="67"/>
      <c r="R17" s="68" t="s">
        <v>30</v>
      </c>
      <c r="S17" s="35"/>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row>
    <row r="18" spans="1:150" s="9" customFormat="1" ht="21" customHeight="1">
      <c r="A18" s="27"/>
      <c r="B18" s="70"/>
      <c r="C18" s="46" t="s">
        <v>8</v>
      </c>
      <c r="D18" s="71">
        <v>1.5</v>
      </c>
      <c r="E18" s="72">
        <v>0</v>
      </c>
      <c r="F18" s="73">
        <f>SUM(D18:E18)</f>
        <v>1.5</v>
      </c>
      <c r="G18" s="71">
        <v>2.3</v>
      </c>
      <c r="H18" s="72">
        <v>0</v>
      </c>
      <c r="I18" s="73">
        <f>SUM(G18:H18)</f>
        <v>2.3</v>
      </c>
      <c r="J18" s="71">
        <v>27</v>
      </c>
      <c r="K18" s="72">
        <v>0</v>
      </c>
      <c r="L18" s="73">
        <f>SUM(J18:K18)</f>
        <v>27</v>
      </c>
      <c r="M18" s="74">
        <f t="shared" si="0"/>
        <v>1.5037593984962405</v>
      </c>
      <c r="N18" s="71">
        <v>26.6</v>
      </c>
      <c r="O18" s="72">
        <v>0</v>
      </c>
      <c r="P18" s="73">
        <f>SUM(N18:O18)</f>
        <v>26.6</v>
      </c>
      <c r="Q18" s="52" t="s">
        <v>37</v>
      </c>
      <c r="R18" s="75"/>
      <c r="S18" s="3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row>
    <row r="19" spans="1:150" s="9" customFormat="1" ht="21" customHeight="1">
      <c r="A19" s="27"/>
      <c r="B19" s="76"/>
      <c r="C19" s="165" t="s">
        <v>59</v>
      </c>
      <c r="D19" s="82">
        <v>0</v>
      </c>
      <c r="E19" s="83">
        <v>0.4</v>
      </c>
      <c r="F19" s="84">
        <f>E19+D19</f>
        <v>0.4</v>
      </c>
      <c r="G19" s="82">
        <v>0</v>
      </c>
      <c r="H19" s="83">
        <v>0.3</v>
      </c>
      <c r="I19" s="84">
        <f>H19+G19</f>
        <v>0.3</v>
      </c>
      <c r="J19" s="82">
        <v>0</v>
      </c>
      <c r="K19" s="83">
        <v>4.8</v>
      </c>
      <c r="L19" s="84">
        <f>K19+J19</f>
        <v>4.8</v>
      </c>
      <c r="M19" s="166">
        <f t="shared" si="0"/>
        <v>45.45454545454546</v>
      </c>
      <c r="N19" s="82">
        <v>0</v>
      </c>
      <c r="O19" s="83">
        <v>3.3</v>
      </c>
      <c r="P19" s="84">
        <f>O19+N19</f>
        <v>3.3</v>
      </c>
      <c r="Q19" s="112" t="s">
        <v>71</v>
      </c>
      <c r="R19" s="85"/>
      <c r="S19" s="3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row>
    <row r="20" spans="1:150" s="9" customFormat="1" ht="21" customHeight="1">
      <c r="A20" s="27"/>
      <c r="B20" s="86" t="s">
        <v>9</v>
      </c>
      <c r="C20" s="87"/>
      <c r="D20" s="77">
        <v>0</v>
      </c>
      <c r="E20" s="78">
        <v>0</v>
      </c>
      <c r="F20" s="79">
        <f>SUM(D20:E20)</f>
        <v>0</v>
      </c>
      <c r="G20" s="77">
        <v>0</v>
      </c>
      <c r="H20" s="78">
        <v>0</v>
      </c>
      <c r="I20" s="79">
        <f>SUM(G20:H20)</f>
        <v>0</v>
      </c>
      <c r="J20" s="77">
        <v>0.2</v>
      </c>
      <c r="K20" s="78">
        <v>0.1</v>
      </c>
      <c r="L20" s="79">
        <f>SUM(J20:K20)</f>
        <v>0.30000000000000004</v>
      </c>
      <c r="M20" s="74">
        <v>100</v>
      </c>
      <c r="N20" s="77">
        <v>0</v>
      </c>
      <c r="O20" s="78">
        <v>0</v>
      </c>
      <c r="P20" s="79">
        <f>SUM(N20:O20)</f>
        <v>0</v>
      </c>
      <c r="Q20" s="37"/>
      <c r="R20" s="85" t="s">
        <v>33</v>
      </c>
      <c r="S20" s="3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row>
    <row r="21" spans="1:19" s="8" customFormat="1" ht="21" customHeight="1">
      <c r="A21" s="27"/>
      <c r="B21" s="86" t="s">
        <v>10</v>
      </c>
      <c r="C21" s="87"/>
      <c r="D21" s="77">
        <v>0</v>
      </c>
      <c r="E21" s="78">
        <v>0.2</v>
      </c>
      <c r="F21" s="79">
        <f>SUM(D21:E21)</f>
        <v>0.2</v>
      </c>
      <c r="G21" s="77">
        <v>0</v>
      </c>
      <c r="H21" s="78">
        <v>0.1</v>
      </c>
      <c r="I21" s="117">
        <f>SUM(G21:H21)</f>
        <v>0.1</v>
      </c>
      <c r="J21" s="77">
        <v>0</v>
      </c>
      <c r="K21" s="78">
        <v>3.7</v>
      </c>
      <c r="L21" s="117">
        <f>SUM(J21:K21)</f>
        <v>3.7</v>
      </c>
      <c r="M21" s="133">
        <f t="shared" si="0"/>
        <v>-7.5</v>
      </c>
      <c r="N21" s="77">
        <v>0.3</v>
      </c>
      <c r="O21" s="78">
        <v>3.7</v>
      </c>
      <c r="P21" s="117">
        <f>SUM(N21:O21)</f>
        <v>4</v>
      </c>
      <c r="Q21" s="167"/>
      <c r="R21" s="85" t="s">
        <v>11</v>
      </c>
      <c r="S21" s="38"/>
    </row>
    <row r="22" spans="1:150" s="9" customFormat="1" ht="21" customHeight="1" thickBot="1">
      <c r="A22" s="27"/>
      <c r="B22" s="88" t="s">
        <v>60</v>
      </c>
      <c r="C22" s="89"/>
      <c r="D22" s="55">
        <v>0</v>
      </c>
      <c r="E22" s="56">
        <v>0</v>
      </c>
      <c r="F22" s="90">
        <f>SUM(D22:E22)</f>
        <v>0</v>
      </c>
      <c r="G22" s="55">
        <v>0</v>
      </c>
      <c r="H22" s="56">
        <v>0</v>
      </c>
      <c r="I22" s="90">
        <f>SUM(G22:H22)</f>
        <v>0</v>
      </c>
      <c r="J22" s="55">
        <v>0.5</v>
      </c>
      <c r="K22" s="56">
        <v>2.8</v>
      </c>
      <c r="L22" s="90">
        <f>SUM(J22:K22)</f>
        <v>3.3</v>
      </c>
      <c r="M22" s="91">
        <f t="shared" si="0"/>
        <v>37.5</v>
      </c>
      <c r="N22" s="55">
        <v>0.6</v>
      </c>
      <c r="O22" s="56">
        <v>1.8</v>
      </c>
      <c r="P22" s="90">
        <f>SUM(N22:O22)</f>
        <v>2.4</v>
      </c>
      <c r="Q22" s="92"/>
      <c r="R22" s="93" t="s">
        <v>72</v>
      </c>
      <c r="S22" s="3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row>
    <row r="23" spans="1:150" s="9" customFormat="1" ht="21" customHeight="1" thickBot="1">
      <c r="A23" s="27"/>
      <c r="B23" s="28"/>
      <c r="C23" s="28"/>
      <c r="D23" s="168"/>
      <c r="E23" s="168"/>
      <c r="F23" s="168"/>
      <c r="G23" s="168"/>
      <c r="H23" s="168"/>
      <c r="I23" s="168"/>
      <c r="J23" s="168"/>
      <c r="K23" s="168"/>
      <c r="L23" s="168"/>
      <c r="M23" s="169"/>
      <c r="N23" s="168"/>
      <c r="O23" s="168"/>
      <c r="P23" s="168"/>
      <c r="Q23" s="34"/>
      <c r="R23" s="34"/>
      <c r="S23" s="35"/>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row>
    <row r="24" spans="1:21" s="8" customFormat="1" ht="21" customHeight="1" thickBot="1">
      <c r="A24" s="27" t="s">
        <v>52</v>
      </c>
      <c r="B24" s="39"/>
      <c r="C24" s="39"/>
      <c r="D24" s="40">
        <f>SUM(D25+D28)</f>
        <v>0</v>
      </c>
      <c r="E24" s="94">
        <f>SUM(E25+E28)</f>
        <v>0</v>
      </c>
      <c r="F24" s="42">
        <f aca="true" t="shared" si="1" ref="F24:F30">SUM(D24:E24)</f>
        <v>0</v>
      </c>
      <c r="G24" s="40">
        <f>SUM(G25+G28)</f>
        <v>0</v>
      </c>
      <c r="H24" s="94">
        <f>SUM(H25+H28)</f>
        <v>0</v>
      </c>
      <c r="I24" s="42">
        <f aca="true" t="shared" si="2" ref="I24:I30">SUM(G24:H24)</f>
        <v>0</v>
      </c>
      <c r="J24" s="40">
        <f>SUM(J25+J28)</f>
        <v>0</v>
      </c>
      <c r="K24" s="94">
        <f>SUM(K25+K28)</f>
        <v>0</v>
      </c>
      <c r="L24" s="42">
        <f aca="true" t="shared" si="3" ref="L24:L30">SUM(J24:K24)</f>
        <v>0</v>
      </c>
      <c r="M24" s="44" t="s">
        <v>21</v>
      </c>
      <c r="N24" s="48">
        <f>SUM(N25+N28)</f>
        <v>0</v>
      </c>
      <c r="O24" s="49">
        <f>SUM(O25+O28)</f>
        <v>0</v>
      </c>
      <c r="P24" s="42">
        <f aca="true" t="shared" si="4" ref="P24:P30">SUM(N24:O24)</f>
        <v>0</v>
      </c>
      <c r="Q24" s="69"/>
      <c r="R24" s="69"/>
      <c r="S24" s="95" t="s">
        <v>53</v>
      </c>
      <c r="U24" s="37"/>
    </row>
    <row r="25" spans="1:150" s="9" customFormat="1" ht="21" customHeight="1">
      <c r="A25" s="27"/>
      <c r="B25" s="65" t="s">
        <v>55</v>
      </c>
      <c r="C25" s="96"/>
      <c r="D25" s="40">
        <f>SUM(D26:D27)</f>
        <v>0</v>
      </c>
      <c r="E25" s="94">
        <f>SUM(E26:E27)</f>
        <v>0</v>
      </c>
      <c r="F25" s="45">
        <f t="shared" si="1"/>
        <v>0</v>
      </c>
      <c r="G25" s="40">
        <f>SUM(G26:G27)</f>
        <v>0</v>
      </c>
      <c r="H25" s="94">
        <f>SUM(H26:H27)</f>
        <v>0</v>
      </c>
      <c r="I25" s="45">
        <f t="shared" si="2"/>
        <v>0</v>
      </c>
      <c r="J25" s="40">
        <f>SUM(J26:J27)</f>
        <v>0</v>
      </c>
      <c r="K25" s="97">
        <f>SUM(K26:K27)</f>
        <v>0</v>
      </c>
      <c r="L25" s="45">
        <f t="shared" si="3"/>
        <v>0</v>
      </c>
      <c r="M25" s="98" t="s">
        <v>21</v>
      </c>
      <c r="N25" s="164">
        <f>SUM(N26:N27)</f>
        <v>0</v>
      </c>
      <c r="O25" s="49">
        <f>SUM(O26:O27)</f>
        <v>0</v>
      </c>
      <c r="P25" s="45">
        <f t="shared" si="4"/>
        <v>0</v>
      </c>
      <c r="Q25" s="99"/>
      <c r="R25" s="68" t="s">
        <v>54</v>
      </c>
      <c r="S25" s="35"/>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row>
    <row r="26" spans="1:150" s="9" customFormat="1" ht="21" customHeight="1">
      <c r="A26" s="27"/>
      <c r="B26" s="100"/>
      <c r="C26" s="101" t="s">
        <v>39</v>
      </c>
      <c r="D26" s="102">
        <v>0</v>
      </c>
      <c r="E26" s="103">
        <v>0</v>
      </c>
      <c r="F26" s="104">
        <f t="shared" si="1"/>
        <v>0</v>
      </c>
      <c r="G26" s="102">
        <v>0</v>
      </c>
      <c r="H26" s="103">
        <v>0</v>
      </c>
      <c r="I26" s="104">
        <f t="shared" si="2"/>
        <v>0</v>
      </c>
      <c r="J26" s="102">
        <v>0</v>
      </c>
      <c r="K26" s="103">
        <v>0</v>
      </c>
      <c r="L26" s="104">
        <f t="shared" si="3"/>
        <v>0</v>
      </c>
      <c r="M26" s="105" t="s">
        <v>21</v>
      </c>
      <c r="N26" s="102">
        <v>0</v>
      </c>
      <c r="O26" s="103">
        <v>0</v>
      </c>
      <c r="P26" s="104">
        <f t="shared" si="4"/>
        <v>0</v>
      </c>
      <c r="Q26" s="106" t="s">
        <v>41</v>
      </c>
      <c r="R26" s="80"/>
      <c r="S26" s="3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row>
    <row r="27" spans="1:150" s="9" customFormat="1" ht="21" customHeight="1">
      <c r="A27" s="27"/>
      <c r="B27" s="100"/>
      <c r="C27" s="107" t="s">
        <v>40</v>
      </c>
      <c r="D27" s="108">
        <v>0</v>
      </c>
      <c r="E27" s="109">
        <v>0</v>
      </c>
      <c r="F27" s="110">
        <f t="shared" si="1"/>
        <v>0</v>
      </c>
      <c r="G27" s="108">
        <v>0</v>
      </c>
      <c r="H27" s="109">
        <v>0</v>
      </c>
      <c r="I27" s="110">
        <f t="shared" si="2"/>
        <v>0</v>
      </c>
      <c r="J27" s="108">
        <v>0</v>
      </c>
      <c r="K27" s="109">
        <v>0</v>
      </c>
      <c r="L27" s="110">
        <f t="shared" si="3"/>
        <v>0</v>
      </c>
      <c r="M27" s="111" t="s">
        <v>21</v>
      </c>
      <c r="N27" s="108">
        <v>0</v>
      </c>
      <c r="O27" s="109">
        <v>0</v>
      </c>
      <c r="P27" s="110">
        <f t="shared" si="4"/>
        <v>0</v>
      </c>
      <c r="Q27" s="112" t="s">
        <v>42</v>
      </c>
      <c r="R27" s="113"/>
      <c r="S27" s="3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row>
    <row r="28" spans="1:150" s="9" customFormat="1" ht="21" customHeight="1">
      <c r="A28" s="27"/>
      <c r="B28" s="86" t="s">
        <v>61</v>
      </c>
      <c r="C28" s="114"/>
      <c r="D28" s="115">
        <f>SUM(D29:D30)</f>
        <v>0</v>
      </c>
      <c r="E28" s="116">
        <f>SUM(E29:E30)</f>
        <v>0</v>
      </c>
      <c r="F28" s="117">
        <f t="shared" si="1"/>
        <v>0</v>
      </c>
      <c r="G28" s="115">
        <f>SUM(G29:G30)</f>
        <v>0</v>
      </c>
      <c r="H28" s="116">
        <f>SUM(H29:H30)</f>
        <v>0</v>
      </c>
      <c r="I28" s="117">
        <f t="shared" si="2"/>
        <v>0</v>
      </c>
      <c r="J28" s="115">
        <f>SUM(J29:J30)</f>
        <v>0</v>
      </c>
      <c r="K28" s="116">
        <f>SUM(K29:K30)</f>
        <v>0</v>
      </c>
      <c r="L28" s="117">
        <f t="shared" si="3"/>
        <v>0</v>
      </c>
      <c r="M28" s="105" t="s">
        <v>21</v>
      </c>
      <c r="N28" s="115">
        <f>SUM(N29:N30)</f>
        <v>0</v>
      </c>
      <c r="O28" s="116">
        <f>SUM(O29:O30)</f>
        <v>0</v>
      </c>
      <c r="P28" s="117">
        <f t="shared" si="4"/>
        <v>0</v>
      </c>
      <c r="Q28" s="118"/>
      <c r="R28" s="85" t="s">
        <v>73</v>
      </c>
      <c r="S28" s="3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row>
    <row r="29" spans="1:150" s="9" customFormat="1" ht="21" customHeight="1">
      <c r="A29" s="27"/>
      <c r="B29" s="100"/>
      <c r="C29" s="101" t="s">
        <v>44</v>
      </c>
      <c r="D29" s="102">
        <v>0</v>
      </c>
      <c r="E29" s="103">
        <v>0</v>
      </c>
      <c r="F29" s="104">
        <f t="shared" si="1"/>
        <v>0</v>
      </c>
      <c r="G29" s="102">
        <v>0</v>
      </c>
      <c r="H29" s="103">
        <v>0</v>
      </c>
      <c r="I29" s="104">
        <f t="shared" si="2"/>
        <v>0</v>
      </c>
      <c r="J29" s="102">
        <v>0</v>
      </c>
      <c r="K29" s="103">
        <v>0</v>
      </c>
      <c r="L29" s="104">
        <f t="shared" si="3"/>
        <v>0</v>
      </c>
      <c r="M29" s="105" t="s">
        <v>21</v>
      </c>
      <c r="N29" s="102">
        <v>0</v>
      </c>
      <c r="O29" s="103">
        <v>0</v>
      </c>
      <c r="P29" s="104">
        <f t="shared" si="4"/>
        <v>0</v>
      </c>
      <c r="Q29" s="106" t="s">
        <v>46</v>
      </c>
      <c r="R29" s="113"/>
      <c r="S29" s="3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row>
    <row r="30" spans="1:150" s="9" customFormat="1" ht="21" customHeight="1">
      <c r="A30" s="27"/>
      <c r="B30" s="100"/>
      <c r="C30" s="107" t="s">
        <v>45</v>
      </c>
      <c r="D30" s="108">
        <v>0</v>
      </c>
      <c r="E30" s="109">
        <v>0</v>
      </c>
      <c r="F30" s="110">
        <f t="shared" si="1"/>
        <v>0</v>
      </c>
      <c r="G30" s="108">
        <v>0</v>
      </c>
      <c r="H30" s="109">
        <v>0</v>
      </c>
      <c r="I30" s="110">
        <f t="shared" si="2"/>
        <v>0</v>
      </c>
      <c r="J30" s="108">
        <v>0</v>
      </c>
      <c r="K30" s="109">
        <v>0</v>
      </c>
      <c r="L30" s="110">
        <f t="shared" si="3"/>
        <v>0</v>
      </c>
      <c r="M30" s="111" t="s">
        <v>21</v>
      </c>
      <c r="N30" s="108">
        <v>0</v>
      </c>
      <c r="O30" s="109">
        <v>0</v>
      </c>
      <c r="P30" s="110">
        <f t="shared" si="4"/>
        <v>0</v>
      </c>
      <c r="Q30" s="112" t="s">
        <v>47</v>
      </c>
      <c r="R30" s="113"/>
      <c r="S30" s="3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row>
    <row r="31" spans="1:150" s="9" customFormat="1" ht="9" customHeight="1" thickBot="1">
      <c r="A31" s="27"/>
      <c r="B31" s="119"/>
      <c r="C31" s="120"/>
      <c r="D31" s="121"/>
      <c r="E31" s="122"/>
      <c r="F31" s="123"/>
      <c r="G31" s="121"/>
      <c r="H31" s="122"/>
      <c r="I31" s="123"/>
      <c r="J31" s="121"/>
      <c r="K31" s="122"/>
      <c r="L31" s="123"/>
      <c r="M31" s="124"/>
      <c r="N31" s="121"/>
      <c r="O31" s="122"/>
      <c r="P31" s="123"/>
      <c r="Q31" s="125"/>
      <c r="R31" s="126"/>
      <c r="S31" s="3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row>
    <row r="32" spans="1:150" s="9" customFormat="1" ht="21" customHeight="1" thickBot="1">
      <c r="A32" s="27"/>
      <c r="B32" s="87"/>
      <c r="C32" s="87"/>
      <c r="D32" s="61"/>
      <c r="E32" s="61"/>
      <c r="F32" s="61"/>
      <c r="G32" s="61"/>
      <c r="H32" s="61"/>
      <c r="I32" s="61"/>
      <c r="J32" s="61"/>
      <c r="K32" s="61"/>
      <c r="L32" s="61"/>
      <c r="M32" s="62"/>
      <c r="N32" s="62"/>
      <c r="O32" s="62"/>
      <c r="P32" s="62"/>
      <c r="Q32" s="37"/>
      <c r="R32" s="37"/>
      <c r="S32" s="3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row>
    <row r="33" spans="1:150" s="9" customFormat="1" ht="21" customHeight="1" thickBot="1">
      <c r="A33" s="127" t="s">
        <v>12</v>
      </c>
      <c r="B33" s="28"/>
      <c r="C33" s="28"/>
      <c r="D33" s="128">
        <f aca="true" t="shared" si="5" ref="D33:P33">SUM(D34:D35)</f>
        <v>0.8</v>
      </c>
      <c r="E33" s="41">
        <f t="shared" si="5"/>
        <v>-0.7</v>
      </c>
      <c r="F33" s="33">
        <f t="shared" si="5"/>
        <v>0.10000000000000009</v>
      </c>
      <c r="G33" s="128">
        <f>SUM(G34:G35)</f>
        <v>-0.3</v>
      </c>
      <c r="H33" s="41">
        <f t="shared" si="5"/>
        <v>0.3</v>
      </c>
      <c r="I33" s="33">
        <f>SUM(I34:I35)</f>
        <v>0</v>
      </c>
      <c r="J33" s="41">
        <f t="shared" si="5"/>
        <v>0.9</v>
      </c>
      <c r="K33" s="41">
        <f t="shared" si="5"/>
        <v>-0.7000000000000001</v>
      </c>
      <c r="L33" s="31">
        <f t="shared" si="5"/>
        <v>0.19999999999999998</v>
      </c>
      <c r="M33" s="129" t="s">
        <v>21</v>
      </c>
      <c r="N33" s="30">
        <f t="shared" si="5"/>
        <v>1.4</v>
      </c>
      <c r="O33" s="41">
        <f t="shared" si="5"/>
        <v>-1</v>
      </c>
      <c r="P33" s="31">
        <f t="shared" si="5"/>
        <v>0.3999999999999999</v>
      </c>
      <c r="Q33" s="34"/>
      <c r="R33" s="34"/>
      <c r="S33" s="35" t="s">
        <v>13</v>
      </c>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row>
    <row r="34" spans="1:150" s="9" customFormat="1" ht="21" customHeight="1">
      <c r="A34" s="27"/>
      <c r="B34" s="46" t="s">
        <v>93</v>
      </c>
      <c r="C34" s="47"/>
      <c r="D34" s="77">
        <v>0</v>
      </c>
      <c r="E34" s="78">
        <v>0</v>
      </c>
      <c r="F34" s="79">
        <f>SUM(D34:E34)</f>
        <v>0</v>
      </c>
      <c r="G34" s="77">
        <v>0</v>
      </c>
      <c r="H34" s="78">
        <v>0</v>
      </c>
      <c r="I34" s="79">
        <f>SUM(G34:H34)</f>
        <v>0</v>
      </c>
      <c r="J34" s="77">
        <v>0</v>
      </c>
      <c r="K34" s="78">
        <v>0.1</v>
      </c>
      <c r="L34" s="45">
        <f>SUM(J34:K34)</f>
        <v>0.1</v>
      </c>
      <c r="M34" s="170" t="s">
        <v>21</v>
      </c>
      <c r="N34" s="77">
        <v>0.2</v>
      </c>
      <c r="O34" s="78">
        <v>0.1</v>
      </c>
      <c r="P34" s="45">
        <f>SUM(N34:O34)</f>
        <v>0.30000000000000004</v>
      </c>
      <c r="Q34" s="51"/>
      <c r="R34" s="52" t="s">
        <v>74</v>
      </c>
      <c r="S34" s="3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row>
    <row r="35" spans="1:150" s="9" customFormat="1" ht="21" customHeight="1" thickBot="1">
      <c r="A35" s="27"/>
      <c r="B35" s="81" t="s">
        <v>48</v>
      </c>
      <c r="C35" s="130"/>
      <c r="D35" s="77">
        <v>0.8</v>
      </c>
      <c r="E35" s="78">
        <v>-0.7</v>
      </c>
      <c r="F35" s="90">
        <f>SUM(D35:E35)</f>
        <v>0.10000000000000009</v>
      </c>
      <c r="G35" s="77">
        <v>-0.3</v>
      </c>
      <c r="H35" s="78">
        <v>0.3</v>
      </c>
      <c r="I35" s="90">
        <f>SUM(G35:H35)</f>
        <v>0</v>
      </c>
      <c r="J35" s="77">
        <v>0.9</v>
      </c>
      <c r="K35" s="78">
        <v>-0.8</v>
      </c>
      <c r="L35" s="57">
        <f>SUM(J35:K35)</f>
        <v>0.09999999999999998</v>
      </c>
      <c r="M35" s="111" t="s">
        <v>21</v>
      </c>
      <c r="N35" s="77">
        <v>1.2</v>
      </c>
      <c r="O35" s="78">
        <v>-1.1</v>
      </c>
      <c r="P35" s="57">
        <f>SUM(N35:O35)</f>
        <v>0.09999999999999987</v>
      </c>
      <c r="Q35" s="59"/>
      <c r="R35" s="60" t="s">
        <v>50</v>
      </c>
      <c r="S35" s="3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row>
    <row r="36" spans="1:150" s="9" customFormat="1" ht="21" customHeight="1" thickBot="1">
      <c r="A36" s="27"/>
      <c r="B36" s="8"/>
      <c r="C36" s="8"/>
      <c r="D36" s="183" t="s">
        <v>94</v>
      </c>
      <c r="E36" s="183"/>
      <c r="F36" s="183"/>
      <c r="G36" s="183" t="s">
        <v>95</v>
      </c>
      <c r="H36" s="183"/>
      <c r="I36" s="183"/>
      <c r="J36" s="183" t="s">
        <v>95</v>
      </c>
      <c r="K36" s="183"/>
      <c r="L36" s="183"/>
      <c r="M36" s="157"/>
      <c r="N36" s="183" t="s">
        <v>96</v>
      </c>
      <c r="O36" s="183"/>
      <c r="P36" s="183"/>
      <c r="Q36" s="37"/>
      <c r="R36" s="37"/>
      <c r="S36" s="3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row>
    <row r="37" spans="1:150" s="9" customFormat="1" ht="21" customHeight="1" thickBot="1">
      <c r="A37" s="131" t="s">
        <v>97</v>
      </c>
      <c r="B37" s="132"/>
      <c r="C37" s="132"/>
      <c r="D37" s="128">
        <f>D10+D12-D16-D24-D33</f>
        <v>15.599999999999998</v>
      </c>
      <c r="E37" s="41">
        <f>+E10+E12-E16-E26-E33</f>
        <v>2.8</v>
      </c>
      <c r="F37" s="33">
        <f>SUM(D37:E37)</f>
        <v>18.4</v>
      </c>
      <c r="G37" s="128">
        <f>G10+G12-G16-G24-G33</f>
        <v>13.599999999999998</v>
      </c>
      <c r="H37" s="41">
        <f>+H10+H12-H16-H26-H33</f>
        <v>2.2</v>
      </c>
      <c r="I37" s="33">
        <f>SUM(G37:H37)</f>
        <v>15.799999999999997</v>
      </c>
      <c r="J37" s="128">
        <f>J10+J12-J16-J24-J33</f>
        <v>13.599999999999996</v>
      </c>
      <c r="K37" s="41">
        <f>+K10+K12-K16-K26-K33</f>
        <v>2.200000000000002</v>
      </c>
      <c r="L37" s="33">
        <f>SUM(J37:K37)</f>
        <v>15.799999999999997</v>
      </c>
      <c r="M37" s="133">
        <f>ROUND(L37-P37,2)/P37*100</f>
        <v>5.333333333333337</v>
      </c>
      <c r="N37" s="128">
        <f>N10+N12-N16-N24-N33</f>
        <v>13.399999999999993</v>
      </c>
      <c r="O37" s="41">
        <f>+O10+O12-O16-O26-O33</f>
        <v>1.5999999999999996</v>
      </c>
      <c r="P37" s="33">
        <f>SUM(N37:O37)</f>
        <v>14.999999999999993</v>
      </c>
      <c r="Q37" s="134"/>
      <c r="R37" s="134"/>
      <c r="S37" s="135" t="s">
        <v>98</v>
      </c>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row>
    <row r="38" spans="1:150" s="9" customFormat="1" ht="21" customHeight="1" thickBot="1">
      <c r="A38" s="136"/>
      <c r="B38" s="24"/>
      <c r="C38" s="24"/>
      <c r="D38" s="61"/>
      <c r="E38" s="61"/>
      <c r="F38" s="61"/>
      <c r="G38" s="185"/>
      <c r="H38" s="185"/>
      <c r="I38" s="185"/>
      <c r="J38" s="185"/>
      <c r="K38" s="185"/>
      <c r="L38" s="185"/>
      <c r="M38" s="36"/>
      <c r="N38" s="186"/>
      <c r="O38" s="186"/>
      <c r="P38" s="186"/>
      <c r="Q38" s="182"/>
      <c r="R38" s="182"/>
      <c r="S38" s="3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row>
    <row r="39" spans="1:150" s="9" customFormat="1" ht="21" customHeight="1" thickBot="1">
      <c r="A39" s="127" t="s">
        <v>49</v>
      </c>
      <c r="B39" s="28"/>
      <c r="C39" s="28"/>
      <c r="D39" s="128">
        <f aca="true" t="shared" si="6" ref="D39:L39">SUM(D40:D41)</f>
        <v>15.600000000000001</v>
      </c>
      <c r="E39" s="41">
        <f t="shared" si="6"/>
        <v>2.8000000000000003</v>
      </c>
      <c r="F39" s="30">
        <f t="shared" si="6"/>
        <v>18.4</v>
      </c>
      <c r="G39" s="128">
        <f t="shared" si="6"/>
        <v>13.6</v>
      </c>
      <c r="H39" s="41">
        <f t="shared" si="6"/>
        <v>2.2</v>
      </c>
      <c r="I39" s="30">
        <f t="shared" si="6"/>
        <v>15.8</v>
      </c>
      <c r="J39" s="128">
        <f t="shared" si="6"/>
        <v>13.6</v>
      </c>
      <c r="K39" s="41">
        <f t="shared" si="6"/>
        <v>2.2</v>
      </c>
      <c r="L39" s="31">
        <f t="shared" si="6"/>
        <v>15.8</v>
      </c>
      <c r="M39" s="64">
        <f>ROUND(L39-P39,2)/P39*100</f>
        <v>5.333333333333334</v>
      </c>
      <c r="N39" s="128">
        <f>SUM(N40:N41)</f>
        <v>13.4</v>
      </c>
      <c r="O39" s="41">
        <f>SUM(O40:O41)</f>
        <v>1.6</v>
      </c>
      <c r="P39" s="31">
        <f>SUM(N39:O39)</f>
        <v>15</v>
      </c>
      <c r="Q39" s="34"/>
      <c r="R39" s="34"/>
      <c r="S39" s="35" t="s">
        <v>51</v>
      </c>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row>
    <row r="40" spans="1:150" s="9" customFormat="1" ht="21" customHeight="1">
      <c r="A40" s="137"/>
      <c r="B40" s="46" t="s">
        <v>14</v>
      </c>
      <c r="C40" s="47"/>
      <c r="D40" s="48">
        <v>0.8</v>
      </c>
      <c r="E40" s="78">
        <v>2.2</v>
      </c>
      <c r="F40" s="79">
        <f>SUM(D40:E40)</f>
        <v>3</v>
      </c>
      <c r="G40" s="48">
        <v>0.7</v>
      </c>
      <c r="H40" s="78">
        <v>1.5</v>
      </c>
      <c r="I40" s="79">
        <f>SUM(G40:H40)</f>
        <v>2.2</v>
      </c>
      <c r="J40" s="48">
        <v>0.7</v>
      </c>
      <c r="K40" s="78">
        <v>1.5</v>
      </c>
      <c r="L40" s="79">
        <f>SUM(J40:K40)</f>
        <v>2.2</v>
      </c>
      <c r="M40" s="50">
        <f>ROUND(L40-P40,2)/P40*100</f>
        <v>29.411764705882355</v>
      </c>
      <c r="N40" s="48">
        <v>0.5</v>
      </c>
      <c r="O40" s="78">
        <v>1.2</v>
      </c>
      <c r="P40" s="45">
        <f>SUM(N40:O40)</f>
        <v>1.7</v>
      </c>
      <c r="Q40" s="51"/>
      <c r="R40" s="52" t="s">
        <v>15</v>
      </c>
      <c r="S40" s="3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row>
    <row r="41" spans="1:150" s="9" customFormat="1" ht="21" customHeight="1" thickBot="1">
      <c r="A41" s="137"/>
      <c r="B41" s="81" t="s">
        <v>16</v>
      </c>
      <c r="C41" s="130"/>
      <c r="D41" s="55">
        <v>14.8</v>
      </c>
      <c r="E41" s="56">
        <v>0.6</v>
      </c>
      <c r="F41" s="57">
        <f>SUM(D41:E41)</f>
        <v>15.4</v>
      </c>
      <c r="G41" s="55">
        <v>12.9</v>
      </c>
      <c r="H41" s="56">
        <v>0.7</v>
      </c>
      <c r="I41" s="57">
        <f>SUM(G41:H41)</f>
        <v>13.6</v>
      </c>
      <c r="J41" s="55">
        <v>12.9</v>
      </c>
      <c r="K41" s="56">
        <v>0.7</v>
      </c>
      <c r="L41" s="57">
        <f>SUM(J41:K41)</f>
        <v>13.6</v>
      </c>
      <c r="M41" s="138">
        <f>ROUND(L41-P41,2)/P41*100</f>
        <v>2.2556390977443606</v>
      </c>
      <c r="N41" s="55">
        <v>12.9</v>
      </c>
      <c r="O41" s="56">
        <v>0.4</v>
      </c>
      <c r="P41" s="57">
        <f>SUM(N41:O41)</f>
        <v>13.3</v>
      </c>
      <c r="Q41" s="59"/>
      <c r="R41" s="60" t="s">
        <v>17</v>
      </c>
      <c r="S41" s="3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row>
    <row r="42" spans="1:150" s="9" customFormat="1" ht="9" customHeight="1" thickBot="1">
      <c r="A42" s="131"/>
      <c r="B42" s="132"/>
      <c r="C42" s="132"/>
      <c r="D42" s="139"/>
      <c r="E42" s="139"/>
      <c r="F42" s="139"/>
      <c r="G42" s="139"/>
      <c r="H42" s="139"/>
      <c r="I42" s="139"/>
      <c r="J42" s="139"/>
      <c r="K42" s="139"/>
      <c r="L42" s="139"/>
      <c r="M42" s="139"/>
      <c r="N42" s="139"/>
      <c r="O42" s="139"/>
      <c r="P42" s="139"/>
      <c r="Q42" s="134"/>
      <c r="R42" s="134"/>
      <c r="S42" s="140"/>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row>
    <row r="43" spans="1:150" s="145" customFormat="1" ht="21" customHeight="1">
      <c r="A43" s="141"/>
      <c r="B43" s="141"/>
      <c r="C43" s="141"/>
      <c r="D43" s="142"/>
      <c r="E43" s="142"/>
      <c r="F43" s="142"/>
      <c r="G43" s="142"/>
      <c r="H43" s="142"/>
      <c r="I43" s="142"/>
      <c r="J43" s="142"/>
      <c r="K43" s="142"/>
      <c r="L43" s="142"/>
      <c r="M43" s="142"/>
      <c r="N43" s="142"/>
      <c r="O43" s="142"/>
      <c r="P43" s="142"/>
      <c r="Q43" s="143"/>
      <c r="R43" s="143"/>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row>
    <row r="44" spans="1:18" s="145" customFormat="1" ht="21" customHeight="1">
      <c r="A44" s="146" t="s">
        <v>18</v>
      </c>
      <c r="B44" s="147" t="s">
        <v>63</v>
      </c>
      <c r="C44" s="147"/>
      <c r="D44" s="147"/>
      <c r="E44" s="147"/>
      <c r="F44" s="147"/>
      <c r="G44" s="147"/>
      <c r="H44" s="147"/>
      <c r="I44" s="147"/>
      <c r="J44" s="147"/>
      <c r="K44" s="147"/>
      <c r="L44" s="147"/>
      <c r="M44" s="147"/>
      <c r="N44" s="147"/>
      <c r="O44" s="147"/>
      <c r="P44" s="147"/>
      <c r="Q44" s="148"/>
      <c r="R44" s="148"/>
    </row>
    <row r="45" spans="1:18" s="145" customFormat="1" ht="21" customHeight="1">
      <c r="A45" s="146"/>
      <c r="B45" s="147" t="s">
        <v>64</v>
      </c>
      <c r="C45" s="147"/>
      <c r="D45" s="147"/>
      <c r="E45" s="147"/>
      <c r="F45" s="147"/>
      <c r="G45" s="147"/>
      <c r="H45" s="147"/>
      <c r="I45" s="147"/>
      <c r="J45" s="147"/>
      <c r="K45" s="147"/>
      <c r="L45" s="147"/>
      <c r="M45" s="147"/>
      <c r="N45" s="147"/>
      <c r="O45" s="147"/>
      <c r="P45" s="147"/>
      <c r="Q45" s="148"/>
      <c r="R45" s="148"/>
    </row>
    <row r="46" spans="1:18" s="145" customFormat="1" ht="21" customHeight="1">
      <c r="A46" s="149" t="s">
        <v>19</v>
      </c>
      <c r="B46" s="145" t="s">
        <v>56</v>
      </c>
      <c r="D46" s="147"/>
      <c r="E46" s="147"/>
      <c r="F46" s="147"/>
      <c r="G46" s="147"/>
      <c r="H46" s="147"/>
      <c r="I46" s="147"/>
      <c r="J46" s="147"/>
      <c r="K46" s="147"/>
      <c r="L46" s="147"/>
      <c r="M46" s="147"/>
      <c r="N46" s="147"/>
      <c r="O46" s="147"/>
      <c r="P46" s="147"/>
      <c r="Q46" s="147"/>
      <c r="R46" s="147"/>
    </row>
    <row r="47" spans="2:18" s="145" customFormat="1" ht="21" customHeight="1">
      <c r="B47" s="145" t="s">
        <v>36</v>
      </c>
      <c r="D47" s="147"/>
      <c r="E47" s="147"/>
      <c r="F47" s="147"/>
      <c r="G47" s="147"/>
      <c r="H47" s="147"/>
      <c r="I47" s="147"/>
      <c r="J47" s="147"/>
      <c r="K47" s="147"/>
      <c r="L47" s="147"/>
      <c r="M47" s="147"/>
      <c r="N47" s="147"/>
      <c r="O47" s="147"/>
      <c r="P47" s="147"/>
      <c r="Q47" s="150"/>
      <c r="R47" s="150"/>
    </row>
    <row r="48" spans="1:16" s="145" customFormat="1" ht="21" customHeight="1">
      <c r="A48" s="146" t="s">
        <v>20</v>
      </c>
      <c r="B48" s="147" t="s">
        <v>22</v>
      </c>
      <c r="C48" s="147"/>
      <c r="D48" s="147"/>
      <c r="E48" s="147"/>
      <c r="F48" s="147"/>
      <c r="G48" s="147"/>
      <c r="H48" s="147"/>
      <c r="I48" s="146"/>
      <c r="J48" s="147"/>
      <c r="K48" s="152"/>
      <c r="L48" s="147"/>
      <c r="M48" s="147"/>
      <c r="N48" s="147"/>
      <c r="O48" s="147"/>
      <c r="P48" s="147"/>
    </row>
    <row r="49" spans="1:65" s="145" customFormat="1" ht="21" customHeight="1">
      <c r="A49" s="146" t="s">
        <v>21</v>
      </c>
      <c r="B49" s="151" t="s">
        <v>38</v>
      </c>
      <c r="C49" s="147"/>
      <c r="D49" s="147"/>
      <c r="E49" s="147"/>
      <c r="F49" s="147"/>
      <c r="G49" s="147"/>
      <c r="H49" s="152"/>
      <c r="I49" s="147"/>
      <c r="J49" s="147"/>
      <c r="K49" s="152"/>
      <c r="L49" s="147"/>
      <c r="M49" s="152"/>
      <c r="N49" s="147"/>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row>
    <row r="50" spans="1:150" s="145" customFormat="1" ht="21" customHeight="1">
      <c r="A50" s="153" t="s">
        <v>24</v>
      </c>
      <c r="B50" s="145" t="s">
        <v>31</v>
      </c>
      <c r="C50" s="147"/>
      <c r="D50" s="147"/>
      <c r="E50" s="147"/>
      <c r="F50" s="147"/>
      <c r="G50" s="147"/>
      <c r="H50" s="152"/>
      <c r="I50" s="146" t="s">
        <v>99</v>
      </c>
      <c r="J50" s="147"/>
      <c r="L50" s="152">
        <v>164</v>
      </c>
      <c r="M50" s="147" t="s">
        <v>34</v>
      </c>
      <c r="N50" s="147"/>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44"/>
      <c r="EM50" s="144"/>
      <c r="EN50" s="144"/>
      <c r="EO50" s="144"/>
      <c r="EP50" s="144"/>
      <c r="EQ50" s="144"/>
      <c r="ER50" s="144"/>
      <c r="ES50" s="144"/>
      <c r="ET50" s="144"/>
    </row>
    <row r="51" spans="1:150" s="145" customFormat="1" ht="21" customHeight="1">
      <c r="A51" s="153"/>
      <c r="B51" s="151"/>
      <c r="C51" s="147"/>
      <c r="D51" s="147"/>
      <c r="E51" s="147"/>
      <c r="F51" s="147"/>
      <c r="G51" s="147"/>
      <c r="H51" s="147"/>
      <c r="I51" s="147" t="s">
        <v>100</v>
      </c>
      <c r="J51" s="147"/>
      <c r="L51" s="152" t="s">
        <v>101</v>
      </c>
      <c r="M51" s="147" t="s">
        <v>34</v>
      </c>
      <c r="N51" s="147"/>
      <c r="O51" s="147"/>
      <c r="P51" s="147"/>
      <c r="Q51" s="148"/>
      <c r="R51" s="148"/>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row>
    <row r="52" spans="1:18" s="145" customFormat="1" ht="21" customHeight="1">
      <c r="A52" s="153"/>
      <c r="B52" s="151"/>
      <c r="C52" s="147"/>
      <c r="D52" s="147"/>
      <c r="E52" s="147"/>
      <c r="F52" s="147"/>
      <c r="G52" s="147"/>
      <c r="H52" s="147"/>
      <c r="I52" s="171" t="s">
        <v>65</v>
      </c>
      <c r="J52" s="147"/>
      <c r="L52" s="152">
        <v>53</v>
      </c>
      <c r="M52" s="147" t="s">
        <v>34</v>
      </c>
      <c r="N52" s="147"/>
      <c r="O52" s="147"/>
      <c r="P52" s="147"/>
      <c r="Q52" s="148"/>
      <c r="R52" s="148"/>
    </row>
    <row r="53" spans="1:18" s="145" customFormat="1" ht="21" customHeight="1">
      <c r="A53" s="146" t="s">
        <v>23</v>
      </c>
      <c r="B53" s="147" t="s">
        <v>66</v>
      </c>
      <c r="C53" s="147"/>
      <c r="D53" s="147"/>
      <c r="E53" s="147"/>
      <c r="F53" s="147"/>
      <c r="G53" s="147"/>
      <c r="H53" s="147"/>
      <c r="I53" s="147"/>
      <c r="J53" s="147"/>
      <c r="K53" s="147"/>
      <c r="L53" s="147"/>
      <c r="M53" s="147"/>
      <c r="N53" s="147"/>
      <c r="O53" s="147"/>
      <c r="P53" s="147"/>
      <c r="Q53" s="148"/>
      <c r="R53" s="148"/>
    </row>
    <row r="54" spans="1:18" s="145" customFormat="1" ht="21" customHeight="1">
      <c r="A54" s="153" t="s">
        <v>5</v>
      </c>
      <c r="B54" s="147" t="s">
        <v>67</v>
      </c>
      <c r="C54" s="147"/>
      <c r="D54" s="147"/>
      <c r="E54" s="147"/>
      <c r="F54" s="147"/>
      <c r="G54" s="147"/>
      <c r="H54" s="147"/>
      <c r="I54" s="147"/>
      <c r="J54" s="147"/>
      <c r="K54" s="147"/>
      <c r="L54" s="147"/>
      <c r="M54" s="147"/>
      <c r="N54" s="147"/>
      <c r="O54" s="147"/>
      <c r="P54" s="147"/>
      <c r="Q54" s="148"/>
      <c r="R54" s="148"/>
    </row>
    <row r="55" spans="1:18" s="145" customFormat="1" ht="21" customHeight="1">
      <c r="A55" s="153" t="s">
        <v>25</v>
      </c>
      <c r="B55" s="147" t="s">
        <v>68</v>
      </c>
      <c r="C55" s="147"/>
      <c r="D55" s="147"/>
      <c r="E55" s="147"/>
      <c r="F55" s="147"/>
      <c r="G55" s="147"/>
      <c r="H55" s="147"/>
      <c r="I55" s="147"/>
      <c r="J55" s="147"/>
      <c r="K55" s="147"/>
      <c r="L55" s="147"/>
      <c r="M55" s="147"/>
      <c r="N55" s="147"/>
      <c r="O55" s="147"/>
      <c r="P55" s="147"/>
      <c r="Q55" s="148"/>
      <c r="R55" s="148"/>
    </row>
    <row r="56" spans="1:18" s="145" customFormat="1" ht="21" customHeight="1">
      <c r="A56" s="153" t="s">
        <v>62</v>
      </c>
      <c r="B56" s="147" t="s">
        <v>57</v>
      </c>
      <c r="C56" s="147"/>
      <c r="D56" s="147"/>
      <c r="E56" s="147"/>
      <c r="F56" s="147"/>
      <c r="G56" s="147"/>
      <c r="H56" s="147"/>
      <c r="I56" s="147"/>
      <c r="J56" s="147"/>
      <c r="K56" s="147"/>
      <c r="L56" s="147"/>
      <c r="M56" s="147"/>
      <c r="N56" s="147"/>
      <c r="O56" s="147"/>
      <c r="P56" s="147"/>
      <c r="Q56" s="148"/>
      <c r="R56" s="148"/>
    </row>
    <row r="57" spans="1:18" s="145" customFormat="1" ht="21" customHeight="1">
      <c r="A57" s="146"/>
      <c r="C57" s="147"/>
      <c r="D57" s="147"/>
      <c r="E57" s="147"/>
      <c r="F57" s="147"/>
      <c r="G57" s="147"/>
      <c r="H57" s="147"/>
      <c r="I57" s="146"/>
      <c r="J57" s="147"/>
      <c r="K57" s="152"/>
      <c r="L57" s="147"/>
      <c r="O57" s="147"/>
      <c r="P57" s="147"/>
      <c r="Q57" s="148"/>
      <c r="R57" s="148"/>
    </row>
    <row r="58" s="145" customFormat="1" ht="21" customHeight="1"/>
    <row r="59" spans="1:150" s="145" customFormat="1" ht="21"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row>
    <row r="60" s="145" customFormat="1" ht="21" customHeight="1"/>
    <row r="61" s="145" customFormat="1" ht="21" customHeight="1"/>
    <row r="62" ht="21" customHeight="1"/>
    <row r="63" ht="21" customHeight="1"/>
    <row r="64" ht="21" customHeight="1"/>
    <row r="65" ht="21" customHeight="1"/>
    <row r="66" ht="21" customHeight="1"/>
    <row r="67" ht="21" customHeight="1"/>
    <row r="68" ht="21" customHeight="1"/>
    <row r="69" ht="21" customHeight="1"/>
    <row r="70" ht="21" customHeight="1"/>
    <row r="101" spans="151:235" s="154" customFormat="1" ht="12.75">
      <c r="EU101" s="155"/>
      <c r="EV101" s="155"/>
      <c r="EW101" s="155"/>
      <c r="EX101" s="155"/>
      <c r="EY101" s="155"/>
      <c r="EZ101" s="155"/>
      <c r="FA101" s="155"/>
      <c r="FB101" s="155"/>
      <c r="FC101" s="155"/>
      <c r="FD101" s="155"/>
      <c r="FE101" s="155"/>
      <c r="FF101" s="155"/>
      <c r="FG101" s="155"/>
      <c r="FH101" s="155"/>
      <c r="FI101" s="155"/>
      <c r="FJ101" s="155"/>
      <c r="FK101" s="155"/>
      <c r="FL101" s="155"/>
      <c r="FM101" s="155"/>
      <c r="FN101" s="155"/>
      <c r="FO101" s="155"/>
      <c r="FP101" s="155"/>
      <c r="FQ101" s="155"/>
      <c r="FR101" s="155"/>
      <c r="FS101" s="155"/>
      <c r="FT101" s="155"/>
      <c r="FU101" s="155"/>
      <c r="FV101" s="155"/>
      <c r="FW101" s="155"/>
      <c r="FX101" s="155"/>
      <c r="FY101" s="155"/>
      <c r="FZ101" s="155"/>
      <c r="GA101" s="155"/>
      <c r="GB101" s="155"/>
      <c r="GC101" s="155"/>
      <c r="GD101" s="155"/>
      <c r="GE101" s="155"/>
      <c r="GF101" s="155"/>
      <c r="GG101" s="155"/>
      <c r="GH101" s="155"/>
      <c r="GI101" s="155"/>
      <c r="GJ101" s="155"/>
      <c r="GK101" s="155"/>
      <c r="GL101" s="155"/>
      <c r="GM101" s="155"/>
      <c r="GN101" s="155"/>
      <c r="GO101" s="155"/>
      <c r="GP101" s="155"/>
      <c r="GQ101" s="155"/>
      <c r="GR101" s="155"/>
      <c r="GS101" s="155"/>
      <c r="GT101" s="155"/>
      <c r="GU101" s="155"/>
      <c r="GV101" s="155"/>
      <c r="GW101" s="155"/>
      <c r="GX101" s="155"/>
      <c r="GY101" s="155"/>
      <c r="GZ101" s="155"/>
      <c r="HA101" s="155"/>
      <c r="HB101" s="155"/>
      <c r="HC101" s="155"/>
      <c r="HD101" s="155"/>
      <c r="HE101" s="155"/>
      <c r="HF101" s="155"/>
      <c r="HG101" s="155"/>
      <c r="HH101" s="155"/>
      <c r="HI101" s="155"/>
      <c r="HJ101" s="155"/>
      <c r="HK101" s="155"/>
      <c r="HL101" s="155"/>
      <c r="HM101" s="155"/>
      <c r="HN101" s="155"/>
      <c r="HO101" s="155"/>
      <c r="HP101" s="155"/>
      <c r="HQ101" s="155"/>
      <c r="HR101" s="155"/>
      <c r="HS101" s="155"/>
      <c r="HT101" s="155"/>
      <c r="HU101" s="155"/>
      <c r="HV101" s="155"/>
      <c r="HW101" s="155"/>
      <c r="HX101" s="155"/>
      <c r="HY101" s="155"/>
      <c r="HZ101" s="155"/>
      <c r="IA101" s="155"/>
    </row>
    <row r="102" spans="151:235" s="154" customFormat="1" ht="12.75">
      <c r="EU102" s="155"/>
      <c r="EV102" s="155"/>
      <c r="EW102" s="155"/>
      <c r="EX102" s="155"/>
      <c r="EY102" s="155"/>
      <c r="EZ102" s="155"/>
      <c r="FA102" s="155"/>
      <c r="FB102" s="155"/>
      <c r="FC102" s="155"/>
      <c r="FD102" s="155"/>
      <c r="FE102" s="155"/>
      <c r="FF102" s="155"/>
      <c r="FG102" s="155"/>
      <c r="FH102" s="155"/>
      <c r="FI102" s="155"/>
      <c r="FJ102" s="155"/>
      <c r="FK102" s="155"/>
      <c r="FL102" s="155"/>
      <c r="FM102" s="155"/>
      <c r="FN102" s="155"/>
      <c r="FO102" s="155"/>
      <c r="FP102" s="155"/>
      <c r="FQ102" s="155"/>
      <c r="FR102" s="155"/>
      <c r="FS102" s="155"/>
      <c r="FT102" s="155"/>
      <c r="FU102" s="155"/>
      <c r="FV102" s="155"/>
      <c r="FW102" s="155"/>
      <c r="FX102" s="155"/>
      <c r="FY102" s="155"/>
      <c r="FZ102" s="155"/>
      <c r="GA102" s="155"/>
      <c r="GB102" s="155"/>
      <c r="GC102" s="155"/>
      <c r="GD102" s="155"/>
      <c r="GE102" s="155"/>
      <c r="GF102" s="155"/>
      <c r="GG102" s="155"/>
      <c r="GH102" s="155"/>
      <c r="GI102" s="155"/>
      <c r="GJ102" s="155"/>
      <c r="GK102" s="155"/>
      <c r="GL102" s="155"/>
      <c r="GM102" s="155"/>
      <c r="GN102" s="155"/>
      <c r="GO102" s="155"/>
      <c r="GP102" s="155"/>
      <c r="GQ102" s="155"/>
      <c r="GR102" s="155"/>
      <c r="GS102" s="155"/>
      <c r="GT102" s="155"/>
      <c r="GU102" s="155"/>
      <c r="GV102" s="155"/>
      <c r="GW102" s="155"/>
      <c r="GX102" s="155"/>
      <c r="GY102" s="155"/>
      <c r="GZ102" s="155"/>
      <c r="HA102" s="155"/>
      <c r="HB102" s="155"/>
      <c r="HC102" s="155"/>
      <c r="HD102" s="155"/>
      <c r="HE102" s="155"/>
      <c r="HF102" s="155"/>
      <c r="HG102" s="155"/>
      <c r="HH102" s="155"/>
      <c r="HI102" s="155"/>
      <c r="HJ102" s="155"/>
      <c r="HK102" s="155"/>
      <c r="HL102" s="155"/>
      <c r="HM102" s="155"/>
      <c r="HN102" s="155"/>
      <c r="HO102" s="155"/>
      <c r="HP102" s="155"/>
      <c r="HQ102" s="155"/>
      <c r="HR102" s="155"/>
      <c r="HS102" s="155"/>
      <c r="HT102" s="155"/>
      <c r="HU102" s="155"/>
      <c r="HV102" s="155"/>
      <c r="HW102" s="155"/>
      <c r="HX102" s="155"/>
      <c r="HY102" s="155"/>
      <c r="HZ102" s="155"/>
      <c r="IA102" s="155"/>
    </row>
    <row r="103" spans="151:235" s="154" customFormat="1" ht="12.75">
      <c r="EU103" s="155"/>
      <c r="EV103" s="155"/>
      <c r="EW103" s="155"/>
      <c r="EX103" s="155"/>
      <c r="EY103" s="155"/>
      <c r="EZ103" s="155"/>
      <c r="FA103" s="155"/>
      <c r="FB103" s="155"/>
      <c r="FC103" s="155"/>
      <c r="FD103" s="155"/>
      <c r="FE103" s="155"/>
      <c r="FF103" s="155"/>
      <c r="FG103" s="155"/>
      <c r="FH103" s="155"/>
      <c r="FI103" s="155"/>
      <c r="FJ103" s="155"/>
      <c r="FK103" s="155"/>
      <c r="FL103" s="155"/>
      <c r="FM103" s="155"/>
      <c r="FN103" s="155"/>
      <c r="FO103" s="155"/>
      <c r="FP103" s="155"/>
      <c r="FQ103" s="155"/>
      <c r="FR103" s="155"/>
      <c r="FS103" s="155"/>
      <c r="FT103" s="155"/>
      <c r="FU103" s="155"/>
      <c r="FV103" s="155"/>
      <c r="FW103" s="155"/>
      <c r="FX103" s="155"/>
      <c r="FY103" s="155"/>
      <c r="FZ103" s="155"/>
      <c r="GA103" s="155"/>
      <c r="GB103" s="155"/>
      <c r="GC103" s="155"/>
      <c r="GD103" s="155"/>
      <c r="GE103" s="155"/>
      <c r="GF103" s="155"/>
      <c r="GG103" s="155"/>
      <c r="GH103" s="155"/>
      <c r="GI103" s="155"/>
      <c r="GJ103" s="155"/>
      <c r="GK103" s="155"/>
      <c r="GL103" s="155"/>
      <c r="GM103" s="155"/>
      <c r="GN103" s="155"/>
      <c r="GO103" s="155"/>
      <c r="GP103" s="155"/>
      <c r="GQ103" s="155"/>
      <c r="GR103" s="155"/>
      <c r="GS103" s="155"/>
      <c r="GT103" s="155"/>
      <c r="GU103" s="155"/>
      <c r="GV103" s="155"/>
      <c r="GW103" s="155"/>
      <c r="GX103" s="155"/>
      <c r="GY103" s="155"/>
      <c r="GZ103" s="155"/>
      <c r="HA103" s="155"/>
      <c r="HB103" s="155"/>
      <c r="HC103" s="155"/>
      <c r="HD103" s="155"/>
      <c r="HE103" s="155"/>
      <c r="HF103" s="155"/>
      <c r="HG103" s="155"/>
      <c r="HH103" s="155"/>
      <c r="HI103" s="155"/>
      <c r="HJ103" s="155"/>
      <c r="HK103" s="155"/>
      <c r="HL103" s="155"/>
      <c r="HM103" s="155"/>
      <c r="HN103" s="155"/>
      <c r="HO103" s="155"/>
      <c r="HP103" s="155"/>
      <c r="HQ103" s="155"/>
      <c r="HR103" s="155"/>
      <c r="HS103" s="155"/>
      <c r="HT103" s="155"/>
      <c r="HU103" s="155"/>
      <c r="HV103" s="155"/>
      <c r="HW103" s="155"/>
      <c r="HX103" s="155"/>
      <c r="HY103" s="155"/>
      <c r="HZ103" s="155"/>
      <c r="IA103" s="155"/>
    </row>
    <row r="104" spans="151:235" s="154" customFormat="1" ht="12.75">
      <c r="EU104" s="155"/>
      <c r="EV104" s="155"/>
      <c r="EW104" s="155"/>
      <c r="EX104" s="155"/>
      <c r="EY104" s="155"/>
      <c r="EZ104" s="155"/>
      <c r="FA104" s="155"/>
      <c r="FB104" s="155"/>
      <c r="FC104" s="155"/>
      <c r="FD104" s="155"/>
      <c r="FE104" s="155"/>
      <c r="FF104" s="155"/>
      <c r="FG104" s="155"/>
      <c r="FH104" s="155"/>
      <c r="FI104" s="155"/>
      <c r="FJ104" s="155"/>
      <c r="FK104" s="155"/>
      <c r="FL104" s="155"/>
      <c r="FM104" s="155"/>
      <c r="FN104" s="155"/>
      <c r="FO104" s="155"/>
      <c r="FP104" s="155"/>
      <c r="FQ104" s="155"/>
      <c r="FR104" s="155"/>
      <c r="FS104" s="155"/>
      <c r="FT104" s="155"/>
      <c r="FU104" s="155"/>
      <c r="FV104" s="155"/>
      <c r="FW104" s="155"/>
      <c r="FX104" s="155"/>
      <c r="FY104" s="155"/>
      <c r="FZ104" s="155"/>
      <c r="GA104" s="155"/>
      <c r="GB104" s="155"/>
      <c r="GC104" s="155"/>
      <c r="GD104" s="155"/>
      <c r="GE104" s="155"/>
      <c r="GF104" s="155"/>
      <c r="GG104" s="155"/>
      <c r="GH104" s="155"/>
      <c r="GI104" s="155"/>
      <c r="GJ104" s="155"/>
      <c r="GK104" s="155"/>
      <c r="GL104" s="155"/>
      <c r="GM104" s="155"/>
      <c r="GN104" s="155"/>
      <c r="GO104" s="155"/>
      <c r="GP104" s="155"/>
      <c r="GQ104" s="155"/>
      <c r="GR104" s="155"/>
      <c r="GS104" s="155"/>
      <c r="GT104" s="155"/>
      <c r="GU104" s="155"/>
      <c r="GV104" s="155"/>
      <c r="GW104" s="155"/>
      <c r="GX104" s="155"/>
      <c r="GY104" s="155"/>
      <c r="GZ104" s="155"/>
      <c r="HA104" s="155"/>
      <c r="HB104" s="155"/>
      <c r="HC104" s="155"/>
      <c r="HD104" s="155"/>
      <c r="HE104" s="155"/>
      <c r="HF104" s="155"/>
      <c r="HG104" s="155"/>
      <c r="HH104" s="155"/>
      <c r="HI104" s="155"/>
      <c r="HJ104" s="155"/>
      <c r="HK104" s="155"/>
      <c r="HL104" s="155"/>
      <c r="HM104" s="155"/>
      <c r="HN104" s="155"/>
      <c r="HO104" s="155"/>
      <c r="HP104" s="155"/>
      <c r="HQ104" s="155"/>
      <c r="HR104" s="155"/>
      <c r="HS104" s="155"/>
      <c r="HT104" s="155"/>
      <c r="HU104" s="155"/>
      <c r="HV104" s="155"/>
      <c r="HW104" s="155"/>
      <c r="HX104" s="155"/>
      <c r="HY104" s="155"/>
      <c r="HZ104" s="155"/>
      <c r="IA104" s="155"/>
    </row>
    <row r="105" spans="151:235" s="154" customFormat="1" ht="12.75">
      <c r="EU105" s="155"/>
      <c r="EV105" s="155"/>
      <c r="EW105" s="155"/>
      <c r="EX105" s="155"/>
      <c r="EY105" s="155"/>
      <c r="EZ105" s="155"/>
      <c r="FA105" s="155"/>
      <c r="FB105" s="155"/>
      <c r="FC105" s="155"/>
      <c r="FD105" s="155"/>
      <c r="FE105" s="155"/>
      <c r="FF105" s="155"/>
      <c r="FG105" s="155"/>
      <c r="FH105" s="155"/>
      <c r="FI105" s="155"/>
      <c r="FJ105" s="155"/>
      <c r="FK105" s="155"/>
      <c r="FL105" s="155"/>
      <c r="FM105" s="155"/>
      <c r="FN105" s="155"/>
      <c r="FO105" s="155"/>
      <c r="FP105" s="155"/>
      <c r="FQ105" s="155"/>
      <c r="FR105" s="155"/>
      <c r="FS105" s="155"/>
      <c r="FT105" s="155"/>
      <c r="FU105" s="155"/>
      <c r="FV105" s="155"/>
      <c r="FW105" s="155"/>
      <c r="FX105" s="155"/>
      <c r="FY105" s="155"/>
      <c r="FZ105" s="155"/>
      <c r="GA105" s="155"/>
      <c r="GB105" s="155"/>
      <c r="GC105" s="155"/>
      <c r="GD105" s="155"/>
      <c r="GE105" s="155"/>
      <c r="GF105" s="155"/>
      <c r="GG105" s="155"/>
      <c r="GH105" s="155"/>
      <c r="GI105" s="155"/>
      <c r="GJ105" s="155"/>
      <c r="GK105" s="155"/>
      <c r="GL105" s="155"/>
      <c r="GM105" s="155"/>
      <c r="GN105" s="155"/>
      <c r="GO105" s="155"/>
      <c r="GP105" s="155"/>
      <c r="GQ105" s="155"/>
      <c r="GR105" s="155"/>
      <c r="GS105" s="155"/>
      <c r="GT105" s="155"/>
      <c r="GU105" s="155"/>
      <c r="GV105" s="155"/>
      <c r="GW105" s="155"/>
      <c r="GX105" s="155"/>
      <c r="GY105" s="155"/>
      <c r="GZ105" s="155"/>
      <c r="HA105" s="155"/>
      <c r="HB105" s="155"/>
      <c r="HC105" s="155"/>
      <c r="HD105" s="155"/>
      <c r="HE105" s="155"/>
      <c r="HF105" s="155"/>
      <c r="HG105" s="155"/>
      <c r="HH105" s="155"/>
      <c r="HI105" s="155"/>
      <c r="HJ105" s="155"/>
      <c r="HK105" s="155"/>
      <c r="HL105" s="155"/>
      <c r="HM105" s="155"/>
      <c r="HN105" s="155"/>
      <c r="HO105" s="155"/>
      <c r="HP105" s="155"/>
      <c r="HQ105" s="155"/>
      <c r="HR105" s="155"/>
      <c r="HS105" s="155"/>
      <c r="HT105" s="155"/>
      <c r="HU105" s="155"/>
      <c r="HV105" s="155"/>
      <c r="HW105" s="155"/>
      <c r="HX105" s="155"/>
      <c r="HY105" s="155"/>
      <c r="HZ105" s="155"/>
      <c r="IA105" s="155"/>
    </row>
    <row r="106" spans="151:235" s="154" customFormat="1" ht="12.75">
      <c r="EU106" s="155"/>
      <c r="EV106" s="155"/>
      <c r="EW106" s="155"/>
      <c r="EX106" s="155"/>
      <c r="EY106" s="155"/>
      <c r="EZ106" s="155"/>
      <c r="FA106" s="155"/>
      <c r="FB106" s="155"/>
      <c r="FC106" s="155"/>
      <c r="FD106" s="155"/>
      <c r="FE106" s="155"/>
      <c r="FF106" s="155"/>
      <c r="FG106" s="155"/>
      <c r="FH106" s="155"/>
      <c r="FI106" s="155"/>
      <c r="FJ106" s="155"/>
      <c r="FK106" s="155"/>
      <c r="FL106" s="155"/>
      <c r="FM106" s="155"/>
      <c r="FN106" s="155"/>
      <c r="FO106" s="155"/>
      <c r="FP106" s="155"/>
      <c r="FQ106" s="155"/>
      <c r="FR106" s="155"/>
      <c r="FS106" s="155"/>
      <c r="FT106" s="155"/>
      <c r="FU106" s="155"/>
      <c r="FV106" s="155"/>
      <c r="FW106" s="155"/>
      <c r="FX106" s="155"/>
      <c r="FY106" s="155"/>
      <c r="FZ106" s="155"/>
      <c r="GA106" s="155"/>
      <c r="GB106" s="155"/>
      <c r="GC106" s="155"/>
      <c r="GD106" s="155"/>
      <c r="GE106" s="155"/>
      <c r="GF106" s="155"/>
      <c r="GG106" s="155"/>
      <c r="GH106" s="155"/>
      <c r="GI106" s="155"/>
      <c r="GJ106" s="155"/>
      <c r="GK106" s="155"/>
      <c r="GL106" s="155"/>
      <c r="GM106" s="155"/>
      <c r="GN106" s="155"/>
      <c r="GO106" s="155"/>
      <c r="GP106" s="155"/>
      <c r="GQ106" s="155"/>
      <c r="GR106" s="155"/>
      <c r="GS106" s="155"/>
      <c r="GT106" s="155"/>
      <c r="GU106" s="155"/>
      <c r="GV106" s="155"/>
      <c r="GW106" s="155"/>
      <c r="GX106" s="155"/>
      <c r="GY106" s="155"/>
      <c r="GZ106" s="155"/>
      <c r="HA106" s="155"/>
      <c r="HB106" s="155"/>
      <c r="HC106" s="155"/>
      <c r="HD106" s="155"/>
      <c r="HE106" s="155"/>
      <c r="HF106" s="155"/>
      <c r="HG106" s="155"/>
      <c r="HH106" s="155"/>
      <c r="HI106" s="155"/>
      <c r="HJ106" s="155"/>
      <c r="HK106" s="155"/>
      <c r="HL106" s="155"/>
      <c r="HM106" s="155"/>
      <c r="HN106" s="155"/>
      <c r="HO106" s="155"/>
      <c r="HP106" s="155"/>
      <c r="HQ106" s="155"/>
      <c r="HR106" s="155"/>
      <c r="HS106" s="155"/>
      <c r="HT106" s="155"/>
      <c r="HU106" s="155"/>
      <c r="HV106" s="155"/>
      <c r="HW106" s="155"/>
      <c r="HX106" s="155"/>
      <c r="HY106" s="155"/>
      <c r="HZ106" s="155"/>
      <c r="IA106" s="155"/>
    </row>
    <row r="107" spans="151:235" s="154" customFormat="1" ht="12.75">
      <c r="EU107" s="155"/>
      <c r="EV107" s="155"/>
      <c r="EW107" s="155"/>
      <c r="EX107" s="155"/>
      <c r="EY107" s="155"/>
      <c r="EZ107" s="155"/>
      <c r="FA107" s="155"/>
      <c r="FB107" s="155"/>
      <c r="FC107" s="155"/>
      <c r="FD107" s="155"/>
      <c r="FE107" s="155"/>
      <c r="FF107" s="155"/>
      <c r="FG107" s="155"/>
      <c r="FH107" s="155"/>
      <c r="FI107" s="155"/>
      <c r="FJ107" s="155"/>
      <c r="FK107" s="155"/>
      <c r="FL107" s="155"/>
      <c r="FM107" s="155"/>
      <c r="FN107" s="155"/>
      <c r="FO107" s="155"/>
      <c r="FP107" s="155"/>
      <c r="FQ107" s="155"/>
      <c r="FR107" s="155"/>
      <c r="FS107" s="155"/>
      <c r="FT107" s="155"/>
      <c r="FU107" s="155"/>
      <c r="FV107" s="155"/>
      <c r="FW107" s="155"/>
      <c r="FX107" s="155"/>
      <c r="FY107" s="155"/>
      <c r="FZ107" s="155"/>
      <c r="GA107" s="155"/>
      <c r="GB107" s="155"/>
      <c r="GC107" s="155"/>
      <c r="GD107" s="155"/>
      <c r="GE107" s="155"/>
      <c r="GF107" s="155"/>
      <c r="GG107" s="155"/>
      <c r="GH107" s="155"/>
      <c r="GI107" s="155"/>
      <c r="GJ107" s="155"/>
      <c r="GK107" s="155"/>
      <c r="GL107" s="155"/>
      <c r="GM107" s="155"/>
      <c r="GN107" s="155"/>
      <c r="GO107" s="155"/>
      <c r="GP107" s="155"/>
      <c r="GQ107" s="155"/>
      <c r="GR107" s="155"/>
      <c r="GS107" s="155"/>
      <c r="GT107" s="155"/>
      <c r="GU107" s="155"/>
      <c r="GV107" s="155"/>
      <c r="GW107" s="155"/>
      <c r="GX107" s="155"/>
      <c r="GY107" s="155"/>
      <c r="GZ107" s="155"/>
      <c r="HA107" s="155"/>
      <c r="HB107" s="155"/>
      <c r="HC107" s="155"/>
      <c r="HD107" s="155"/>
      <c r="HE107" s="155"/>
      <c r="HF107" s="155"/>
      <c r="HG107" s="155"/>
      <c r="HH107" s="155"/>
      <c r="HI107" s="155"/>
      <c r="HJ107" s="155"/>
      <c r="HK107" s="155"/>
      <c r="HL107" s="155"/>
      <c r="HM107" s="155"/>
      <c r="HN107" s="155"/>
      <c r="HO107" s="155"/>
      <c r="HP107" s="155"/>
      <c r="HQ107" s="155"/>
      <c r="HR107" s="155"/>
      <c r="HS107" s="155"/>
      <c r="HT107" s="155"/>
      <c r="HU107" s="155"/>
      <c r="HV107" s="155"/>
      <c r="HW107" s="155"/>
      <c r="HX107" s="155"/>
      <c r="HY107" s="155"/>
      <c r="HZ107" s="155"/>
      <c r="IA107" s="155"/>
    </row>
    <row r="108" s="154" customFormat="1" ht="12.75"/>
    <row r="109" s="154" customFormat="1" ht="12.75"/>
    <row r="110" s="154" customFormat="1" ht="12.75"/>
    <row r="111" s="154" customFormat="1" ht="12.75"/>
    <row r="112" s="154" customFormat="1" ht="12.75"/>
    <row r="113" s="154" customFormat="1" ht="12.75"/>
    <row r="114" s="154" customFormat="1" ht="12.75"/>
    <row r="115" s="154" customFormat="1" ht="12.75"/>
    <row r="116" s="154" customFormat="1" ht="12.75"/>
    <row r="117" s="154" customFormat="1" ht="12.75"/>
    <row r="118" s="154" customFormat="1" ht="12.75"/>
    <row r="119" s="154" customFormat="1" ht="12.75"/>
    <row r="120" s="154" customFormat="1" ht="12.75"/>
    <row r="121" s="154" customFormat="1" ht="12.75"/>
    <row r="122" s="154" customFormat="1" ht="12.75"/>
    <row r="123" s="154" customFormat="1" ht="12.75"/>
    <row r="124" s="154" customFormat="1" ht="12.75"/>
    <row r="125" s="154" customFormat="1" ht="12.75"/>
    <row r="126" s="154" customFormat="1" ht="12.75"/>
    <row r="127" s="154" customFormat="1" ht="12.75"/>
    <row r="128" s="154" customFormat="1" ht="12.75"/>
    <row r="129" s="154" customFormat="1" ht="12.75"/>
    <row r="130" s="154" customFormat="1" ht="12.75"/>
    <row r="131" s="154" customFormat="1" ht="12.75"/>
    <row r="132" s="154" customFormat="1" ht="12.75"/>
    <row r="133" s="154" customFormat="1" ht="12.75"/>
    <row r="134" s="154" customFormat="1" ht="12.75"/>
    <row r="135" s="154" customFormat="1" ht="12.75"/>
    <row r="136" s="154" customFormat="1" ht="12.75"/>
    <row r="137" s="154" customFormat="1" ht="12.75"/>
    <row r="138" s="154" customFormat="1" ht="12.75"/>
    <row r="139" s="154" customFormat="1" ht="12.75"/>
    <row r="140" s="154" customFormat="1" ht="12.75"/>
    <row r="141" s="154" customFormat="1" ht="12.75"/>
    <row r="142" s="154" customFormat="1" ht="12.75"/>
    <row r="143" s="154" customFormat="1" ht="12.75"/>
    <row r="144" s="154" customFormat="1" ht="12.75"/>
    <row r="145" s="154" customFormat="1" ht="12.75"/>
    <row r="146" s="154" customFormat="1" ht="12.75"/>
    <row r="147" s="154" customFormat="1" ht="12.75"/>
    <row r="148" s="154" customFormat="1" ht="12.75"/>
    <row r="149" s="154" customFormat="1" ht="12.75"/>
    <row r="150" s="154" customFormat="1" ht="12.75"/>
    <row r="151" s="154" customFormat="1" ht="12.75"/>
    <row r="152" s="154" customFormat="1" ht="12.75"/>
    <row r="153" s="154" customFormat="1" ht="12.75"/>
    <row r="154" s="154" customFormat="1" ht="12.75"/>
    <row r="155" s="154" customFormat="1" ht="12.75"/>
    <row r="156" s="154" customFormat="1" ht="12.75"/>
    <row r="157" s="154" customFormat="1" ht="12.75"/>
    <row r="158" s="154" customFormat="1" ht="12.75"/>
    <row r="159" s="154" customFormat="1" ht="12.75"/>
    <row r="160" s="154" customFormat="1" ht="12.75"/>
    <row r="161" s="154" customFormat="1" ht="12.75"/>
    <row r="162" s="154" customFormat="1" ht="12.75"/>
    <row r="163" s="154" customFormat="1" ht="12.75"/>
    <row r="164" s="154" customFormat="1" ht="12.75"/>
    <row r="165" s="154" customFormat="1" ht="12.75"/>
    <row r="166" s="154" customFormat="1" ht="12.75"/>
    <row r="167" s="154" customFormat="1" ht="12.75"/>
    <row r="168" s="154" customFormat="1" ht="12.75"/>
    <row r="169" s="154" customFormat="1" ht="12.75"/>
    <row r="170" s="154" customFormat="1" ht="12.75"/>
    <row r="171" s="154" customFormat="1" ht="12.75"/>
    <row r="172" s="154" customFormat="1" ht="12.75"/>
    <row r="173" s="154" customFormat="1" ht="12.75"/>
    <row r="174" s="154" customFormat="1" ht="12.75"/>
    <row r="175" s="154" customFormat="1" ht="12.75"/>
    <row r="176" s="154" customFormat="1" ht="12.75"/>
    <row r="177" s="154" customFormat="1" ht="12.75"/>
    <row r="178" s="154" customFormat="1" ht="12.75"/>
    <row r="179" s="154" customFormat="1" ht="12.75"/>
    <row r="180" s="154" customFormat="1" ht="12.75"/>
    <row r="181" s="154" customFormat="1" ht="12.75"/>
    <row r="182" s="154" customFormat="1" ht="12.75"/>
    <row r="183" s="154" customFormat="1" ht="12.75"/>
    <row r="184" s="154" customFormat="1" ht="12.75"/>
    <row r="185" s="154" customFormat="1" ht="12.75"/>
    <row r="186" s="154" customFormat="1" ht="12.75"/>
    <row r="187" s="154" customFormat="1" ht="12.75"/>
    <row r="188" s="154" customFormat="1" ht="12.75"/>
    <row r="189" s="154" customFormat="1" ht="12.75"/>
    <row r="190" s="154" customFormat="1" ht="12.75"/>
    <row r="191" s="154" customFormat="1" ht="12.75"/>
    <row r="192" s="154" customFormat="1" ht="12.75"/>
    <row r="193" s="154" customFormat="1" ht="12.75"/>
    <row r="194" s="154" customFormat="1" ht="12.75"/>
    <row r="195" s="154" customFormat="1" ht="12.75"/>
    <row r="196" s="154" customFormat="1" ht="12.75"/>
    <row r="197" s="154" customFormat="1" ht="12.75"/>
    <row r="198" s="154" customFormat="1" ht="12.75"/>
    <row r="199" s="154" customFormat="1" ht="12.75"/>
    <row r="200" s="154" customFormat="1" ht="12.75"/>
    <row r="201" s="154" customFormat="1" ht="12.75"/>
    <row r="202" s="154" customFormat="1" ht="12.75"/>
    <row r="203" s="154" customFormat="1" ht="12.75"/>
    <row r="204" s="154" customFormat="1" ht="12.75"/>
    <row r="205" s="154" customFormat="1" ht="12.75"/>
    <row r="206" s="154" customFormat="1" ht="12.75"/>
    <row r="207" s="154" customFormat="1" ht="12.75"/>
    <row r="208" s="154" customFormat="1" ht="12.75"/>
    <row r="209" s="154" customFormat="1" ht="12.75"/>
    <row r="210" s="154" customFormat="1" ht="12.75"/>
    <row r="211" s="154" customFormat="1" ht="12.75"/>
    <row r="212" s="154" customFormat="1" ht="12.75"/>
    <row r="213" s="154" customFormat="1" ht="12.75"/>
    <row r="214" s="154" customFormat="1" ht="12.75"/>
    <row r="215" s="154" customFormat="1" ht="12.75"/>
    <row r="216" s="154" customFormat="1" ht="12.75"/>
    <row r="217" s="154" customFormat="1" ht="12.75"/>
    <row r="218" s="154" customFormat="1" ht="12.75"/>
    <row r="219" s="154" customFormat="1" ht="12.75"/>
    <row r="220" s="154" customFormat="1" ht="12.75"/>
    <row r="221" s="154" customFormat="1" ht="12.75"/>
    <row r="222" s="154" customFormat="1" ht="12.75"/>
    <row r="223" s="154" customFormat="1" ht="12.75"/>
    <row r="224" s="154" customFormat="1" ht="12.75"/>
    <row r="225" s="154" customFormat="1" ht="12.75"/>
    <row r="226" s="154" customFormat="1" ht="12.75"/>
    <row r="227" s="154" customFormat="1" ht="12.75"/>
    <row r="228" s="154" customFormat="1" ht="12.75"/>
    <row r="229" s="154" customFormat="1" ht="12.75"/>
    <row r="230" s="154" customFormat="1" ht="12.75"/>
    <row r="231" s="154" customFormat="1" ht="12.75"/>
    <row r="232" s="154" customFormat="1" ht="12.75"/>
    <row r="233" s="154" customFormat="1" ht="12.75"/>
    <row r="234" s="154" customFormat="1" ht="12.75"/>
    <row r="235" s="154" customFormat="1" ht="12.75"/>
    <row r="236" s="154" customFormat="1" ht="12.75"/>
    <row r="237" s="154" customFormat="1" ht="12.75"/>
    <row r="238" s="154" customFormat="1" ht="12.75"/>
    <row r="239" s="154" customFormat="1" ht="12.75"/>
    <row r="240" s="154" customFormat="1" ht="12.75"/>
    <row r="241" s="154" customFormat="1" ht="12.75"/>
    <row r="242" s="154" customFormat="1" ht="12.75"/>
    <row r="243" s="154" customFormat="1" ht="12.75"/>
    <row r="244" s="154" customFormat="1" ht="12.75"/>
    <row r="245" s="154" customFormat="1" ht="12.75"/>
    <row r="246" s="154" customFormat="1" ht="12.75"/>
    <row r="247" s="154" customFormat="1" ht="12.75"/>
    <row r="248" s="154" customFormat="1" ht="12.75"/>
    <row r="249" s="154" customFormat="1" ht="12.75"/>
    <row r="250" s="154" customFormat="1" ht="12.75"/>
    <row r="251" s="154" customFormat="1" ht="12.75"/>
    <row r="252" s="154" customFormat="1" ht="12.75"/>
    <row r="253" s="154" customFormat="1" ht="12.75"/>
    <row r="254" s="154" customFormat="1" ht="12.75"/>
    <row r="255" s="154" customFormat="1" ht="12.75"/>
    <row r="256" s="154" customFormat="1" ht="12.75"/>
    <row r="257" s="154" customFormat="1" ht="12.75"/>
    <row r="258" s="154" customFormat="1" ht="12.75"/>
    <row r="259" s="154" customFormat="1" ht="12.75"/>
    <row r="260" s="154" customFormat="1" ht="12.75"/>
    <row r="261" s="154" customFormat="1" ht="12.75"/>
    <row r="262" s="154" customFormat="1" ht="12.75"/>
    <row r="263" s="154" customFormat="1" ht="12.75"/>
    <row r="264" s="154" customFormat="1" ht="12.75"/>
    <row r="265" s="154" customFormat="1" ht="12.75"/>
    <row r="266" s="154" customFormat="1" ht="12.75"/>
    <row r="267" s="154" customFormat="1" ht="12.75"/>
    <row r="268" s="154" customFormat="1" ht="12.75"/>
    <row r="269" s="154" customFormat="1" ht="12.75"/>
    <row r="270" s="154" customFormat="1" ht="12.75"/>
    <row r="271" s="154" customFormat="1" ht="12.75"/>
    <row r="272" s="154" customFormat="1" ht="12.75"/>
    <row r="273" s="154" customFormat="1" ht="12.75"/>
    <row r="274" s="154" customFormat="1" ht="12.75"/>
    <row r="275" s="154" customFormat="1" ht="12.75"/>
    <row r="276" s="154" customFormat="1" ht="12.75"/>
    <row r="277" s="154" customFormat="1" ht="12.75"/>
    <row r="278" s="154" customFormat="1" ht="12.75"/>
    <row r="279" s="154" customFormat="1" ht="12.75"/>
    <row r="280" s="154" customFormat="1" ht="12.75"/>
    <row r="281" s="154" customFormat="1" ht="12.75"/>
    <row r="282" s="154" customFormat="1" ht="12.75"/>
    <row r="283" s="154" customFormat="1" ht="12.75"/>
    <row r="284" s="154" customFormat="1" ht="12.75"/>
    <row r="285" s="154" customFormat="1" ht="12.75"/>
    <row r="286" s="154" customFormat="1" ht="12.75"/>
    <row r="287" s="154" customFormat="1" ht="12.75"/>
    <row r="288" s="154" customFormat="1" ht="12.75"/>
    <row r="289" s="154" customFormat="1" ht="12.75"/>
    <row r="290" s="154" customFormat="1" ht="12.75"/>
    <row r="291" s="154" customFormat="1" ht="12.75"/>
    <row r="292" s="154" customFormat="1" ht="12.75"/>
    <row r="293" s="154" customFormat="1" ht="12.75"/>
    <row r="294" s="154" customFormat="1" ht="12.75"/>
    <row r="295" s="154" customFormat="1" ht="12.75"/>
    <row r="296" s="154" customFormat="1" ht="12.75"/>
    <row r="297" s="154" customFormat="1" ht="12.75"/>
    <row r="298" s="154" customFormat="1" ht="12.75"/>
    <row r="299" s="154" customFormat="1" ht="12.75"/>
    <row r="300" s="154" customFormat="1" ht="12.75"/>
    <row r="301" s="154" customFormat="1" ht="12.75"/>
    <row r="302" s="154" customFormat="1" ht="12.75"/>
    <row r="303" s="154" customFormat="1" ht="12.75"/>
    <row r="304" s="154" customFormat="1" ht="12.75"/>
    <row r="305" s="154" customFormat="1" ht="12.75"/>
    <row r="306" s="154" customFormat="1" ht="12.75"/>
    <row r="307" s="154" customFormat="1" ht="12.75"/>
    <row r="308" s="154" customFormat="1" ht="12.75"/>
    <row r="309" s="154" customFormat="1" ht="12.75"/>
    <row r="310" s="154" customFormat="1" ht="12.75"/>
    <row r="311" s="154" customFormat="1" ht="12.75"/>
    <row r="312" s="154" customFormat="1" ht="12.75"/>
    <row r="313" s="154" customFormat="1" ht="12.75"/>
    <row r="314" s="154" customFormat="1" ht="12.75"/>
    <row r="315" s="154" customFormat="1" ht="12.75"/>
    <row r="316" s="154" customFormat="1" ht="12.75"/>
    <row r="317" s="154" customFormat="1" ht="12.75"/>
    <row r="318" s="154" customFormat="1" ht="12.75"/>
    <row r="319" s="154" customFormat="1" ht="12.75"/>
    <row r="320" s="154" customFormat="1" ht="12.75"/>
    <row r="321" s="154" customFormat="1" ht="12.75"/>
    <row r="322" s="154" customFormat="1" ht="12.75"/>
    <row r="323" s="154" customFormat="1" ht="12.75"/>
    <row r="324" s="154" customFormat="1" ht="12.75"/>
    <row r="325" s="154" customFormat="1" ht="12.75"/>
    <row r="326" s="154" customFormat="1" ht="12.75"/>
    <row r="327" s="154" customFormat="1" ht="12.75"/>
    <row r="328" s="154" customFormat="1" ht="12.75"/>
    <row r="329" s="154" customFormat="1" ht="12.75"/>
    <row r="330" s="154" customFormat="1" ht="12.75"/>
    <row r="331" s="154" customFormat="1" ht="12.75"/>
    <row r="332" s="154" customFormat="1" ht="12.75"/>
    <row r="333" s="154" customFormat="1" ht="12.75"/>
    <row r="334" s="154" customFormat="1" ht="12.75"/>
    <row r="335" s="154" customFormat="1" ht="12.75"/>
    <row r="336" s="154" customFormat="1" ht="12.75"/>
    <row r="337" s="154" customFormat="1" ht="12.75"/>
    <row r="338" s="154" customFormat="1" ht="12.75"/>
    <row r="339" s="154" customFormat="1" ht="12.75"/>
    <row r="340" s="154" customFormat="1" ht="12.75"/>
    <row r="341" s="154" customFormat="1" ht="12.75"/>
    <row r="342" s="154" customFormat="1" ht="12.75"/>
    <row r="343" s="154" customFormat="1" ht="12.75"/>
    <row r="344" s="154" customFormat="1" ht="12.75"/>
    <row r="345" s="154" customFormat="1" ht="12.75"/>
    <row r="346" s="154" customFormat="1" ht="12.75"/>
    <row r="347" s="154" customFormat="1" ht="12.75"/>
    <row r="348" s="154" customFormat="1" ht="12.75"/>
    <row r="349" s="154" customFormat="1" ht="12.75"/>
    <row r="350" s="154" customFormat="1" ht="12.75"/>
    <row r="351" s="154" customFormat="1" ht="12.75"/>
    <row r="352" s="154" customFormat="1" ht="12.75"/>
    <row r="353" s="154" customFormat="1" ht="12.75"/>
    <row r="354" s="154" customFormat="1" ht="12.75"/>
    <row r="355" s="154" customFormat="1" ht="12.75"/>
    <row r="356" s="154" customFormat="1" ht="12.75"/>
    <row r="357" s="154" customFormat="1" ht="12.75"/>
    <row r="358" s="154" customFormat="1" ht="12.75"/>
    <row r="359" s="154" customFormat="1" ht="12.75"/>
    <row r="360" s="154" customFormat="1" ht="12.75"/>
    <row r="361" s="154" customFormat="1" ht="12.75"/>
    <row r="362" s="154" customFormat="1" ht="12.75"/>
    <row r="363" s="154" customFormat="1" ht="12.75"/>
    <row r="364" s="154" customFormat="1" ht="12.75"/>
    <row r="365" s="154" customFormat="1" ht="12.75"/>
    <row r="366" s="154" customFormat="1" ht="12.75"/>
    <row r="367" s="154" customFormat="1" ht="12.75"/>
    <row r="368" s="154" customFormat="1" ht="12.75"/>
    <row r="369" s="154" customFormat="1" ht="12.75"/>
    <row r="370" s="154" customFormat="1" ht="12.75"/>
    <row r="371" s="154" customFormat="1" ht="12.75"/>
    <row r="372" s="154" customFormat="1" ht="12.75"/>
    <row r="373" s="154" customFormat="1" ht="12.75"/>
    <row r="374" s="154" customFormat="1" ht="12.75"/>
    <row r="375" s="154" customFormat="1" ht="12.75"/>
    <row r="376" s="154" customFormat="1" ht="12.75"/>
    <row r="377" s="154" customFormat="1" ht="12.75"/>
    <row r="378" s="154" customFormat="1" ht="12.75"/>
    <row r="379" s="154" customFormat="1" ht="12.75"/>
    <row r="380" s="154" customFormat="1" ht="12.75"/>
    <row r="381" s="154" customFormat="1" ht="12.75"/>
    <row r="382" s="154" customFormat="1" ht="12.75"/>
    <row r="383" s="154" customFormat="1" ht="12.75"/>
    <row r="384" s="154" customFormat="1" ht="12.75"/>
    <row r="385" s="154" customFormat="1" ht="12.75"/>
    <row r="386" s="154" customFormat="1" ht="12.75"/>
    <row r="387" s="154" customFormat="1" ht="12.75"/>
    <row r="388" s="154" customFormat="1" ht="12.75"/>
    <row r="389" s="154" customFormat="1" ht="12.75"/>
    <row r="390" s="154" customFormat="1" ht="12.75"/>
    <row r="391" s="154" customFormat="1" ht="12.75"/>
    <row r="392" s="154" customFormat="1" ht="12.75"/>
    <row r="393" s="154" customFormat="1" ht="12.75"/>
    <row r="394" s="154" customFormat="1" ht="12.75"/>
    <row r="395" s="154" customFormat="1" ht="12.75"/>
    <row r="396" s="154" customFormat="1" ht="12.75"/>
    <row r="397" s="154" customFormat="1" ht="12.75"/>
    <row r="398" s="154" customFormat="1" ht="12.75"/>
    <row r="399" s="154" customFormat="1" ht="12.75"/>
    <row r="400" s="154" customFormat="1" ht="12.75"/>
    <row r="401" s="154" customFormat="1" ht="12.75"/>
    <row r="402" s="154" customFormat="1" ht="12.75"/>
    <row r="403" s="154" customFormat="1" ht="12.75"/>
    <row r="404" s="154" customFormat="1" ht="12.75"/>
    <row r="405" s="154" customFormat="1" ht="12.75"/>
    <row r="406" s="154" customFormat="1" ht="12.75"/>
    <row r="407" s="154" customFormat="1" ht="12.75"/>
    <row r="408" s="154" customFormat="1" ht="12.75"/>
    <row r="409" s="154" customFormat="1" ht="12.75"/>
    <row r="410" s="154" customFormat="1" ht="12.75"/>
    <row r="411" s="154" customFormat="1" ht="12.75"/>
    <row r="412" s="154" customFormat="1" ht="12.75"/>
    <row r="413" s="154" customFormat="1" ht="12.75"/>
    <row r="414" s="154" customFormat="1" ht="12.75"/>
    <row r="415" s="154" customFormat="1" ht="12.75"/>
    <row r="416" s="154" customFormat="1" ht="12.75"/>
    <row r="417" s="154" customFormat="1" ht="12.75"/>
    <row r="418" s="154" customFormat="1" ht="12.75"/>
    <row r="419" s="154" customFormat="1" ht="12.75"/>
    <row r="420" s="154" customFormat="1" ht="12.75"/>
    <row r="421" s="154" customFormat="1" ht="12.75"/>
    <row r="422" s="154" customFormat="1" ht="12.75"/>
    <row r="423" s="154" customFormat="1" ht="12.75"/>
    <row r="424" s="154" customFormat="1" ht="12.75"/>
    <row r="425" s="154" customFormat="1" ht="12.75"/>
    <row r="426" s="154" customFormat="1" ht="12.75"/>
    <row r="427" s="154" customFormat="1" ht="12.75"/>
    <row r="428" s="154" customFormat="1" ht="12.75"/>
    <row r="429" s="154" customFormat="1" ht="12.75"/>
    <row r="430" s="154" customFormat="1" ht="12.75"/>
    <row r="431" s="154" customFormat="1" ht="12.75"/>
    <row r="432" s="154" customFormat="1" ht="12.75"/>
    <row r="433" s="154" customFormat="1" ht="12.75"/>
    <row r="434" s="154" customFormat="1" ht="12.75"/>
    <row r="435" s="154" customFormat="1" ht="12.75"/>
    <row r="436" s="154" customFormat="1" ht="12.75"/>
    <row r="437" s="154" customFormat="1" ht="12.75"/>
    <row r="438" s="154" customFormat="1" ht="12.75"/>
    <row r="439" s="154" customFormat="1" ht="12.75"/>
    <row r="440" s="154" customFormat="1" ht="12.75"/>
    <row r="441" s="154" customFormat="1" ht="12.75"/>
    <row r="442" s="154" customFormat="1" ht="12.75"/>
    <row r="443" s="154" customFormat="1" ht="12.75"/>
    <row r="444" s="154" customFormat="1" ht="12.75"/>
    <row r="445" s="154" customFormat="1" ht="12.75"/>
    <row r="446" s="154" customFormat="1" ht="12.75"/>
    <row r="447" s="154" customFormat="1" ht="12.75"/>
    <row r="448" s="154" customFormat="1" ht="12.75"/>
    <row r="449" s="154" customFormat="1" ht="12.75"/>
    <row r="450" s="154" customFormat="1" ht="12.75"/>
    <row r="451" s="154" customFormat="1" ht="12.75"/>
    <row r="452" s="154" customFormat="1" ht="12.75"/>
    <row r="453" s="154" customFormat="1" ht="12.75"/>
    <row r="454" s="154" customFormat="1" ht="12.75"/>
    <row r="455" s="154" customFormat="1" ht="12.75"/>
    <row r="456" s="154" customFormat="1" ht="12.75"/>
    <row r="457" s="154" customFormat="1" ht="12.75"/>
    <row r="458" s="154" customFormat="1" ht="12.75"/>
    <row r="459" s="154" customFormat="1" ht="12.75"/>
    <row r="460" s="154" customFormat="1" ht="12.75"/>
    <row r="461" s="154" customFormat="1" ht="12.75"/>
    <row r="462" s="154" customFormat="1" ht="12.75"/>
    <row r="463" s="154" customFormat="1" ht="12.75"/>
    <row r="464" s="154" customFormat="1" ht="12.75"/>
    <row r="465" s="154" customFormat="1" ht="12.75"/>
    <row r="466" s="154" customFormat="1" ht="12.75"/>
    <row r="467" s="154" customFormat="1" ht="12.75"/>
    <row r="468" s="154" customFormat="1" ht="12.75"/>
    <row r="469" s="154" customFormat="1" ht="12.75"/>
    <row r="470" s="154" customFormat="1" ht="12.75"/>
    <row r="471" s="154" customFormat="1" ht="12.75"/>
    <row r="472" s="154" customFormat="1" ht="12.75"/>
    <row r="473" s="154" customFormat="1" ht="12.75"/>
    <row r="474" s="154" customFormat="1" ht="12.75"/>
    <row r="475" s="154" customFormat="1" ht="12.75"/>
    <row r="476" s="154" customFormat="1" ht="12.75"/>
    <row r="477" s="154" customFormat="1" ht="12.75"/>
    <row r="478" s="154" customFormat="1" ht="12.75"/>
    <row r="479" s="154" customFormat="1" ht="12.75"/>
    <row r="480" s="154" customFormat="1" ht="12.75"/>
    <row r="481" s="154" customFormat="1" ht="12.75"/>
    <row r="482" s="154" customFormat="1" ht="12.75"/>
    <row r="483" s="154" customFormat="1" ht="12.75"/>
    <row r="484" s="154" customFormat="1" ht="12.75"/>
    <row r="485" s="154" customFormat="1" ht="12.75"/>
    <row r="486" s="154" customFormat="1" ht="12.75"/>
    <row r="487" s="154" customFormat="1" ht="12.75"/>
    <row r="488" s="154" customFormat="1" ht="12.75"/>
    <row r="489" s="154" customFormat="1" ht="12.75"/>
    <row r="490" s="154" customFormat="1" ht="12.75"/>
    <row r="491" s="154" customFormat="1" ht="12.75"/>
    <row r="492" s="154" customFormat="1" ht="12.75"/>
    <row r="493" s="154" customFormat="1" ht="12.75"/>
    <row r="494" s="154" customFormat="1" ht="12.75"/>
    <row r="495" s="154" customFormat="1" ht="12.75"/>
    <row r="496" s="154" customFormat="1" ht="12.75"/>
    <row r="497" s="154" customFormat="1" ht="12.75"/>
    <row r="498" s="154" customFormat="1" ht="12.75"/>
    <row r="499" s="154" customFormat="1" ht="12.75"/>
    <row r="500" s="154" customFormat="1" ht="12.75"/>
    <row r="501" s="154" customFormat="1" ht="12.75"/>
    <row r="502" s="154" customFormat="1" ht="12.75"/>
    <row r="503" s="154" customFormat="1" ht="12.75"/>
    <row r="504" s="154" customFormat="1" ht="12.75"/>
    <row r="505" s="154" customFormat="1" ht="12.75"/>
    <row r="506" s="154" customFormat="1" ht="12.75"/>
    <row r="507" s="154" customFormat="1" ht="12.75"/>
    <row r="508" s="154" customFormat="1" ht="12.75"/>
    <row r="509" s="154" customFormat="1" ht="12.75"/>
    <row r="510" s="154" customFormat="1" ht="12.75"/>
    <row r="511" s="154" customFormat="1" ht="12.75"/>
    <row r="512" s="154" customFormat="1" ht="12.75"/>
    <row r="513" s="154" customFormat="1" ht="12.75"/>
    <row r="514" s="154" customFormat="1" ht="12.75"/>
    <row r="515" s="154" customFormat="1" ht="12.75"/>
    <row r="516" s="154" customFormat="1" ht="12.75"/>
    <row r="517" s="154" customFormat="1" ht="12.75"/>
    <row r="518" s="154" customFormat="1" ht="12.75"/>
    <row r="519" s="154" customFormat="1" ht="12.75"/>
    <row r="520" s="154" customFormat="1" ht="12.75"/>
    <row r="521" s="154" customFormat="1" ht="12.75"/>
    <row r="522" s="154" customFormat="1" ht="12.75"/>
    <row r="523" s="154" customFormat="1" ht="12.75"/>
    <row r="524" s="154" customFormat="1" ht="12.75"/>
    <row r="525" s="154" customFormat="1" ht="12.75"/>
    <row r="526" s="154" customFormat="1" ht="12.75"/>
    <row r="527" s="154" customFormat="1" ht="12.75"/>
    <row r="528" s="154" customFormat="1" ht="12.75"/>
    <row r="529" s="154" customFormat="1" ht="12.75"/>
    <row r="530" s="154" customFormat="1" ht="12.75"/>
    <row r="531" s="154" customFormat="1" ht="12.75"/>
    <row r="532" s="154" customFormat="1" ht="12.75"/>
    <row r="533" s="154" customFormat="1" ht="12.75"/>
    <row r="534" s="154" customFormat="1" ht="12.75"/>
    <row r="535" s="154" customFormat="1" ht="12.75"/>
    <row r="536" s="154" customFormat="1" ht="12.75"/>
    <row r="537" s="154" customFormat="1" ht="12.75"/>
    <row r="538" s="154" customFormat="1" ht="12.75"/>
    <row r="539" s="154" customFormat="1" ht="12.75"/>
    <row r="540" s="154" customFormat="1" ht="12.75"/>
    <row r="541" s="154" customFormat="1" ht="12.75"/>
    <row r="542" s="154" customFormat="1" ht="12.75"/>
    <row r="543" s="154" customFormat="1" ht="12.75"/>
    <row r="544" s="154" customFormat="1" ht="12.75"/>
    <row r="545" s="154" customFormat="1" ht="12.75"/>
    <row r="546" s="154" customFormat="1" ht="12.75"/>
    <row r="547" s="154" customFormat="1" ht="12.75"/>
    <row r="548" s="154" customFormat="1" ht="12.75"/>
    <row r="549" s="154" customFormat="1" ht="12.75"/>
    <row r="550" s="154" customFormat="1" ht="12.75"/>
    <row r="551" s="154" customFormat="1" ht="12.75"/>
    <row r="552" s="154" customFormat="1" ht="12.75"/>
    <row r="553" s="154" customFormat="1" ht="12.75"/>
    <row r="554" s="154" customFormat="1" ht="12.75"/>
    <row r="555" s="154" customFormat="1" ht="12.75"/>
    <row r="556" s="154" customFormat="1" ht="12.75"/>
    <row r="557" s="154" customFormat="1" ht="12.75"/>
    <row r="558" s="154" customFormat="1" ht="12.75"/>
    <row r="559" s="154" customFormat="1" ht="12.75"/>
    <row r="560" s="154" customFormat="1" ht="12.75"/>
    <row r="561" s="154" customFormat="1" ht="12.75"/>
    <row r="562" s="154" customFormat="1" ht="12.75"/>
    <row r="563" s="154" customFormat="1" ht="12.75"/>
    <row r="564" s="154" customFormat="1" ht="12.75"/>
    <row r="565" s="154" customFormat="1" ht="12.75"/>
    <row r="566" s="154" customFormat="1" ht="12.75"/>
    <row r="567" s="154" customFormat="1" ht="12.75"/>
    <row r="568" s="154" customFormat="1" ht="12.75"/>
    <row r="569" s="154" customFormat="1" ht="12.75"/>
    <row r="570" s="154" customFormat="1" ht="12.75"/>
    <row r="571" s="154" customFormat="1" ht="12.75"/>
    <row r="572" s="154" customFormat="1" ht="12.75"/>
    <row r="573" s="154" customFormat="1" ht="12.75"/>
    <row r="574" s="154" customFormat="1" ht="12.75"/>
    <row r="575" s="154" customFormat="1" ht="12.75"/>
    <row r="576" s="154" customFormat="1" ht="12.75"/>
    <row r="577" s="154" customFormat="1" ht="12.75"/>
    <row r="578" s="154" customFormat="1" ht="12.75"/>
    <row r="579" s="154" customFormat="1" ht="12.75"/>
    <row r="580" s="154" customFormat="1" ht="12.75"/>
    <row r="581" s="154" customFormat="1" ht="12.75"/>
    <row r="582" s="154" customFormat="1" ht="12.75"/>
    <row r="583" s="154" customFormat="1" ht="12.75"/>
    <row r="584" s="154" customFormat="1" ht="12.75"/>
    <row r="585" s="154" customFormat="1" ht="12.75"/>
    <row r="586" s="154" customFormat="1" ht="12.75"/>
    <row r="587" s="154" customFormat="1" ht="12.75"/>
    <row r="588" s="154" customFormat="1" ht="12.75"/>
    <row r="589" s="154" customFormat="1" ht="12.75"/>
    <row r="590" s="154" customFormat="1" ht="12.75"/>
    <row r="591" s="154" customFormat="1" ht="12.75"/>
    <row r="592" s="154" customFormat="1" ht="12.75"/>
    <row r="593" s="154" customFormat="1" ht="12.75"/>
    <row r="594" s="154" customFormat="1" ht="12.75"/>
    <row r="595" s="154" customFormat="1" ht="12.75"/>
    <row r="596" s="154" customFormat="1" ht="12.75"/>
    <row r="597" s="154" customFormat="1" ht="12.75"/>
    <row r="598" s="154" customFormat="1" ht="12.75"/>
    <row r="599" s="154" customFormat="1" ht="12.75"/>
    <row r="600" s="154" customFormat="1" ht="12.75"/>
    <row r="601" s="154" customFormat="1" ht="12.75"/>
    <row r="602" s="154" customFormat="1" ht="12.75"/>
    <row r="603" s="154" customFormat="1" ht="12.75"/>
    <row r="604" s="154" customFormat="1" ht="12.75"/>
    <row r="605" s="154" customFormat="1" ht="12.75"/>
    <row r="606" s="154" customFormat="1" ht="12.75"/>
    <row r="607" s="154" customFormat="1" ht="12.75"/>
    <row r="608" s="154" customFormat="1" ht="12.75"/>
    <row r="609" s="154" customFormat="1" ht="12.75"/>
    <row r="610" s="154" customFormat="1" ht="12.75"/>
    <row r="611" s="154" customFormat="1" ht="12.75"/>
    <row r="612" s="154" customFormat="1" ht="12.75"/>
    <row r="613" s="154" customFormat="1" ht="12.75"/>
    <row r="614" s="154" customFormat="1" ht="12.75"/>
    <row r="615" s="154" customFormat="1" ht="12.75"/>
    <row r="616" s="154" customFormat="1" ht="12.75"/>
    <row r="617" s="154" customFormat="1" ht="12.75"/>
    <row r="618" s="154" customFormat="1" ht="12.75"/>
    <row r="619" s="154" customFormat="1" ht="12.75"/>
    <row r="620" s="154" customFormat="1" ht="12.75"/>
    <row r="621" s="154" customFormat="1" ht="12.75"/>
    <row r="622" s="154" customFormat="1" ht="12.75"/>
    <row r="623" s="154" customFormat="1" ht="12.75"/>
    <row r="624" s="154" customFormat="1" ht="12.75"/>
    <row r="625" s="154" customFormat="1" ht="12.75"/>
    <row r="626" s="154" customFormat="1" ht="12.75"/>
    <row r="627" s="154" customFormat="1" ht="12.75"/>
    <row r="628" s="154" customFormat="1" ht="12.75"/>
    <row r="629" s="154" customFormat="1" ht="12.75"/>
    <row r="630" s="154" customFormat="1" ht="12.75"/>
    <row r="631" s="154" customFormat="1" ht="12.75"/>
    <row r="632" s="154" customFormat="1" ht="12.75"/>
    <row r="633" s="154" customFormat="1" ht="12.75"/>
    <row r="634" s="154" customFormat="1" ht="12.75"/>
    <row r="635" s="154" customFormat="1" ht="12.75"/>
    <row r="636" s="154" customFormat="1" ht="12.75"/>
    <row r="637" s="154" customFormat="1" ht="12.75"/>
    <row r="638" s="154" customFormat="1" ht="12.75"/>
    <row r="639" s="154" customFormat="1" ht="12.75"/>
    <row r="640" s="154" customFormat="1" ht="12.75"/>
    <row r="641" s="154" customFormat="1" ht="12.75"/>
    <row r="642" s="154" customFormat="1" ht="12.75"/>
    <row r="643" s="154" customFormat="1" ht="12.75"/>
    <row r="644" s="154" customFormat="1" ht="12.75"/>
    <row r="645" s="154" customFormat="1" ht="12.75"/>
    <row r="646" s="154" customFormat="1" ht="12.75"/>
    <row r="647" s="154" customFormat="1" ht="12.75"/>
    <row r="648" s="154" customFormat="1" ht="12.75"/>
    <row r="649" s="154" customFormat="1" ht="12.75"/>
    <row r="650" s="154" customFormat="1" ht="12.75"/>
    <row r="651" s="154" customFormat="1" ht="12.75"/>
    <row r="652" s="154" customFormat="1" ht="12.75"/>
    <row r="653" s="154" customFormat="1" ht="12.75"/>
    <row r="654" s="154" customFormat="1" ht="12.75"/>
    <row r="655" s="154" customFormat="1" ht="12.75"/>
    <row r="656" s="154" customFormat="1" ht="12.75"/>
    <row r="657" s="154" customFormat="1" ht="12.75"/>
    <row r="658" s="154" customFormat="1" ht="12.75"/>
    <row r="659" s="154" customFormat="1" ht="12.75"/>
    <row r="660" s="154" customFormat="1" ht="12.75"/>
    <row r="661" s="154" customFormat="1" ht="12.75"/>
    <row r="662" s="154" customFormat="1" ht="12.75"/>
    <row r="663" s="154" customFormat="1" ht="12.75"/>
    <row r="664" s="154" customFormat="1" ht="12.75"/>
    <row r="665" s="154" customFormat="1" ht="12.75"/>
    <row r="666" s="154" customFormat="1" ht="12.75"/>
    <row r="667" s="154" customFormat="1" ht="12.75"/>
    <row r="668" s="154" customFormat="1" ht="12.75"/>
    <row r="669" s="154" customFormat="1" ht="12.75"/>
    <row r="670" s="154" customFormat="1" ht="12.75"/>
    <row r="671" s="154" customFormat="1" ht="12.75"/>
    <row r="672" s="154" customFormat="1" ht="12.75"/>
    <row r="673" s="154" customFormat="1" ht="12.75"/>
    <row r="674" s="154" customFormat="1" ht="12.75"/>
    <row r="675" s="154" customFormat="1" ht="12.75"/>
    <row r="676" s="154" customFormat="1" ht="12.75"/>
    <row r="677" s="154" customFormat="1" ht="12.75"/>
    <row r="678" s="154" customFormat="1" ht="12.75"/>
    <row r="679" s="154" customFormat="1" ht="12.75"/>
    <row r="680" s="154" customFormat="1" ht="12.75"/>
    <row r="681" s="154" customFormat="1" ht="12.75"/>
    <row r="682" s="154" customFormat="1" ht="12.75"/>
    <row r="683" s="154" customFormat="1" ht="12.75"/>
    <row r="684" s="154" customFormat="1" ht="12.75"/>
    <row r="685" s="154" customFormat="1" ht="12.75"/>
    <row r="686" s="154" customFormat="1" ht="12.75"/>
    <row r="687" s="154" customFormat="1" ht="12.75"/>
    <row r="688" s="154" customFormat="1" ht="12.75"/>
    <row r="689" s="154" customFormat="1" ht="12.75"/>
    <row r="690" s="154" customFormat="1" ht="12.75"/>
    <row r="691" s="154" customFormat="1" ht="12.75"/>
    <row r="692" s="154" customFormat="1" ht="12.75"/>
    <row r="693" s="154" customFormat="1" ht="12.75"/>
    <row r="694" s="154" customFormat="1" ht="12.75"/>
    <row r="695" s="154" customFormat="1" ht="12.75"/>
    <row r="696" s="154" customFormat="1" ht="12.75"/>
    <row r="697" s="154" customFormat="1" ht="12.75"/>
    <row r="698" s="154" customFormat="1" ht="12.75"/>
    <row r="699" s="154" customFormat="1" ht="12.75"/>
    <row r="700" s="154" customFormat="1" ht="12.75"/>
    <row r="701" s="154" customFormat="1" ht="12.75"/>
    <row r="702" s="154" customFormat="1" ht="12.75"/>
    <row r="703" s="154" customFormat="1" ht="12.75"/>
    <row r="704" s="154" customFormat="1" ht="12.75"/>
    <row r="705" s="154" customFormat="1" ht="12.75"/>
    <row r="706" s="154" customFormat="1" ht="12.75"/>
    <row r="707" s="154" customFormat="1" ht="12.75"/>
    <row r="708" s="154" customFormat="1" ht="12.75"/>
    <row r="709" s="154" customFormat="1" ht="12.75"/>
    <row r="710" s="154" customFormat="1" ht="12.75"/>
    <row r="711" s="154" customFormat="1" ht="12.75"/>
    <row r="712" s="154" customFormat="1" ht="12.75"/>
    <row r="713" s="154" customFormat="1" ht="12.75"/>
    <row r="714" s="154" customFormat="1" ht="12.75"/>
    <row r="715" s="154" customFormat="1" ht="12.75"/>
    <row r="716" s="154" customFormat="1" ht="12.75"/>
    <row r="717" s="154" customFormat="1" ht="12.75"/>
    <row r="718" s="154" customFormat="1" ht="12.75"/>
    <row r="719" s="154" customFormat="1" ht="12.75"/>
    <row r="720" s="154" customFormat="1" ht="12.75"/>
    <row r="721" s="154" customFormat="1" ht="12.75"/>
    <row r="722" s="154" customFormat="1" ht="12.75"/>
    <row r="723" s="154" customFormat="1" ht="12.75"/>
    <row r="724" s="154" customFormat="1" ht="12.75"/>
    <row r="725" s="154" customFormat="1" ht="12.75"/>
    <row r="726" s="154" customFormat="1" ht="12.75"/>
    <row r="727" s="154" customFormat="1" ht="12.75"/>
    <row r="728" s="154" customFormat="1" ht="12.75"/>
    <row r="729" s="154" customFormat="1" ht="12.75"/>
    <row r="730" s="154" customFormat="1" ht="12.75"/>
    <row r="731" s="154" customFormat="1" ht="12.75"/>
    <row r="732" s="154" customFormat="1" ht="12.75"/>
    <row r="733" s="154" customFormat="1" ht="12.75"/>
    <row r="734" s="154" customFormat="1" ht="12.75"/>
    <row r="735" s="154" customFormat="1" ht="12.75"/>
    <row r="736" s="154" customFormat="1" ht="12.75"/>
    <row r="737" s="154" customFormat="1" ht="12.75"/>
    <row r="738" s="154" customFormat="1" ht="12.75"/>
    <row r="739" s="154" customFormat="1" ht="12.75"/>
    <row r="740" s="154" customFormat="1" ht="12.75"/>
    <row r="741" s="154" customFormat="1" ht="12.75"/>
    <row r="742" s="154" customFormat="1" ht="12.75"/>
    <row r="743" s="154" customFormat="1" ht="12.75"/>
    <row r="744" s="154" customFormat="1" ht="12.75"/>
    <row r="745" s="154" customFormat="1" ht="12.75"/>
    <row r="746" s="154" customFormat="1" ht="12.75"/>
    <row r="747" s="154" customFormat="1" ht="12.75"/>
    <row r="748" s="154" customFormat="1" ht="12.75"/>
    <row r="749" s="154" customFormat="1" ht="12.75"/>
    <row r="750" s="154" customFormat="1" ht="12.75"/>
    <row r="751" s="154" customFormat="1" ht="12.75"/>
    <row r="752" s="154" customFormat="1" ht="12.75"/>
    <row r="753" s="154" customFormat="1" ht="12.75"/>
    <row r="754" s="154" customFormat="1" ht="12.75"/>
    <row r="755" s="154" customFormat="1" ht="12.75"/>
    <row r="756" s="154" customFormat="1" ht="12.75"/>
    <row r="757" s="154" customFormat="1" ht="12.75"/>
    <row r="758" s="154" customFormat="1" ht="12.75"/>
    <row r="759" s="154" customFormat="1" ht="12.75"/>
    <row r="760" s="154" customFormat="1" ht="12.75"/>
    <row r="761" s="154" customFormat="1" ht="12.75"/>
    <row r="762" s="154" customFormat="1" ht="12.75"/>
    <row r="763" s="154" customFormat="1" ht="12.75"/>
    <row r="764" s="154" customFormat="1" ht="12.75"/>
    <row r="765" s="154" customFormat="1" ht="12.75"/>
    <row r="766" s="154" customFormat="1" ht="12.75"/>
    <row r="767" s="154" customFormat="1" ht="12.75"/>
    <row r="768" s="154" customFormat="1" ht="12.75"/>
    <row r="769" s="154" customFormat="1" ht="12.75"/>
    <row r="770" s="154" customFormat="1" ht="12.75"/>
    <row r="771" s="154" customFormat="1" ht="12.75"/>
    <row r="772" s="154" customFormat="1" ht="12.75"/>
    <row r="773" s="154" customFormat="1" ht="12.75"/>
    <row r="774" s="154" customFormat="1" ht="12.75"/>
    <row r="775" s="154" customFormat="1" ht="12.75"/>
    <row r="776" s="154" customFormat="1" ht="12.75"/>
    <row r="777" s="154" customFormat="1" ht="12.75"/>
    <row r="778" s="154" customFormat="1" ht="12.75"/>
    <row r="779" s="154" customFormat="1" ht="12.75"/>
    <row r="780" s="154" customFormat="1" ht="12.75"/>
    <row r="781" s="154" customFormat="1" ht="12.75"/>
    <row r="782" s="154" customFormat="1" ht="12.75"/>
    <row r="783" s="154" customFormat="1" ht="12.75"/>
    <row r="784" s="154" customFormat="1" ht="12.75"/>
    <row r="785" s="154" customFormat="1" ht="12.75"/>
    <row r="786" s="154" customFormat="1" ht="12.75"/>
    <row r="787" s="154" customFormat="1" ht="12.75"/>
    <row r="788" s="154" customFormat="1" ht="12.75"/>
    <row r="789" s="154" customFormat="1" ht="12.75"/>
    <row r="790" s="154" customFormat="1" ht="12.75"/>
    <row r="791" s="154" customFormat="1" ht="12.75"/>
    <row r="792" s="154" customFormat="1" ht="12.75"/>
    <row r="793" s="154" customFormat="1" ht="12.75"/>
    <row r="794" s="154" customFormat="1" ht="12.75"/>
    <row r="795" s="154" customFormat="1" ht="12.75"/>
    <row r="796" s="154" customFormat="1" ht="12.75"/>
    <row r="797" s="154" customFormat="1" ht="12.75"/>
    <row r="798" s="154" customFormat="1" ht="12.75"/>
    <row r="799" s="154" customFormat="1" ht="12.75"/>
    <row r="800" s="154" customFormat="1" ht="12.75"/>
    <row r="801" s="154" customFormat="1" ht="12.75"/>
    <row r="802" s="154" customFormat="1" ht="12.75"/>
    <row r="803" s="154" customFormat="1" ht="12.75"/>
    <row r="804" s="154" customFormat="1" ht="12.75"/>
    <row r="805" s="154" customFormat="1" ht="12.75"/>
    <row r="806" s="154" customFormat="1" ht="12.75"/>
    <row r="807" s="154" customFormat="1" ht="12.75"/>
    <row r="808" s="154" customFormat="1" ht="12.75"/>
    <row r="809" s="154" customFormat="1" ht="12.75"/>
    <row r="810" s="154" customFormat="1" ht="12.75"/>
    <row r="811" s="154" customFormat="1" ht="12.75"/>
    <row r="812" s="154" customFormat="1" ht="12.75"/>
    <row r="813" s="154" customFormat="1" ht="12.75"/>
    <row r="814" s="154" customFormat="1" ht="12.75"/>
    <row r="815" s="154" customFormat="1" ht="12.75"/>
    <row r="816" s="154" customFormat="1" ht="12.75"/>
    <row r="817" s="154" customFormat="1" ht="12.75"/>
    <row r="818" s="154" customFormat="1" ht="12.75"/>
    <row r="819" s="154" customFormat="1" ht="12.75"/>
    <row r="820" s="154" customFormat="1" ht="12.75"/>
    <row r="821" s="154" customFormat="1" ht="12.75"/>
    <row r="822" s="154" customFormat="1" ht="12.75"/>
    <row r="823" s="154" customFormat="1" ht="12.75"/>
    <row r="824" s="154" customFormat="1" ht="12.75"/>
    <row r="825" s="154" customFormat="1" ht="12.75"/>
    <row r="826" s="154" customFormat="1" ht="12.75"/>
    <row r="827" s="154" customFormat="1" ht="12.75"/>
    <row r="828" s="154" customFormat="1" ht="12.75"/>
    <row r="829" s="154" customFormat="1" ht="12.75"/>
    <row r="830" s="154" customFormat="1" ht="12.75"/>
    <row r="831" s="154" customFormat="1" ht="12.75"/>
    <row r="832" s="154" customFormat="1" ht="12.75"/>
    <row r="833" s="154" customFormat="1" ht="12.75"/>
    <row r="834" s="154" customFormat="1" ht="12.75"/>
    <row r="835" s="154" customFormat="1" ht="12.75"/>
    <row r="836" s="154" customFormat="1" ht="12.75"/>
    <row r="837" s="154" customFormat="1" ht="12.75"/>
    <row r="838" s="154" customFormat="1" ht="12.75"/>
    <row r="839" s="154" customFormat="1" ht="12.75"/>
    <row r="840" s="154" customFormat="1" ht="12.75"/>
    <row r="841" s="154" customFormat="1" ht="12.75"/>
    <row r="842" s="154" customFormat="1" ht="12.75"/>
    <row r="843" s="154" customFormat="1" ht="12.75"/>
    <row r="844" s="154" customFormat="1" ht="12.75"/>
    <row r="845" s="154" customFormat="1" ht="12.75"/>
    <row r="846" s="154" customFormat="1" ht="12.75"/>
    <row r="847" s="154" customFormat="1" ht="12.75"/>
    <row r="848" s="154" customFormat="1" ht="12.75"/>
    <row r="849" s="154" customFormat="1" ht="12.75"/>
    <row r="850" s="154" customFormat="1" ht="12.75"/>
    <row r="851" s="154" customFormat="1" ht="12.75"/>
    <row r="852" s="154" customFormat="1" ht="12.75"/>
    <row r="853" s="154" customFormat="1" ht="12.75"/>
    <row r="854" s="154" customFormat="1" ht="12.75"/>
    <row r="855" s="154" customFormat="1" ht="12.75"/>
    <row r="856" s="154" customFormat="1" ht="12.75"/>
    <row r="857" s="154" customFormat="1" ht="12.75"/>
    <row r="858" s="154" customFormat="1" ht="12.75"/>
    <row r="859" s="154" customFormat="1" ht="12.75"/>
    <row r="860" s="154" customFormat="1" ht="12.75"/>
    <row r="861" s="154" customFormat="1" ht="12.75"/>
    <row r="862" s="154" customFormat="1" ht="12.75"/>
    <row r="863" s="154" customFormat="1" ht="12.75"/>
    <row r="864" s="154" customFormat="1" ht="12.75"/>
    <row r="865" s="154" customFormat="1" ht="12.75"/>
    <row r="866" s="154" customFormat="1" ht="12.75"/>
    <row r="867" s="154" customFormat="1" ht="12.75"/>
    <row r="868" s="154" customFormat="1" ht="12.75"/>
    <row r="869" s="154" customFormat="1" ht="12.75"/>
    <row r="870" s="154" customFormat="1" ht="12.75"/>
    <row r="871" s="154" customFormat="1" ht="12.75"/>
    <row r="872" s="154" customFormat="1" ht="12.75"/>
    <row r="873" s="154" customFormat="1" ht="12.75"/>
    <row r="874" s="154" customFormat="1" ht="12.75"/>
    <row r="875" s="154" customFormat="1" ht="12.75"/>
    <row r="876" s="154" customFormat="1" ht="12.75"/>
    <row r="877" s="154" customFormat="1" ht="12.75"/>
    <row r="878" s="154" customFormat="1" ht="12.75"/>
    <row r="879" s="154" customFormat="1" ht="12.75"/>
    <row r="880" s="154" customFormat="1" ht="12.75"/>
    <row r="881" s="154" customFormat="1" ht="12.75"/>
    <row r="882" s="154" customFormat="1" ht="12.75"/>
    <row r="883" s="154" customFormat="1" ht="12.75"/>
    <row r="884" s="154" customFormat="1" ht="12.75"/>
    <row r="885" s="154" customFormat="1" ht="12.75"/>
    <row r="886" s="154" customFormat="1" ht="12.75"/>
    <row r="887" s="154" customFormat="1" ht="12.75"/>
    <row r="888" s="154" customFormat="1" ht="12.75"/>
    <row r="889" s="154" customFormat="1" ht="12.75"/>
    <row r="890" s="154" customFormat="1" ht="12.75"/>
    <row r="891" s="154" customFormat="1" ht="12.75"/>
    <row r="892" s="154" customFormat="1" ht="12.75"/>
    <row r="893" s="154" customFormat="1" ht="12.75"/>
    <row r="894" s="154" customFormat="1" ht="12.75"/>
    <row r="895" s="154" customFormat="1" ht="12.75"/>
    <row r="896" s="154" customFormat="1" ht="12.75"/>
    <row r="897" s="154" customFormat="1" ht="12.75"/>
    <row r="898" s="154" customFormat="1" ht="12.75"/>
    <row r="899" s="154" customFormat="1" ht="12.75"/>
    <row r="900" s="154" customFormat="1" ht="12.75"/>
    <row r="901" s="154" customFormat="1" ht="12.75"/>
    <row r="902" s="154" customFormat="1" ht="12.75"/>
    <row r="903" s="154" customFormat="1" ht="12.75"/>
    <row r="904" s="154" customFormat="1" ht="12.75"/>
    <row r="905" s="154" customFormat="1" ht="12.75"/>
    <row r="906" s="154" customFormat="1" ht="12.75"/>
    <row r="907" s="154" customFormat="1" ht="12.75"/>
    <row r="908" s="154" customFormat="1" ht="12.75"/>
    <row r="909" s="154" customFormat="1" ht="12.75"/>
    <row r="910" s="154" customFormat="1" ht="12.75"/>
    <row r="911" s="154" customFormat="1" ht="12.75"/>
    <row r="912" s="154" customFormat="1" ht="12.75"/>
    <row r="913" s="154" customFormat="1" ht="12.75"/>
    <row r="914" s="154" customFormat="1" ht="12.75"/>
    <row r="915" s="154" customFormat="1" ht="12.75"/>
    <row r="916" s="154" customFormat="1" ht="12.75"/>
    <row r="917" s="154" customFormat="1" ht="12.75"/>
    <row r="918" s="154" customFormat="1" ht="12.75"/>
    <row r="919" s="154" customFormat="1" ht="12.75"/>
    <row r="920" s="154" customFormat="1" ht="12.75"/>
    <row r="921" s="154" customFormat="1" ht="12.75"/>
    <row r="922" s="154" customFormat="1" ht="12.75"/>
    <row r="923" s="154" customFormat="1" ht="12.75"/>
    <row r="924" s="154" customFormat="1" ht="12.75"/>
    <row r="925" s="154" customFormat="1" ht="12.75"/>
    <row r="926" s="154" customFormat="1" ht="12.75"/>
    <row r="927" s="154" customFormat="1" ht="12.75"/>
    <row r="928" s="154" customFormat="1" ht="12.75"/>
    <row r="929" s="154" customFormat="1" ht="12.75"/>
    <row r="930" s="154" customFormat="1" ht="12.75"/>
    <row r="931" s="154" customFormat="1" ht="12.75"/>
    <row r="932" s="154" customFormat="1" ht="12.75"/>
    <row r="933" s="154" customFormat="1" ht="12.75"/>
    <row r="934" s="154" customFormat="1" ht="12.75"/>
    <row r="935" s="154" customFormat="1" ht="12.75"/>
    <row r="936" s="154" customFormat="1" ht="12.75"/>
    <row r="937" s="154" customFormat="1" ht="12.75"/>
    <row r="938" s="154" customFormat="1" ht="12.75"/>
    <row r="939" s="154" customFormat="1" ht="12.75"/>
    <row r="940" s="154" customFormat="1" ht="12.75"/>
    <row r="941" s="154" customFormat="1" ht="12.75"/>
    <row r="942" s="154" customFormat="1" ht="12.75"/>
    <row r="943" s="154" customFormat="1" ht="12.75"/>
    <row r="944" s="154" customFormat="1" ht="12.75"/>
    <row r="945" s="154" customFormat="1" ht="12.75"/>
    <row r="946" s="154" customFormat="1" ht="12.75"/>
    <row r="947" s="154" customFormat="1" ht="12.75"/>
    <row r="948" s="154" customFormat="1" ht="12.75"/>
    <row r="949" s="154" customFormat="1" ht="12.75"/>
    <row r="950" s="154" customFormat="1" ht="12.75"/>
    <row r="951" s="154" customFormat="1" ht="12.75"/>
    <row r="952" s="154" customFormat="1" ht="12.75"/>
    <row r="953" s="154" customFormat="1" ht="12.75"/>
    <row r="954" s="154" customFormat="1" ht="12.75"/>
    <row r="955" s="154" customFormat="1" ht="12.75"/>
    <row r="956" s="154" customFormat="1" ht="12.75"/>
    <row r="957" s="154" customFormat="1" ht="12.75"/>
    <row r="958" s="154" customFormat="1" ht="12.75"/>
    <row r="959" s="154" customFormat="1" ht="12.75"/>
    <row r="960" s="154" customFormat="1" ht="12.75"/>
    <row r="961" s="154" customFormat="1" ht="12.75"/>
    <row r="962" s="154" customFormat="1" ht="12.75"/>
    <row r="963" s="154" customFormat="1" ht="12.75"/>
    <row r="964" s="154" customFormat="1" ht="12.75"/>
    <row r="965" s="154" customFormat="1" ht="12.75"/>
    <row r="966" s="154" customFormat="1" ht="12.75"/>
    <row r="967" s="154" customFormat="1" ht="12.75"/>
    <row r="968" s="154" customFormat="1" ht="12.75"/>
    <row r="969" s="154" customFormat="1" ht="12.75"/>
    <row r="970" s="154" customFormat="1" ht="12.75"/>
    <row r="971" s="154" customFormat="1" ht="12.75"/>
    <row r="972" s="154" customFormat="1" ht="12.75"/>
    <row r="973" s="154" customFormat="1" ht="12.75"/>
    <row r="974" s="154" customFormat="1" ht="12.75"/>
    <row r="975" s="154" customFormat="1" ht="12.75"/>
    <row r="976" s="154" customFormat="1" ht="12.75"/>
    <row r="977" s="154" customFormat="1" ht="12.75"/>
    <row r="978" s="154" customFormat="1" ht="12.75"/>
    <row r="979" s="154" customFormat="1" ht="12.75"/>
    <row r="980" s="154" customFormat="1" ht="12.75"/>
    <row r="981" s="154" customFormat="1" ht="12.75"/>
    <row r="982" s="154" customFormat="1" ht="12.75"/>
    <row r="983" s="154" customFormat="1" ht="12.75"/>
    <row r="984" s="154" customFormat="1" ht="12.75"/>
    <row r="985" s="154" customFormat="1" ht="12.75"/>
    <row r="986" s="154" customFormat="1" ht="12.75"/>
    <row r="987" s="154" customFormat="1" ht="12.75"/>
    <row r="988" s="154" customFormat="1" ht="12.75"/>
    <row r="989" s="154" customFormat="1" ht="12.75"/>
    <row r="990" s="154" customFormat="1" ht="12.75"/>
    <row r="991" s="154" customFormat="1" ht="12.75"/>
    <row r="992" s="154" customFormat="1" ht="12.75"/>
    <row r="993" s="154" customFormat="1" ht="12.75"/>
    <row r="994" s="154" customFormat="1" ht="12.75"/>
    <row r="995" s="154" customFormat="1" ht="12.75"/>
    <row r="996" s="154" customFormat="1" ht="12.75"/>
    <row r="997" s="154" customFormat="1" ht="12.75"/>
    <row r="998" s="154" customFormat="1" ht="12.75"/>
    <row r="999" s="154" customFormat="1" ht="12.75"/>
    <row r="1000" s="154" customFormat="1" ht="12.75"/>
    <row r="1001" s="154" customFormat="1" ht="12.75"/>
    <row r="1002" s="154" customFormat="1" ht="12.75"/>
    <row r="1003" s="154" customFormat="1" ht="12.75"/>
    <row r="1004" s="154" customFormat="1" ht="12.75"/>
    <row r="1005" s="154" customFormat="1" ht="12.75"/>
    <row r="1006" s="154" customFormat="1" ht="12.75"/>
    <row r="1007" s="154" customFormat="1" ht="12.75"/>
    <row r="1008" s="154" customFormat="1" ht="12.75"/>
    <row r="1009" s="154" customFormat="1" ht="12.75"/>
    <row r="1010" s="154" customFormat="1" ht="12.75"/>
    <row r="1011" s="154" customFormat="1" ht="12.75"/>
    <row r="1012" s="154" customFormat="1" ht="12.75"/>
    <row r="1013" s="154" customFormat="1" ht="12.75"/>
    <row r="1014" s="154" customFormat="1" ht="12.75"/>
    <row r="1015" s="154" customFormat="1" ht="12.75"/>
    <row r="1016" s="154" customFormat="1" ht="12.75"/>
    <row r="1017" s="154" customFormat="1" ht="12.75"/>
    <row r="1018" s="154" customFormat="1" ht="12.75"/>
    <row r="1019" s="154" customFormat="1" ht="12.75"/>
    <row r="1020" s="154" customFormat="1" ht="12.75"/>
    <row r="1021" s="154" customFormat="1" ht="12.75"/>
    <row r="1022" s="154" customFormat="1" ht="12.75"/>
    <row r="1023" s="154" customFormat="1" ht="12.75"/>
    <row r="1024" s="154" customFormat="1" ht="12.75"/>
    <row r="1025" s="154" customFormat="1" ht="12.75"/>
    <row r="1026" s="154" customFormat="1" ht="12.75"/>
    <row r="1027" s="154" customFormat="1" ht="12.75"/>
    <row r="1028" s="154" customFormat="1" ht="12.75"/>
    <row r="1029" s="154" customFormat="1" ht="12.75"/>
    <row r="1030" s="154" customFormat="1" ht="12.75"/>
    <row r="1031" s="154" customFormat="1" ht="12.75"/>
    <row r="1032" s="154" customFormat="1" ht="12.75"/>
    <row r="1033" s="154" customFormat="1" ht="12.75"/>
    <row r="1034" s="154" customFormat="1" ht="12.75"/>
    <row r="1035" s="154" customFormat="1" ht="12.75"/>
    <row r="1036" s="154" customFormat="1" ht="12.75"/>
    <row r="1037" s="154" customFormat="1" ht="12.75"/>
    <row r="1038" s="154" customFormat="1" ht="12.75"/>
    <row r="1039" s="154" customFormat="1" ht="12.75"/>
    <row r="1040" s="154" customFormat="1" ht="12.75"/>
    <row r="1041" s="154" customFormat="1" ht="12.75"/>
    <row r="1042" s="154" customFormat="1" ht="12.75"/>
    <row r="1043" s="154" customFormat="1" ht="12.75"/>
    <row r="1044" s="154" customFormat="1" ht="12.75"/>
    <row r="1045" s="154" customFormat="1" ht="12.75"/>
    <row r="1046" s="154" customFormat="1" ht="12.75"/>
    <row r="1047" s="154" customFormat="1" ht="12.75"/>
    <row r="1048" s="154" customFormat="1" ht="12.75"/>
    <row r="1049" s="154" customFormat="1" ht="12.75"/>
    <row r="1050" s="154" customFormat="1" ht="12.75"/>
    <row r="1051" s="154" customFormat="1" ht="12.75"/>
    <row r="1052" s="154" customFormat="1" ht="12.75"/>
    <row r="1053" s="154" customFormat="1" ht="12.75"/>
    <row r="1054" s="154" customFormat="1" ht="12.75"/>
    <row r="1055" s="154" customFormat="1" ht="12.75"/>
    <row r="1056" s="154" customFormat="1" ht="12.75"/>
    <row r="1057" s="154" customFormat="1" ht="12.75"/>
    <row r="1058" s="154" customFormat="1" ht="12.75"/>
    <row r="1059" s="154" customFormat="1" ht="12.75"/>
    <row r="1060" s="154" customFormat="1" ht="12.75"/>
    <row r="1061" s="154" customFormat="1" ht="12.75"/>
    <row r="1062" s="154" customFormat="1" ht="12.75"/>
    <row r="1063" s="154" customFormat="1" ht="12.75"/>
    <row r="1064" s="154" customFormat="1" ht="12.75"/>
    <row r="1065" s="154" customFormat="1" ht="12.75"/>
    <row r="1066" s="154" customFormat="1" ht="12.75"/>
    <row r="1067" s="154" customFormat="1" ht="12.75"/>
    <row r="1068" s="154" customFormat="1" ht="12.75"/>
    <row r="1069" s="154" customFormat="1" ht="12.75"/>
    <row r="1070" s="154" customFormat="1" ht="12.75"/>
    <row r="1071" s="154" customFormat="1" ht="12.75"/>
    <row r="1072" s="154" customFormat="1" ht="12.75"/>
    <row r="1073" s="154" customFormat="1" ht="12.75"/>
    <row r="1074" s="154" customFormat="1" ht="12.75"/>
    <row r="1075" s="154" customFormat="1" ht="12.75"/>
    <row r="1076" s="154" customFormat="1" ht="12.75"/>
    <row r="1077" s="154" customFormat="1" ht="12.75"/>
    <row r="1078" s="154" customFormat="1" ht="12.75"/>
    <row r="1079" s="154" customFormat="1" ht="12.75"/>
    <row r="1080" s="154" customFormat="1" ht="12.75"/>
    <row r="1081" s="154" customFormat="1" ht="12.75"/>
    <row r="1082" s="154" customFormat="1" ht="12.75"/>
    <row r="1083" s="154" customFormat="1" ht="12.75"/>
    <row r="1084" s="154" customFormat="1" ht="12.75"/>
    <row r="1085" s="154" customFormat="1" ht="12.75"/>
    <row r="1086" s="154" customFormat="1" ht="12.75"/>
    <row r="1087" s="154" customFormat="1" ht="12.75"/>
    <row r="1088" s="154" customFormat="1" ht="12.75"/>
    <row r="1089" s="154" customFormat="1" ht="12.75"/>
    <row r="1090" s="154" customFormat="1" ht="12.75"/>
    <row r="1091" s="154" customFormat="1" ht="12.75"/>
    <row r="1092" s="154" customFormat="1" ht="12.75"/>
    <row r="1093" s="154" customFormat="1" ht="12.75"/>
    <row r="1094" s="154" customFormat="1" ht="12.75"/>
    <row r="1095" s="154" customFormat="1" ht="12.75"/>
    <row r="1096" s="154" customFormat="1" ht="12.75"/>
    <row r="1097" s="154" customFormat="1" ht="12.75"/>
    <row r="1098" s="154" customFormat="1" ht="12.75"/>
    <row r="1099" s="154" customFormat="1" ht="12.75"/>
    <row r="1100" s="154" customFormat="1" ht="12.75"/>
    <row r="1101" s="154" customFormat="1" ht="12.75"/>
    <row r="1102" s="154" customFormat="1" ht="12.75"/>
    <row r="1103" s="154" customFormat="1" ht="12.75"/>
    <row r="1104" s="154" customFormat="1" ht="12.75"/>
    <row r="1105" s="154" customFormat="1" ht="12.75"/>
    <row r="1106" s="154" customFormat="1" ht="12.75"/>
    <row r="1107" s="154" customFormat="1" ht="12.75"/>
    <row r="1108" s="154" customFormat="1" ht="12.75"/>
    <row r="1109" s="154" customFormat="1" ht="12.75"/>
    <row r="1110" s="154" customFormat="1" ht="12.75"/>
    <row r="1111" s="154" customFormat="1" ht="12.75"/>
    <row r="1112" s="154" customFormat="1" ht="12.75"/>
    <row r="1113" s="154" customFormat="1" ht="12.75"/>
    <row r="1114" s="154" customFormat="1" ht="12.75"/>
    <row r="1115" s="154" customFormat="1" ht="12.75"/>
    <row r="1116" s="154" customFormat="1" ht="12.75"/>
    <row r="1117" s="154" customFormat="1" ht="12.75"/>
    <row r="1118" s="154" customFormat="1" ht="12.75"/>
    <row r="1119" s="154" customFormat="1" ht="12.75"/>
    <row r="1120" s="154" customFormat="1" ht="12.75"/>
    <row r="1121" s="154" customFormat="1" ht="12.75"/>
    <row r="1122" s="154" customFormat="1" ht="12.75"/>
    <row r="1123" s="154" customFormat="1" ht="12.75"/>
    <row r="1124" s="154" customFormat="1" ht="12.75"/>
    <row r="1125" s="154" customFormat="1" ht="12.75"/>
    <row r="1126" s="154" customFormat="1" ht="12.75"/>
    <row r="1127" s="154" customFormat="1" ht="12.75"/>
    <row r="1128" s="154" customFormat="1" ht="12.75"/>
    <row r="1129" s="154" customFormat="1" ht="12.75"/>
    <row r="1130" s="154" customFormat="1" ht="12.75"/>
    <row r="1131" s="154" customFormat="1" ht="12.75"/>
    <row r="1132" s="154" customFormat="1" ht="12.75"/>
    <row r="1133" s="154" customFormat="1" ht="12.75"/>
    <row r="1134" s="154" customFormat="1" ht="12.75"/>
    <row r="1135" s="154" customFormat="1" ht="12.75"/>
    <row r="1136" s="154" customFormat="1" ht="12.75"/>
    <row r="1137" s="154" customFormat="1" ht="12.75"/>
  </sheetData>
  <mergeCells count="32">
    <mergeCell ref="G38:I38"/>
    <mergeCell ref="J38:L38"/>
    <mergeCell ref="N38:P38"/>
    <mergeCell ref="Q38:R38"/>
    <mergeCell ref="D36:F36"/>
    <mergeCell ref="G36:I36"/>
    <mergeCell ref="J36:L36"/>
    <mergeCell ref="N36:P36"/>
    <mergeCell ref="D11:F11"/>
    <mergeCell ref="G11:I11"/>
    <mergeCell ref="J11:L11"/>
    <mergeCell ref="N11:P11"/>
    <mergeCell ref="Q6:S6"/>
    <mergeCell ref="A7:C7"/>
    <mergeCell ref="Q7:S7"/>
    <mergeCell ref="D9:F9"/>
    <mergeCell ref="G9:I9"/>
    <mergeCell ref="J9:L9"/>
    <mergeCell ref="N9:P9"/>
    <mergeCell ref="N4:P4"/>
    <mergeCell ref="Q4:S4"/>
    <mergeCell ref="A5:C5"/>
    <mergeCell ref="D5:F5"/>
    <mergeCell ref="G5:I5"/>
    <mergeCell ref="J5:L5"/>
    <mergeCell ref="N5:P5"/>
    <mergeCell ref="Q5:S5"/>
    <mergeCell ref="A4:C4"/>
    <mergeCell ref="D4:F4"/>
    <mergeCell ref="G4:I4"/>
    <mergeCell ref="J4:L4"/>
    <mergeCell ref="A6:C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2002-11-27T05:56:16Z</cp:lastPrinted>
  <dcterms:created xsi:type="dcterms:W3CDTF">2002-02-15T09:17:36Z</dcterms:created>
  <dcterms:modified xsi:type="dcterms:W3CDTF">2002-11-27T08:26:10Z</dcterms:modified>
  <cp:category/>
  <cp:version/>
  <cp:contentType/>
  <cp:contentStatus/>
</cp:coreProperties>
</file>