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FINAAL"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<sst xmlns="http://schemas.openxmlformats.org/spreadsheetml/2006/main" count="140" uniqueCount="106">
  <si>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</si>
  <si>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</si>
  <si>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</si>
  <si>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</si>
  <si>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</si>
  <si>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</si>
  <si>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</si>
  <si>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</si>
  <si>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</si>
  <si>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</si>
  <si>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</si>
  <si>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</si>
  <si>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</si>
  <si>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</si>
  <si>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</si>
  <si>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</si>
  <si>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</si>
  <si>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</si>
  <si>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</si>
  <si>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</si>
  <si>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</si>
  <si>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</si>
  <si>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</si>
  <si>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</si>
  <si>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</si>
  <si>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</si>
  <si>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</si>
  <si>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</si>
  <si>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</si>
  <si>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</si>
  <si>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</si>
  <si>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</si>
  <si>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</si>
  <si>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</si>
  <si>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</si>
  <si>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</si>
  <si>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</si>
  <si>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</si>
  <si>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</si>
  <si>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</si>
  <si>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</si>
  <si>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</si>
  <si>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</si>
  <si>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</si>
  <si>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</si>
  <si>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</si>
  <si>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</si>
  <si>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</si>
  <si>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</si>
  <si>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</si>
  <si>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</si>
  <si>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</si>
  <si>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</si>
  <si>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</si>
  <si>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</si>
  <si>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</si>
  <si>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</si>
  <si>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</si>
  <si>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</si>
  <si>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</si>
  <si>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</si>
  <si>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</si>
  <si>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</si>
  <si>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</si>
  <si>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</si>
  <si>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</si>
  <si>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</si>
  <si>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</si>
  <si>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</si>
  <si>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</si>
  <si>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</si>
  <si>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</si>
  <si>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</si>
  <si>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</si>
  <si>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</si>
  <si>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</si>
  <si>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</si>
  <si>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</si>
  <si>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</si>
  <si>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</si>
  <si>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</si>
  <si>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</si>
  <si>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</si>
  <si>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</si>
  <si>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</si>
  <si>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31 Aug 2003</t>
  </si>
  <si>
    <t>1 Aug 2003</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</si>
  <si>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</si>
  <si>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</si>
  <si>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</si>
  <si>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</si>
  <si>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1 Sep 2003</t>
  </si>
  <si>
    <t>30 Sep 2003</t>
  </si>
  <si>
    <t>Oct/Okt 2002 - Sep 2003</t>
  </si>
  <si>
    <t>Prog. Oct/Okt 2002 - Sep 2003</t>
  </si>
  <si>
    <t>Oct/Okt 2001 - Sep 2002</t>
  </si>
  <si>
    <t>Prog. Oct/Okt 2001 - Sep 2002</t>
  </si>
  <si>
    <t>30 Sep 2002</t>
  </si>
  <si>
    <t>Aug 2002</t>
  </si>
  <si>
    <t>ton (On request of the industry./Op versoek van die bedryf.)</t>
  </si>
  <si>
    <t>Heelhawer</t>
  </si>
  <si>
    <t>26/11/2003</t>
  </si>
  <si>
    <t>SMI-112003</t>
  </si>
  <si>
    <t>Final/Finaal</t>
  </si>
  <si>
    <t>23 428</t>
  </si>
  <si>
    <t xml:space="preserve">OATS/HAWER - 2002/2003 Year (Oct - Sep) FINAL/2002/2003 Jaar (Okt - Sep)FINAAL (2)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</si>
</sst>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1"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twoCellAnchor>
    <xdr:from>
      <xdr:col>19</xdr:col>
      <xdr:colOff>0</xdr:colOff>
      <xdr:row>49</xdr:row>
      <xdr:rowOff>85725</xdr:rowOff>
    </xdr:from>
    <xdr:to>
      <xdr:col>19</xdr:col>
      <xdr:colOff>0</xdr:colOff>
      <xdr:row>52</xdr:row>
      <xdr:rowOff>0</xdr:rowOff>
    </xdr:to>
    <xdr:pic>
      <xdr:nvPicPr>
        <xdr:cNvPr id="2" name="Picture 2"/>
        <xdr:cNvPicPr preferRelativeResize="1">
          <a:picLocks noChangeAspect="1"/>
        </xdr:cNvPicPr>
      </xdr:nvPicPr>
      <xdr:blipFill>
        <a:blip r:embed="rId1"/>
        <a:stretch>
          <a:fillRect/>
        </a:stretch>
      </xdr:blipFill>
      <xdr:spPr>
        <a:xfrm>
          <a:off x="21164550" y="12544425"/>
          <a:ext cx="0" cy="714375"/>
        </a:xfrm>
        <a:prstGeom prst="rect">
          <a:avLst/>
        </a:prstGeom>
        <a:noFill/>
        <a:ln w="9525" cmpd="sng">
          <a:noFill/>
        </a:ln>
      </xdr:spPr>
    </xdr:pic>
    <xdr:clientData/>
  </xdr:twoCellAnchor>
  <xdr:twoCellAnchor>
    <xdr:from>
      <xdr:col>19</xdr:col>
      <xdr:colOff>0</xdr:colOff>
      <xdr:row>48</xdr:row>
      <xdr:rowOff>28575</xdr:rowOff>
    </xdr:from>
    <xdr:to>
      <xdr:col>19</xdr:col>
      <xdr:colOff>0</xdr:colOff>
      <xdr:row>52</xdr:row>
      <xdr:rowOff>238125</xdr:rowOff>
    </xdr:to>
    <xdr:pic>
      <xdr:nvPicPr>
        <xdr:cNvPr id="3" name="Picture 3"/>
        <xdr:cNvPicPr preferRelativeResize="1">
          <a:picLocks noChangeAspect="1"/>
        </xdr:cNvPicPr>
      </xdr:nvPicPr>
      <xdr:blipFill>
        <a:blip r:embed="rId1"/>
        <a:stretch>
          <a:fillRect/>
        </a:stretch>
      </xdr:blipFill>
      <xdr:spPr>
        <a:xfrm>
          <a:off x="21164550" y="12220575"/>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1133"/>
  <sheetViews>
    <sheetView tabSelected="1" zoomScale="50" zoomScaleNormal="50" workbookViewId="0" topLeftCell="A1">
      <selection activeCell="A11" sqref="A1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137" width="7.8515625" style="173" customWidth="1"/>
    <col min="138" max="16384" width="7.8515625" style="174" customWidth="1"/>
  </cols>
  <sheetData>
    <row r="1" spans="1:137" s="6" customFormat="1" ht="21" customHeight="1">
      <c r="A1" s="1" t="s">
        <v>102</v>
      </c>
      <c r="B1" s="1"/>
      <c r="C1" s="1"/>
      <c r="D1" s="198" t="s">
        <v>27</v>
      </c>
      <c r="E1" s="198"/>
      <c r="F1" s="198"/>
      <c r="G1" s="198"/>
      <c r="H1" s="198"/>
      <c r="I1" s="198"/>
      <c r="J1" s="198"/>
      <c r="K1" s="198"/>
      <c r="L1" s="198"/>
      <c r="M1" s="198"/>
      <c r="N1" s="198"/>
      <c r="O1" s="198"/>
      <c r="P1" s="198"/>
      <c r="Q1" s="3"/>
      <c r="R1" s="3"/>
      <c r="S1" s="4" t="s">
        <v>101</v>
      </c>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row>
    <row r="2" spans="1:137" s="6" customFormat="1" ht="21" customHeight="1">
      <c r="A2" s="2"/>
      <c r="B2" s="2"/>
      <c r="C2" s="2"/>
      <c r="D2" s="198" t="s">
        <v>105</v>
      </c>
      <c r="E2" s="198"/>
      <c r="F2" s="198"/>
      <c r="G2" s="198"/>
      <c r="H2" s="198"/>
      <c r="I2" s="198"/>
      <c r="J2" s="198"/>
      <c r="K2" s="198"/>
      <c r="L2" s="198"/>
      <c r="M2" s="198"/>
      <c r="N2" s="198"/>
      <c r="O2" s="198"/>
      <c r="P2" s="19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row>
    <row r="3" spans="2:137"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row>
    <row r="4" spans="1:137" s="16" customFormat="1" ht="21" customHeight="1">
      <c r="A4" s="10"/>
      <c r="B4" s="11"/>
      <c r="C4" s="11"/>
      <c r="D4" s="192" t="s">
        <v>87</v>
      </c>
      <c r="E4" s="193"/>
      <c r="F4" s="194"/>
      <c r="G4" s="192" t="s">
        <v>90</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row>
    <row r="5" spans="1:137" s="16" customFormat="1" ht="21" customHeight="1" thickBot="1">
      <c r="A5" s="17"/>
      <c r="B5" s="18"/>
      <c r="C5" s="18"/>
      <c r="D5" s="189"/>
      <c r="E5" s="190"/>
      <c r="F5" s="191"/>
      <c r="G5" s="189" t="s">
        <v>103</v>
      </c>
      <c r="H5" s="190"/>
      <c r="I5" s="191"/>
      <c r="J5" s="189" t="s">
        <v>93</v>
      </c>
      <c r="K5" s="190"/>
      <c r="L5" s="190"/>
      <c r="M5" s="19" t="s">
        <v>1</v>
      </c>
      <c r="N5" s="189" t="s">
        <v>95</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row>
    <row r="6" spans="1:137" s="16" customFormat="1" ht="21" customHeight="1">
      <c r="A6" s="17"/>
      <c r="B6" s="18"/>
      <c r="C6" s="18"/>
      <c r="D6" s="22" t="s">
        <v>36</v>
      </c>
      <c r="E6" s="23" t="s">
        <v>37</v>
      </c>
      <c r="F6" s="24" t="s">
        <v>2</v>
      </c>
      <c r="G6" s="22" t="s">
        <v>36</v>
      </c>
      <c r="H6" s="23" t="s">
        <v>37</v>
      </c>
      <c r="I6" s="24" t="s">
        <v>2</v>
      </c>
      <c r="J6" s="22" t="s">
        <v>36</v>
      </c>
      <c r="K6" s="23" t="s">
        <v>37</v>
      </c>
      <c r="L6" s="24" t="s">
        <v>2</v>
      </c>
      <c r="M6" s="25" t="s">
        <v>57</v>
      </c>
      <c r="N6" s="22" t="s">
        <v>36</v>
      </c>
      <c r="O6" s="23" t="s">
        <v>37</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row>
    <row r="7" spans="1:137" s="16" customFormat="1" ht="21" customHeight="1" thickBot="1">
      <c r="A7" s="26"/>
      <c r="B7" s="27"/>
      <c r="C7" s="27"/>
      <c r="D7" s="28" t="s">
        <v>28</v>
      </c>
      <c r="E7" s="29" t="s">
        <v>29</v>
      </c>
      <c r="F7" s="30" t="s">
        <v>3</v>
      </c>
      <c r="G7" s="28" t="s">
        <v>28</v>
      </c>
      <c r="H7" s="29" t="s">
        <v>29</v>
      </c>
      <c r="I7" s="30" t="s">
        <v>3</v>
      </c>
      <c r="J7" s="28" t="s">
        <v>28</v>
      </c>
      <c r="K7" s="29" t="s">
        <v>29</v>
      </c>
      <c r="L7" s="30" t="s">
        <v>3</v>
      </c>
      <c r="M7" s="31"/>
      <c r="N7" s="28" t="s">
        <v>28</v>
      </c>
      <c r="O7" s="29" t="s">
        <v>29</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row>
    <row r="8" spans="1:137"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row>
    <row r="9" spans="1:137" s="16" customFormat="1" ht="21" customHeight="1" thickBot="1">
      <c r="A9" s="38"/>
      <c r="B9" s="39"/>
      <c r="C9" s="39"/>
      <c r="D9" s="180" t="s">
        <v>86</v>
      </c>
      <c r="E9" s="181"/>
      <c r="F9" s="185"/>
      <c r="G9" s="180" t="s">
        <v>91</v>
      </c>
      <c r="H9" s="181"/>
      <c r="I9" s="185"/>
      <c r="J9" s="186" t="s">
        <v>77</v>
      </c>
      <c r="K9" s="187"/>
      <c r="L9" s="187"/>
      <c r="M9" s="40"/>
      <c r="N9" s="186" t="s">
        <v>78</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row>
    <row r="10" spans="1:137" s="16" customFormat="1" ht="21" customHeight="1" thickBot="1">
      <c r="A10" s="42" t="s">
        <v>46</v>
      </c>
      <c r="B10" s="43"/>
      <c r="C10" s="43"/>
      <c r="D10" s="44">
        <v>18.1</v>
      </c>
      <c r="E10" s="45">
        <v>2.1</v>
      </c>
      <c r="F10" s="46">
        <f>SUM(D10:E10)</f>
        <v>20.200000000000003</v>
      </c>
      <c r="G10" s="45">
        <f>+D37</f>
        <v>16.200000000000003</v>
      </c>
      <c r="H10" s="45">
        <f>+E37</f>
        <v>1.8000000000000003</v>
      </c>
      <c r="I10" s="46">
        <f>SUM(G10:H10)</f>
        <v>18.000000000000004</v>
      </c>
      <c r="J10" s="44">
        <v>13.6</v>
      </c>
      <c r="K10" s="45">
        <v>2.2</v>
      </c>
      <c r="L10" s="46">
        <v>15.8</v>
      </c>
      <c r="M10" s="47">
        <f>ROUND(L10-P10,2)/P10*100</f>
        <v>5.333333333333334</v>
      </c>
      <c r="N10" s="44">
        <v>13.4</v>
      </c>
      <c r="O10" s="45">
        <v>1.6</v>
      </c>
      <c r="P10" s="48">
        <f>SUM(N10:O10)</f>
        <v>15</v>
      </c>
      <c r="Q10" s="49"/>
      <c r="S10" s="50"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row>
    <row r="11" spans="1:137" s="16" customFormat="1" ht="21" customHeight="1" thickBot="1">
      <c r="A11" s="42"/>
      <c r="B11" s="15"/>
      <c r="C11" s="15"/>
      <c r="D11" s="182"/>
      <c r="E11" s="182"/>
      <c r="F11" s="182"/>
      <c r="G11" s="182"/>
      <c r="H11" s="182"/>
      <c r="I11" s="182"/>
      <c r="J11" s="184" t="s">
        <v>94</v>
      </c>
      <c r="K11" s="184"/>
      <c r="L11" s="184"/>
      <c r="M11" s="51"/>
      <c r="N11" s="184" t="s">
        <v>96</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row>
    <row r="12" spans="1:137" s="16" customFormat="1" ht="21" customHeight="1" thickBot="1">
      <c r="A12" s="42" t="s">
        <v>4</v>
      </c>
      <c r="B12" s="54"/>
      <c r="C12" s="54"/>
      <c r="D12" s="55">
        <f>SUM(D13:D14)</f>
        <v>0</v>
      </c>
      <c r="E12" s="56">
        <f>SUM(E13:E14)</f>
        <v>0.1</v>
      </c>
      <c r="F12" s="57">
        <f>SUM(D12:E12)</f>
        <v>0.1</v>
      </c>
      <c r="G12" s="55">
        <f>SUM(G13:G14)</f>
        <v>0</v>
      </c>
      <c r="H12" s="56">
        <f>SUM(H13:H14)</f>
        <v>0</v>
      </c>
      <c r="I12" s="57">
        <f>SUM(G12:H12)</f>
        <v>0</v>
      </c>
      <c r="J12" s="44">
        <f>J13+J14</f>
        <v>32.7</v>
      </c>
      <c r="K12" s="58">
        <f>K13+K14</f>
        <v>10.1</v>
      </c>
      <c r="L12" s="46">
        <f>SUM(J12:K12)</f>
        <v>42.800000000000004</v>
      </c>
      <c r="M12" s="59" t="s">
        <v>22</v>
      </c>
      <c r="N12" s="44">
        <f>N13+N14</f>
        <v>28.799999999999997</v>
      </c>
      <c r="O12" s="58">
        <f>O13+O14</f>
        <v>11.3</v>
      </c>
      <c r="P12" s="60">
        <f>SUM(N12:O12)</f>
        <v>40.099999999999994</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row>
    <row r="13" spans="1:137" s="16" customFormat="1" ht="21" customHeight="1">
      <c r="A13" s="42"/>
      <c r="B13" s="61" t="s">
        <v>58</v>
      </c>
      <c r="C13" s="62"/>
      <c r="D13" s="63">
        <v>0</v>
      </c>
      <c r="E13" s="64">
        <v>0.1</v>
      </c>
      <c r="F13" s="60">
        <f>SUM(D13:E13)</f>
        <v>0.1</v>
      </c>
      <c r="G13" s="63">
        <v>0</v>
      </c>
      <c r="H13" s="64">
        <v>0</v>
      </c>
      <c r="I13" s="60">
        <f>SUM(G13:H13)</f>
        <v>0</v>
      </c>
      <c r="J13" s="63">
        <v>13.3</v>
      </c>
      <c r="K13" s="64">
        <v>10.1</v>
      </c>
      <c r="L13" s="60">
        <f>SUM(J13:K13)</f>
        <v>23.4</v>
      </c>
      <c r="M13" s="65">
        <f>ROUND(L13-P13,2)/P13*100</f>
        <v>47.16981132075472</v>
      </c>
      <c r="N13" s="63">
        <v>4.6</v>
      </c>
      <c r="O13" s="64">
        <v>11.3</v>
      </c>
      <c r="P13" s="60">
        <f>SUM(N13:O13)</f>
        <v>15.9</v>
      </c>
      <c r="Q13" s="66"/>
      <c r="R13" s="67" t="s">
        <v>59</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row>
    <row r="14" spans="1:137" s="16" customFormat="1" ht="21" customHeight="1" thickBot="1">
      <c r="A14" s="42"/>
      <c r="B14" s="68" t="s">
        <v>30</v>
      </c>
      <c r="C14" s="69"/>
      <c r="D14" s="70">
        <v>0</v>
      </c>
      <c r="E14" s="71">
        <v>0</v>
      </c>
      <c r="F14" s="72">
        <f>SUM(D14:E14)</f>
        <v>0</v>
      </c>
      <c r="G14" s="70">
        <v>0</v>
      </c>
      <c r="H14" s="71">
        <v>0</v>
      </c>
      <c r="I14" s="72">
        <f>SUM(G14:H14)</f>
        <v>0</v>
      </c>
      <c r="J14" s="70">
        <v>19.4</v>
      </c>
      <c r="K14" s="71">
        <v>0</v>
      </c>
      <c r="L14" s="72">
        <f>SUM(J14:K14)</f>
        <v>19.4</v>
      </c>
      <c r="M14" s="73" t="s">
        <v>22</v>
      </c>
      <c r="N14" s="70">
        <v>24.2</v>
      </c>
      <c r="O14" s="71">
        <v>0</v>
      </c>
      <c r="P14" s="72">
        <f>SUM(N14:O14)</f>
        <v>24.2</v>
      </c>
      <c r="Q14" s="74"/>
      <c r="R14" s="75" t="s">
        <v>31</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row>
    <row r="15" spans="1:137"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row>
    <row r="16" spans="1:137" s="16" customFormat="1" ht="21" customHeight="1" thickBot="1">
      <c r="A16" s="42" t="s">
        <v>7</v>
      </c>
      <c r="B16" s="78"/>
      <c r="C16" s="54"/>
      <c r="D16" s="44">
        <f>SUM(D18:D22)</f>
        <v>1.9</v>
      </c>
      <c r="E16" s="56">
        <f>E17+E20+E21+E22</f>
        <v>0.5</v>
      </c>
      <c r="F16" s="48">
        <f>SUM(D16:E16)</f>
        <v>2.4</v>
      </c>
      <c r="G16" s="44">
        <f>SUM(G18:G22)</f>
        <v>2.9</v>
      </c>
      <c r="H16" s="56">
        <f>SUM(H18:H22)</f>
        <v>0.5</v>
      </c>
      <c r="I16" s="48">
        <f>SUM(G16:H16)</f>
        <v>3.4</v>
      </c>
      <c r="J16" s="44">
        <f>SUM(J18:J22)</f>
        <v>32.1</v>
      </c>
      <c r="K16" s="56">
        <f>SUM(K18:K22)</f>
        <v>11.200000000000001</v>
      </c>
      <c r="L16" s="48">
        <f>SUM(J16:K16)</f>
        <v>43.300000000000004</v>
      </c>
      <c r="M16" s="79">
        <f>ROUND((L16-P16)/(P16)*(100),2)</f>
        <v>10.74</v>
      </c>
      <c r="N16" s="44">
        <f>SUM(N18:N22)</f>
        <v>27.7</v>
      </c>
      <c r="O16" s="56">
        <f>SUM(O18:O22)</f>
        <v>11.399999999999999</v>
      </c>
      <c r="P16" s="48">
        <f>SUM(N16:O16)</f>
        <v>39.099999999999994</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row>
    <row r="17" spans="1:137" s="16" customFormat="1" ht="21" customHeight="1">
      <c r="A17" s="42"/>
      <c r="B17" s="80" t="s">
        <v>32</v>
      </c>
      <c r="C17" s="81"/>
      <c r="D17" s="82">
        <f>SUM(D18:D19)</f>
        <v>1.9</v>
      </c>
      <c r="E17" s="64">
        <f>E18+E19</f>
        <v>0.2</v>
      </c>
      <c r="F17" s="57">
        <f>SUM(D17:E17)</f>
        <v>2.1</v>
      </c>
      <c r="G17" s="63">
        <f>SUM(G18:G19)</f>
        <v>2.9</v>
      </c>
      <c r="H17" s="64">
        <f>SUM(H18:H19)</f>
        <v>0.2</v>
      </c>
      <c r="I17" s="57">
        <f>SUM(G17:H17)</f>
        <v>3.1</v>
      </c>
      <c r="J17" s="63">
        <f>SUM(J18:J19)</f>
        <v>30.9</v>
      </c>
      <c r="K17" s="64">
        <f>SUM(K18:K19)</f>
        <v>3.8</v>
      </c>
      <c r="L17" s="57">
        <f>SUM(J17:K17)</f>
        <v>34.699999999999996</v>
      </c>
      <c r="M17" s="65">
        <f aca="true" t="shared" si="0" ref="M17:M22">ROUND(L17-P17,2)/P17*100</f>
        <v>9.119496855345911</v>
      </c>
      <c r="N17" s="63">
        <f>SUM(N18:N19)</f>
        <v>27</v>
      </c>
      <c r="O17" s="64">
        <f>SUM(O18:O19)</f>
        <v>4.8</v>
      </c>
      <c r="P17" s="57">
        <f>SUM(N17:O17)</f>
        <v>31.8</v>
      </c>
      <c r="Q17" s="83"/>
      <c r="R17" s="84" t="s">
        <v>33</v>
      </c>
      <c r="S17" s="50"/>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row>
    <row r="18" spans="1:137" s="16" customFormat="1" ht="21" customHeight="1">
      <c r="A18" s="42"/>
      <c r="B18" s="86"/>
      <c r="C18" s="61" t="s">
        <v>9</v>
      </c>
      <c r="D18" s="87">
        <v>1.9</v>
      </c>
      <c r="E18" s="88">
        <v>0</v>
      </c>
      <c r="F18" s="89">
        <f>SUM(D18:E18)</f>
        <v>1.9</v>
      </c>
      <c r="G18" s="87">
        <v>2.9</v>
      </c>
      <c r="H18" s="88">
        <v>0</v>
      </c>
      <c r="I18" s="89">
        <f>SUM(G18:H18)</f>
        <v>2.9</v>
      </c>
      <c r="J18" s="87">
        <v>30.9</v>
      </c>
      <c r="K18" s="88">
        <v>0</v>
      </c>
      <c r="L18" s="89">
        <f>SUM(J18:K18)</f>
        <v>30.9</v>
      </c>
      <c r="M18" s="90">
        <f t="shared" si="0"/>
        <v>14.444444444444443</v>
      </c>
      <c r="N18" s="87">
        <v>27</v>
      </c>
      <c r="O18" s="88">
        <v>0</v>
      </c>
      <c r="P18" s="89">
        <f>SUM(N18:O18)</f>
        <v>27</v>
      </c>
      <c r="Q18" s="67" t="s">
        <v>47</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row>
    <row r="19" spans="1:137" s="16" customFormat="1" ht="21" customHeight="1">
      <c r="A19" s="42"/>
      <c r="B19" s="92"/>
      <c r="C19" s="93" t="s">
        <v>39</v>
      </c>
      <c r="D19" s="94">
        <v>0</v>
      </c>
      <c r="E19" s="95">
        <v>0.2</v>
      </c>
      <c r="F19" s="96">
        <f>E19+D19</f>
        <v>0.2</v>
      </c>
      <c r="G19" s="94">
        <v>0</v>
      </c>
      <c r="H19" s="95">
        <v>0.2</v>
      </c>
      <c r="I19" s="96">
        <f>H19+G19</f>
        <v>0.2</v>
      </c>
      <c r="J19" s="94">
        <v>0</v>
      </c>
      <c r="K19" s="95">
        <v>3.8</v>
      </c>
      <c r="L19" s="96">
        <f>K19+J19</f>
        <v>3.8</v>
      </c>
      <c r="M19" s="97">
        <f t="shared" si="0"/>
        <v>-20.833333333333336</v>
      </c>
      <c r="N19" s="94">
        <v>0</v>
      </c>
      <c r="O19" s="95">
        <v>4.8</v>
      </c>
      <c r="P19" s="96">
        <f>O19+N19</f>
        <v>4.8</v>
      </c>
      <c r="Q19" s="98" t="s">
        <v>45</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row>
    <row r="20" spans="1:137" s="16" customFormat="1" ht="21" customHeight="1">
      <c r="A20" s="42"/>
      <c r="B20" s="100" t="s">
        <v>10</v>
      </c>
      <c r="C20" s="101"/>
      <c r="D20" s="102">
        <v>0</v>
      </c>
      <c r="E20" s="103">
        <v>0.1</v>
      </c>
      <c r="F20" s="104">
        <f>SUM(D20:E20)</f>
        <v>0.1</v>
      </c>
      <c r="G20" s="102">
        <v>0</v>
      </c>
      <c r="H20" s="103">
        <v>0</v>
      </c>
      <c r="I20" s="104">
        <f>SUM(G20:H20)</f>
        <v>0</v>
      </c>
      <c r="J20" s="102">
        <v>0.5</v>
      </c>
      <c r="K20" s="103">
        <v>0.3</v>
      </c>
      <c r="L20" s="104">
        <f>SUM(J20:K20)</f>
        <v>0.8</v>
      </c>
      <c r="M20" s="90">
        <f t="shared" si="0"/>
        <v>166.66666666666666</v>
      </c>
      <c r="N20" s="102">
        <v>0.2</v>
      </c>
      <c r="O20" s="103">
        <v>0.1</v>
      </c>
      <c r="P20" s="104">
        <f>SUM(N20:O20)</f>
        <v>0.30000000000000004</v>
      </c>
      <c r="Q20" s="52"/>
      <c r="R20" s="99" t="s">
        <v>40</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row>
    <row r="21" spans="1:137" s="16" customFormat="1" ht="21" customHeight="1">
      <c r="A21" s="42"/>
      <c r="B21" s="100" t="s">
        <v>11</v>
      </c>
      <c r="C21" s="101"/>
      <c r="D21" s="102">
        <v>0</v>
      </c>
      <c r="E21" s="103">
        <v>0.2</v>
      </c>
      <c r="F21" s="104">
        <f>SUM(D21:E21)</f>
        <v>0.2</v>
      </c>
      <c r="G21" s="102">
        <v>0</v>
      </c>
      <c r="H21" s="103">
        <v>0.3</v>
      </c>
      <c r="I21" s="105">
        <f>SUM(G21:H21)</f>
        <v>0.3</v>
      </c>
      <c r="J21" s="102">
        <v>0</v>
      </c>
      <c r="K21" s="103">
        <v>6.2</v>
      </c>
      <c r="L21" s="105">
        <f>SUM(J21:K21)</f>
        <v>6.2</v>
      </c>
      <c r="M21" s="106">
        <f t="shared" si="0"/>
        <v>67.56756756756756</v>
      </c>
      <c r="N21" s="102">
        <v>0</v>
      </c>
      <c r="O21" s="103">
        <v>3.7</v>
      </c>
      <c r="P21" s="105">
        <f>SUM(N21:O21)</f>
        <v>3.7</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row>
    <row r="22" spans="1:137" s="16" customFormat="1" ht="21" customHeight="1" thickBot="1">
      <c r="A22" s="42"/>
      <c r="B22" s="108" t="s">
        <v>41</v>
      </c>
      <c r="C22" s="109"/>
      <c r="D22" s="70">
        <v>0</v>
      </c>
      <c r="E22" s="71">
        <v>0</v>
      </c>
      <c r="F22" s="110">
        <f>SUM(D22:E22)</f>
        <v>0</v>
      </c>
      <c r="G22" s="70">
        <v>0</v>
      </c>
      <c r="H22" s="71">
        <v>0</v>
      </c>
      <c r="I22" s="110">
        <f>SUM(G22:H22)</f>
        <v>0</v>
      </c>
      <c r="J22" s="70">
        <v>0.7</v>
      </c>
      <c r="K22" s="71">
        <v>0.9</v>
      </c>
      <c r="L22" s="110">
        <f>SUM(J22:K22)</f>
        <v>1.6</v>
      </c>
      <c r="M22" s="178">
        <f t="shared" si="0"/>
        <v>-51.515151515151516</v>
      </c>
      <c r="N22" s="70">
        <v>0.5</v>
      </c>
      <c r="O22" s="71">
        <v>2.8</v>
      </c>
      <c r="P22" s="110">
        <f>SUM(N22:O22)</f>
        <v>3.3</v>
      </c>
      <c r="Q22" s="111"/>
      <c r="R22" s="112" t="s">
        <v>42</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row>
    <row r="23" spans="1:137"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row>
    <row r="24" spans="1:137" s="16" customFormat="1" ht="21" customHeight="1" thickBot="1">
      <c r="A24" s="42" t="s">
        <v>70</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73</v>
      </c>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row>
    <row r="25" spans="1:137" s="16" customFormat="1" ht="21" customHeight="1">
      <c r="A25" s="42"/>
      <c r="B25" s="80" t="s">
        <v>71</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72</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row>
    <row r="26" spans="1:137" s="16" customFormat="1" ht="21" customHeight="1">
      <c r="A26" s="42"/>
      <c r="B26" s="121"/>
      <c r="C26" s="122" t="s">
        <v>51</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53</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row>
    <row r="27" spans="1:137" s="16" customFormat="1" ht="21" customHeight="1">
      <c r="A27" s="42"/>
      <c r="B27" s="121"/>
      <c r="C27" s="129" t="s">
        <v>52</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54</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row>
    <row r="28" spans="1:137" s="16" customFormat="1" ht="21" customHeight="1">
      <c r="A28" s="42"/>
      <c r="B28" s="100" t="s">
        <v>55</v>
      </c>
      <c r="C28" s="135"/>
      <c r="D28" s="136">
        <f>SUM(D29:D30)</f>
        <v>0</v>
      </c>
      <c r="E28" s="137">
        <v>0</v>
      </c>
      <c r="F28" s="105">
        <f t="shared" si="1"/>
        <v>0</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100</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row>
    <row r="29" spans="1:137" s="16" customFormat="1" ht="21" customHeight="1">
      <c r="A29" s="42"/>
      <c r="B29" s="121"/>
      <c r="C29" s="122" t="s">
        <v>60</v>
      </c>
      <c r="D29" s="123">
        <v>0</v>
      </c>
      <c r="E29" s="124">
        <v>0</v>
      </c>
      <c r="F29" s="125">
        <f t="shared" si="1"/>
        <v>0</v>
      </c>
      <c r="G29" s="123">
        <v>0</v>
      </c>
      <c r="H29" s="124">
        <v>0</v>
      </c>
      <c r="I29" s="125">
        <f t="shared" si="2"/>
        <v>0</v>
      </c>
      <c r="J29" s="123">
        <v>0</v>
      </c>
      <c r="K29" s="124">
        <v>0.2</v>
      </c>
      <c r="L29" s="125">
        <f t="shared" si="3"/>
        <v>0.2</v>
      </c>
      <c r="M29" s="126" t="s">
        <v>22</v>
      </c>
      <c r="N29" s="123">
        <v>0</v>
      </c>
      <c r="O29" s="124">
        <v>0</v>
      </c>
      <c r="P29" s="125">
        <f t="shared" si="4"/>
        <v>0</v>
      </c>
      <c r="Q29" s="127" t="s">
        <v>62</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row>
    <row r="30" spans="1:137" s="16" customFormat="1" ht="21" customHeight="1">
      <c r="A30" s="42"/>
      <c r="B30" s="121"/>
      <c r="C30" s="129" t="s">
        <v>61</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63</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row>
    <row r="31" spans="1:137"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row>
    <row r="32" spans="1:137"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row>
    <row r="33" spans="1:137" s="16" customFormat="1" ht="21" customHeight="1" thickBot="1">
      <c r="A33" s="147" t="s">
        <v>13</v>
      </c>
      <c r="B33" s="43"/>
      <c r="C33" s="43"/>
      <c r="D33" s="148">
        <f aca="true" t="shared" si="5" ref="D33:P33">SUM(D34:D35)</f>
        <v>0</v>
      </c>
      <c r="E33" s="56">
        <f t="shared" si="5"/>
        <v>-0.1</v>
      </c>
      <c r="F33" s="48">
        <f t="shared" si="5"/>
        <v>-0.1</v>
      </c>
      <c r="G33" s="148">
        <f>SUM(G34:G35)</f>
        <v>0</v>
      </c>
      <c r="H33" s="56">
        <f t="shared" si="5"/>
        <v>0</v>
      </c>
      <c r="I33" s="48">
        <f>SUM(I34:I35)</f>
        <v>0</v>
      </c>
      <c r="J33" s="56">
        <f t="shared" si="5"/>
        <v>0.9</v>
      </c>
      <c r="K33" s="56">
        <f t="shared" si="5"/>
        <v>-0.4</v>
      </c>
      <c r="L33" s="46">
        <f t="shared" si="5"/>
        <v>0.5</v>
      </c>
      <c r="M33" s="176" t="s">
        <v>22</v>
      </c>
      <c r="N33" s="45">
        <f t="shared" si="5"/>
        <v>0.9</v>
      </c>
      <c r="O33" s="56">
        <f t="shared" si="5"/>
        <v>-0.7000000000000001</v>
      </c>
      <c r="P33" s="46">
        <f t="shared" si="5"/>
        <v>0.19999999999999998</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row>
    <row r="34" spans="1:137" s="16" customFormat="1" ht="21" customHeight="1">
      <c r="A34" s="42"/>
      <c r="B34" s="61" t="s">
        <v>48</v>
      </c>
      <c r="C34" s="62"/>
      <c r="D34" s="102">
        <v>0</v>
      </c>
      <c r="E34" s="103">
        <v>-0.1</v>
      </c>
      <c r="F34" s="104">
        <f>+E34+D34</f>
        <v>-0.1</v>
      </c>
      <c r="G34" s="102">
        <v>0</v>
      </c>
      <c r="H34" s="103">
        <v>0</v>
      </c>
      <c r="I34" s="104">
        <f>SUM(G34:H34)</f>
        <v>0</v>
      </c>
      <c r="J34" s="102">
        <v>0.5</v>
      </c>
      <c r="K34" s="103">
        <v>0</v>
      </c>
      <c r="L34" s="60">
        <f>J34+K34</f>
        <v>0.5</v>
      </c>
      <c r="M34" s="175" t="s">
        <v>22</v>
      </c>
      <c r="N34" s="102">
        <v>0</v>
      </c>
      <c r="O34" s="103">
        <v>0.1</v>
      </c>
      <c r="P34" s="60">
        <f>SUM(N34:O34)</f>
        <v>0.1</v>
      </c>
      <c r="Q34" s="66"/>
      <c r="R34" s="67" t="s">
        <v>34</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row>
    <row r="35" spans="1:137" s="16" customFormat="1" ht="21" customHeight="1" thickBot="1">
      <c r="A35" s="42"/>
      <c r="B35" s="149" t="s">
        <v>65</v>
      </c>
      <c r="C35" s="150"/>
      <c r="D35" s="102">
        <v>0</v>
      </c>
      <c r="E35" s="103">
        <v>0</v>
      </c>
      <c r="F35" s="110">
        <f>SUM(D35:E35)</f>
        <v>0</v>
      </c>
      <c r="G35" s="102">
        <v>0</v>
      </c>
      <c r="H35" s="103">
        <v>0</v>
      </c>
      <c r="I35" s="110">
        <f>SUM(G35:H35)</f>
        <v>0</v>
      </c>
      <c r="J35" s="102">
        <v>0.4</v>
      </c>
      <c r="K35" s="103">
        <v>-0.4</v>
      </c>
      <c r="L35" s="72">
        <f>J35+K35</f>
        <v>0</v>
      </c>
      <c r="M35" s="133" t="s">
        <v>22</v>
      </c>
      <c r="N35" s="102">
        <v>0.9</v>
      </c>
      <c r="O35" s="103">
        <v>-0.8</v>
      </c>
      <c r="P35" s="72">
        <f>SUM(N35:O35)</f>
        <v>0.09999999999999998</v>
      </c>
      <c r="Q35" s="74"/>
      <c r="R35" s="75" t="s">
        <v>67</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row>
    <row r="36" spans="1:137" s="16" customFormat="1" ht="21" customHeight="1" thickBot="1">
      <c r="A36" s="42"/>
      <c r="B36" s="15"/>
      <c r="C36" s="15"/>
      <c r="D36" s="180" t="s">
        <v>85</v>
      </c>
      <c r="E36" s="181"/>
      <c r="F36" s="181"/>
      <c r="G36" s="180" t="s">
        <v>92</v>
      </c>
      <c r="H36" s="181"/>
      <c r="I36" s="181"/>
      <c r="J36" s="180" t="s">
        <v>92</v>
      </c>
      <c r="K36" s="181"/>
      <c r="L36" s="181"/>
      <c r="M36" s="177"/>
      <c r="N36" s="180" t="s">
        <v>97</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row>
    <row r="37" spans="1:137" s="16" customFormat="1" ht="21" customHeight="1" thickBot="1">
      <c r="A37" s="152" t="s">
        <v>44</v>
      </c>
      <c r="B37" s="153"/>
      <c r="C37" s="153"/>
      <c r="D37" s="148">
        <f>D10+D12-D16-D24-D33</f>
        <v>16.200000000000003</v>
      </c>
      <c r="E37" s="56">
        <f>E10+E12-E16-E24-E33</f>
        <v>1.8000000000000003</v>
      </c>
      <c r="F37" s="48">
        <f>SUM(D37:E37)</f>
        <v>18.000000000000004</v>
      </c>
      <c r="G37" s="148">
        <f>G10+G12-G16-G24-G33</f>
        <v>13.300000000000002</v>
      </c>
      <c r="H37" s="56">
        <f>H10+H12-H16-H24-H33</f>
        <v>1.3000000000000003</v>
      </c>
      <c r="I37" s="48">
        <f>SUM(G37:H37)</f>
        <v>14.600000000000003</v>
      </c>
      <c r="J37" s="148">
        <f>J10+J12-J16-J24-J33</f>
        <v>13.300000000000002</v>
      </c>
      <c r="K37" s="56">
        <f>K10+K12-K16-K24-K33</f>
        <v>1.2999999999999998</v>
      </c>
      <c r="L37" s="48">
        <f>SUM(J37:K37)</f>
        <v>14.600000000000001</v>
      </c>
      <c r="M37" s="106">
        <f>ROUND(L37-P37,2)/P37*100</f>
        <v>-7.594936708860761</v>
      </c>
      <c r="N37" s="148">
        <f>N10+N12-N16-N24-N33</f>
        <v>13.599999999999996</v>
      </c>
      <c r="O37" s="56">
        <f>+O10+O12-O16-O26-O33</f>
        <v>2.200000000000002</v>
      </c>
      <c r="P37" s="48">
        <f>SUM(N37:O37)</f>
        <v>15.799999999999997</v>
      </c>
      <c r="Q37" s="154"/>
      <c r="R37" s="154"/>
      <c r="S37" s="155" t="s">
        <v>69</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row>
    <row r="38" spans="1:137" s="16" customFormat="1" ht="21" customHeight="1" thickBot="1">
      <c r="A38" s="156"/>
      <c r="B38" s="39"/>
      <c r="C38" s="39"/>
      <c r="D38" s="76"/>
      <c r="E38" s="76"/>
      <c r="F38" s="76"/>
      <c r="G38" s="182"/>
      <c r="H38" s="182"/>
      <c r="I38" s="182"/>
      <c r="J38" s="182"/>
      <c r="K38" s="182"/>
      <c r="L38" s="182"/>
      <c r="M38" s="51"/>
      <c r="N38" s="183"/>
      <c r="O38" s="183"/>
      <c r="P38" s="183"/>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row>
    <row r="39" spans="1:137" s="16" customFormat="1" ht="21" customHeight="1" thickBot="1">
      <c r="A39" s="147" t="s">
        <v>66</v>
      </c>
      <c r="B39" s="43"/>
      <c r="C39" s="43"/>
      <c r="D39" s="148">
        <f aca="true" t="shared" si="6" ref="D39:L39">SUM(D40:D41)</f>
        <v>16.2</v>
      </c>
      <c r="E39" s="56">
        <f t="shared" si="6"/>
        <v>1.7999999999999998</v>
      </c>
      <c r="F39" s="45">
        <f t="shared" si="6"/>
        <v>18</v>
      </c>
      <c r="G39" s="148">
        <f t="shared" si="6"/>
        <v>13.299999999999999</v>
      </c>
      <c r="H39" s="56">
        <f t="shared" si="6"/>
        <v>1.3</v>
      </c>
      <c r="I39" s="45">
        <f t="shared" si="6"/>
        <v>14.6</v>
      </c>
      <c r="J39" s="148">
        <f t="shared" si="6"/>
        <v>13.299999999999999</v>
      </c>
      <c r="K39" s="56">
        <f t="shared" si="6"/>
        <v>1.3</v>
      </c>
      <c r="L39" s="46">
        <f t="shared" si="6"/>
        <v>14.6</v>
      </c>
      <c r="M39" s="79">
        <f>ROUND(L39-P39,2)/P39*100</f>
        <v>-7.594936708860758</v>
      </c>
      <c r="N39" s="148">
        <f>SUM(N40:N41)</f>
        <v>13.6</v>
      </c>
      <c r="O39" s="56">
        <f>SUM(O40:O41)</f>
        <v>2.2</v>
      </c>
      <c r="P39" s="46">
        <f>SUM(N39:O39)</f>
        <v>15.8</v>
      </c>
      <c r="Q39" s="49"/>
      <c r="R39" s="49"/>
      <c r="S39" s="50" t="s">
        <v>68</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row>
    <row r="40" spans="1:137" s="16" customFormat="1" ht="21" customHeight="1">
      <c r="A40" s="157"/>
      <c r="B40" s="61" t="s">
        <v>15</v>
      </c>
      <c r="C40" s="62"/>
      <c r="D40" s="63">
        <v>2.7</v>
      </c>
      <c r="E40" s="103">
        <v>1.2</v>
      </c>
      <c r="F40" s="104">
        <f>D40+E40</f>
        <v>3.9000000000000004</v>
      </c>
      <c r="G40" s="63">
        <v>2.6</v>
      </c>
      <c r="H40" s="103">
        <v>0.9</v>
      </c>
      <c r="I40" s="104">
        <f>SUM(G40:H40)</f>
        <v>3.5</v>
      </c>
      <c r="J40" s="63">
        <v>2.6</v>
      </c>
      <c r="K40" s="103">
        <v>0.9</v>
      </c>
      <c r="L40" s="104">
        <f>SUM(J40:K40)</f>
        <v>3.5</v>
      </c>
      <c r="M40" s="65">
        <f>ROUND(L40-P40,2)/P40*100</f>
        <v>59.09090909090908</v>
      </c>
      <c r="N40" s="63">
        <v>0.7</v>
      </c>
      <c r="O40" s="103">
        <v>1.5</v>
      </c>
      <c r="P40" s="60">
        <f>SUM(N40:O40)</f>
        <v>2.2</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row>
    <row r="41" spans="1:137" s="16" customFormat="1" ht="21" customHeight="1" thickBot="1">
      <c r="A41" s="157"/>
      <c r="B41" s="149" t="s">
        <v>17</v>
      </c>
      <c r="C41" s="150"/>
      <c r="D41" s="70">
        <v>13.5</v>
      </c>
      <c r="E41" s="71">
        <v>0.6</v>
      </c>
      <c r="F41" s="72">
        <f>SUM(D41:E41)</f>
        <v>14.1</v>
      </c>
      <c r="G41" s="70">
        <v>10.7</v>
      </c>
      <c r="H41" s="71">
        <v>0.4</v>
      </c>
      <c r="I41" s="72">
        <f>SUM(G41:H41)</f>
        <v>11.1</v>
      </c>
      <c r="J41" s="70">
        <v>10.7</v>
      </c>
      <c r="K41" s="71">
        <v>0.4</v>
      </c>
      <c r="L41" s="72">
        <f>SUM(J41:K41)</f>
        <v>11.1</v>
      </c>
      <c r="M41" s="151">
        <f>ROUND(L41-P41,2)/P41*100</f>
        <v>-18.38235294117647</v>
      </c>
      <c r="N41" s="70">
        <v>12.9</v>
      </c>
      <c r="O41" s="71">
        <v>0.7</v>
      </c>
      <c r="P41" s="72">
        <f>SUM(N41:O41)</f>
        <v>13.6</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row>
    <row r="42" spans="1:137"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row>
    <row r="43" spans="1:137"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row>
    <row r="44" spans="1:18" s="164" customFormat="1" ht="21" customHeight="1">
      <c r="A44" s="165" t="s">
        <v>19</v>
      </c>
      <c r="B44" s="166" t="s">
        <v>88</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89</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79</v>
      </c>
      <c r="D46" s="166"/>
      <c r="E46" s="166"/>
      <c r="F46" s="166"/>
      <c r="G46" s="166"/>
      <c r="H46" s="166"/>
      <c r="I46" s="166"/>
      <c r="J46" s="166"/>
      <c r="K46" s="166"/>
      <c r="L46" s="166"/>
      <c r="M46" s="166"/>
      <c r="N46" s="166"/>
      <c r="O46" s="166"/>
      <c r="P46" s="166"/>
      <c r="Q46" s="166"/>
      <c r="R46" s="166"/>
    </row>
    <row r="47" spans="2:18" s="164" customFormat="1" ht="21" customHeight="1">
      <c r="B47" s="164" t="s">
        <v>81</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37" s="164" customFormat="1" ht="21" customHeight="1">
      <c r="A49" s="165" t="s">
        <v>22</v>
      </c>
      <c r="B49" s="171" t="s">
        <v>49</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row>
    <row r="50" spans="1:137" s="164" customFormat="1" ht="21" customHeight="1">
      <c r="A50" s="172" t="s">
        <v>25</v>
      </c>
      <c r="B50" s="164" t="s">
        <v>35</v>
      </c>
      <c r="C50" s="166"/>
      <c r="D50" s="166"/>
      <c r="E50" s="166"/>
      <c r="F50" s="166"/>
      <c r="G50" s="166"/>
      <c r="H50" s="168" t="s">
        <v>98</v>
      </c>
      <c r="I50" s="166"/>
      <c r="K50" s="170">
        <v>73</v>
      </c>
      <c r="L50" s="166" t="s">
        <v>99</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row>
    <row r="51" spans="1:18" s="164" customFormat="1" ht="21" customHeight="1">
      <c r="A51" s="172"/>
      <c r="B51" s="171"/>
      <c r="C51" s="166"/>
      <c r="D51" s="166"/>
      <c r="E51" s="166"/>
      <c r="F51" s="166"/>
      <c r="G51" s="166"/>
      <c r="H51" s="165" t="s">
        <v>75</v>
      </c>
      <c r="I51" s="166"/>
      <c r="K51" s="170">
        <v>53</v>
      </c>
      <c r="L51" s="166" t="s">
        <v>43</v>
      </c>
      <c r="M51" s="166"/>
      <c r="N51" s="166"/>
      <c r="O51" s="166"/>
      <c r="P51" s="166"/>
      <c r="Q51" s="167"/>
      <c r="R51" s="167"/>
    </row>
    <row r="52" spans="1:18" s="164" customFormat="1" ht="21" customHeight="1">
      <c r="A52" s="172"/>
      <c r="B52" s="171"/>
      <c r="C52" s="166"/>
      <c r="D52" s="166"/>
      <c r="E52" s="166"/>
      <c r="F52" s="166"/>
      <c r="G52" s="166"/>
      <c r="H52" s="166" t="s">
        <v>93</v>
      </c>
      <c r="I52" s="166"/>
      <c r="K52" s="170" t="s">
        <v>104</v>
      </c>
      <c r="L52" s="166" t="s">
        <v>43</v>
      </c>
      <c r="M52" s="166"/>
      <c r="N52" s="166"/>
      <c r="O52" s="166"/>
      <c r="P52" s="166"/>
      <c r="Q52" s="167"/>
      <c r="R52" s="167"/>
    </row>
    <row r="53" spans="1:18" s="164" customFormat="1" ht="21" customHeight="1">
      <c r="A53" s="165" t="s">
        <v>24</v>
      </c>
      <c r="B53" s="166" t="s">
        <v>50</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80</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56</v>
      </c>
      <c r="C55" s="166"/>
      <c r="D55" s="166"/>
      <c r="E55" s="166"/>
      <c r="F55" s="166"/>
      <c r="G55" s="166"/>
      <c r="H55" s="166"/>
      <c r="I55" s="166"/>
      <c r="J55" s="166"/>
      <c r="K55" s="166"/>
      <c r="L55" s="166"/>
      <c r="M55" s="166"/>
      <c r="N55" s="166"/>
      <c r="O55" s="166"/>
      <c r="P55" s="166"/>
      <c r="Q55" s="167"/>
      <c r="R55" s="167"/>
    </row>
    <row r="56" spans="1:18" s="164" customFormat="1" ht="21" customHeight="1">
      <c r="A56" s="172" t="s">
        <v>64</v>
      </c>
      <c r="B56" s="166" t="s">
        <v>74</v>
      </c>
      <c r="C56" s="166"/>
      <c r="D56" s="166"/>
      <c r="E56" s="166"/>
      <c r="F56" s="166"/>
      <c r="G56" s="166"/>
      <c r="H56" s="166"/>
      <c r="I56" s="166"/>
      <c r="J56" s="166"/>
      <c r="K56" s="166"/>
      <c r="L56" s="166"/>
      <c r="M56" s="166"/>
      <c r="N56" s="166"/>
      <c r="O56" s="166"/>
      <c r="P56" s="166"/>
      <c r="Q56" s="167"/>
      <c r="R56" s="167"/>
    </row>
    <row r="57" spans="1:19" s="164" customFormat="1" ht="21" customHeight="1">
      <c r="A57" s="165" t="s">
        <v>82</v>
      </c>
      <c r="B57" s="166" t="s">
        <v>84</v>
      </c>
      <c r="C57" s="166"/>
      <c r="D57" s="166"/>
      <c r="E57" s="166"/>
      <c r="F57" s="166"/>
      <c r="G57" s="166"/>
      <c r="H57" s="166"/>
      <c r="I57" s="166"/>
      <c r="J57" s="166"/>
      <c r="K57" s="166"/>
      <c r="L57" s="166"/>
      <c r="M57" s="166"/>
      <c r="N57" s="166"/>
      <c r="O57" s="166"/>
      <c r="P57" s="166"/>
      <c r="Q57" s="166"/>
      <c r="R57" s="166"/>
      <c r="S57" s="166"/>
    </row>
    <row r="58" spans="1:19" s="164" customFormat="1" ht="21" customHeight="1">
      <c r="A58" s="166"/>
      <c r="B58" s="166" t="s">
        <v>83</v>
      </c>
      <c r="C58" s="166"/>
      <c r="D58" s="166"/>
      <c r="E58" s="166"/>
      <c r="F58" s="166"/>
      <c r="G58" s="166"/>
      <c r="H58" s="166"/>
      <c r="I58" s="166"/>
      <c r="J58" s="166"/>
      <c r="K58" s="166"/>
      <c r="L58" s="166"/>
      <c r="M58" s="166"/>
      <c r="N58" s="166"/>
      <c r="O58" s="166"/>
      <c r="P58" s="166"/>
      <c r="Q58" s="166"/>
      <c r="R58" s="166"/>
      <c r="S58" s="166"/>
    </row>
    <row r="59" spans="1:137"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38:222" s="173" customFormat="1" ht="12.75">
      <c r="EH97" s="174"/>
      <c r="EI97" s="174"/>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row>
    <row r="98" spans="138:222" s="173" customFormat="1" ht="12.75">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row>
    <row r="99" spans="138:222" s="173" customFormat="1" ht="12.75">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row>
    <row r="100" spans="138:222" s="173" customFormat="1" ht="12.75">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row>
    <row r="101" spans="138:222" s="173" customFormat="1" ht="12.75">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row>
    <row r="102" spans="138:222" s="173" customFormat="1" ht="12.75">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row>
    <row r="103" spans="138:222" s="173" customFormat="1" ht="12.75">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6">
    <mergeCell ref="D2:P2"/>
    <mergeCell ref="D1:P1"/>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2003-11-24T12:28:28Z</cp:lastPrinted>
  <dcterms:created xsi:type="dcterms:W3CDTF">2002-02-15T09:17:36Z</dcterms:created>
  <dcterms:modified xsi:type="dcterms:W3CDTF">2003-11-25T12:46:37Z</dcterms:modified>
  <cp:category/>
  <cp:version/>
  <cp:contentType/>
  <cp:contentStatus/>
</cp:coreProperties>
</file>