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HAWER" sheetId="1" r:id="rId1"/>
  </sheets>
  <definedNames/>
  <calcPr fullCalcOnLoad="1"/>
</workbook>
</file>

<file path=xl/sharedStrings.xml><?xml version="1.0" encoding="utf-8"?>
<sst xmlns="http://schemas.openxmlformats.org/spreadsheetml/2006/main" count="135" uniqueCount="101">
  <si>
    <t>Progressive/Progressief</t>
  </si>
  <si>
    <t>%</t>
  </si>
  <si>
    <t>Total</t>
  </si>
  <si>
    <t>Totaal</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</si>
  <si>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</si>
  <si>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</si>
  <si>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</si>
  <si>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</si>
  <si>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</si>
  <si>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</si>
  <si>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</si>
  <si>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</si>
  <si>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</si>
  <si>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</si>
  <si>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</si>
  <si>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</si>
  <si>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</si>
  <si>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</si>
  <si>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</si>
  <si>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</si>
  <si>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</si>
  <si>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</si>
  <si>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</si>
  <si>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</si>
  <si>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</si>
  <si>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</si>
  <si>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</si>
  <si>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</si>
  <si>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Preliminary/Voorlopig</t>
  </si>
  <si>
    <t>Menslik</t>
  </si>
  <si>
    <t>Voer</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</si>
  <si>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</si>
  <si>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</si>
  <si>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</si>
  <si>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</si>
  <si>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</si>
  <si>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</si>
  <si>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Human</t>
  </si>
  <si>
    <t>Feed</t>
  </si>
  <si>
    <t>(a) Beginvoorraad</t>
  </si>
  <si>
    <t>Animal feed</t>
  </si>
  <si>
    <t>Onttrek deur produsente</t>
  </si>
  <si>
    <t>Seed for planting purposes</t>
  </si>
  <si>
    <t>Saad vir plantdoeleindes</t>
  </si>
  <si>
    <t>ton</t>
  </si>
  <si>
    <t>(f) Unutilised stock (a+b-c-d-e)</t>
  </si>
  <si>
    <t>Dierevoer</t>
  </si>
  <si>
    <t>(a) Opening stock</t>
  </si>
  <si>
    <t xml:space="preserve"> Menslike verbruik</t>
  </si>
  <si>
    <t>The information system reports only on the actual movement of oats in commercial structures, and must under no circumstances be construed as confirmation or an indication of ownership./Die inligtingstelsel rapporteer slegs oor die fisiese beweging</t>
  </si>
  <si>
    <t>Net dispatches(+)/receipts(-)</t>
  </si>
  <si>
    <t>Figures not comparable./Syfers nie vergelykbaar nie.</t>
  </si>
  <si>
    <t>Oats equivalent./Hawer ekwivalent.</t>
  </si>
  <si>
    <t>van hawer in kommersiële strukture, en moet geensins as 'n bevestiging of aanduiding van eiendomsreg geag word nie.</t>
  </si>
  <si>
    <t>African countries</t>
  </si>
  <si>
    <t>Other countries</t>
  </si>
  <si>
    <t>Afrika lande</t>
  </si>
  <si>
    <t>Ander lande</t>
  </si>
  <si>
    <t>Whole oats</t>
  </si>
  <si>
    <t>Heel hawer</t>
  </si>
  <si>
    <t>The surplus/deficit figures are partly due to oats dispatched for human consumption but utilised as feed oats./Die surplus/tekort syfers is gedeeltelik as gevolg van hawer versend vir menslike verbruik maar aangewend as voerhawer.</t>
  </si>
  <si>
    <t>+/- (3)</t>
  </si>
  <si>
    <t>Deliveries directly from farms (5)</t>
  </si>
  <si>
    <t>Lewerings direk vanaf plase (5)</t>
  </si>
  <si>
    <t>Border posts</t>
  </si>
  <si>
    <t>Harbours</t>
  </si>
  <si>
    <t>Grensposte</t>
  </si>
  <si>
    <t>Hawens</t>
  </si>
  <si>
    <t>(9)</t>
  </si>
  <si>
    <t>Surplus(-)/Deficit(+) (8)</t>
  </si>
  <si>
    <t>(g) Stock stored at: (9)</t>
  </si>
  <si>
    <t>Surplus(-)/Tekort(+) (8)</t>
  </si>
  <si>
    <t>(g) Voorraad geberg by: (9)</t>
  </si>
  <si>
    <r>
      <t>(f) Onaangewende voorraad</t>
    </r>
    <r>
      <rPr>
        <sz val="15"/>
        <rFont val="Arial"/>
        <family val="2"/>
      </rPr>
      <t xml:space="preserve"> </t>
    </r>
    <r>
      <rPr>
        <b/>
        <sz val="15"/>
        <rFont val="Arial"/>
        <family val="2"/>
      </rPr>
      <t>(a+b-c-d-e)</t>
    </r>
  </si>
  <si>
    <t>(d) RSA Exports (7)</t>
  </si>
  <si>
    <t>Products (6)</t>
  </si>
  <si>
    <t>Produkte (6)</t>
  </si>
  <si>
    <t>(d) RSA Uitvoere (7)</t>
  </si>
  <si>
    <t>Physical stock is verified regularly on a random basis by SAGIS's Audit Inspection Division./Fisiese voorraad word gereeld op 'n steekproefbasis deur SAGIS se Oudit Inspeksie Afdeling geverifieer.</t>
  </si>
  <si>
    <t>Sep 2002</t>
  </si>
  <si>
    <t>'000 t</t>
  </si>
  <si>
    <t>OATS/HAWER - 2002/2003 Year (Oct - Sep)/2002/2003 Jaar (Okt - Sep) (2)</t>
  </si>
  <si>
    <t>1 Oct/Okt 2002</t>
  </si>
  <si>
    <t>1 Oct/Okt 2001</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</si>
  <si>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</si>
  <si>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</si>
  <si>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Jan 2003</t>
  </si>
  <si>
    <t>1 Jan 2003</t>
  </si>
  <si>
    <t>31 Jan 2003</t>
  </si>
  <si>
    <t xml:space="preserve">SMI-032003  </t>
  </si>
  <si>
    <t>26/03/2003</t>
  </si>
  <si>
    <t>1 Feb 2003</t>
  </si>
  <si>
    <t>28 Feb 2003</t>
  </si>
  <si>
    <t>Feb 2003</t>
  </si>
  <si>
    <t>Oct/Okt 2002 - Feb 2003</t>
  </si>
  <si>
    <t>Oct/Okt 2001 - Feb 2002</t>
  </si>
  <si>
    <t>Prog. Oct/Okt 2002 - Feb 2003</t>
  </si>
  <si>
    <t>Prog. Oct/Okt 2001 - Feb 2002</t>
  </si>
  <si>
    <t>28 Feb 2002</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</si>
  <si>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</si>
  <si>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19 943</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</si>
</sst>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8">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b/>
      <sz val="14"/>
      <name val="Arial"/>
      <family val="2"/>
    </font>
    <font>
      <sz val="14"/>
      <name val="Arial"/>
      <family val="2"/>
    </font>
  </fonts>
  <fills count="2">
    <fill>
      <patternFill/>
    </fill>
    <fill>
      <patternFill patternType="gray125"/>
    </fill>
  </fills>
  <borders count="55">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9">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0" fontId="4" fillId="0" borderId="4" xfId="0" applyFont="1" applyFill="1" applyBorder="1" applyAlignment="1">
      <alignment horizontal="center"/>
    </xf>
    <xf numFmtId="0" fontId="3" fillId="0" borderId="3" xfId="0" applyFont="1" applyFill="1" applyBorder="1" applyAlignment="1">
      <alignment horizontal="center"/>
    </xf>
    <xf numFmtId="0" fontId="3" fillId="0" borderId="5"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4" fillId="0" borderId="9"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8" xfId="0" applyNumberFormat="1" applyFont="1" applyFill="1" applyBorder="1" applyAlignment="1">
      <alignment horizontal="center"/>
    </xf>
    <xf numFmtId="0" fontId="4" fillId="0" borderId="7" xfId="0" applyFont="1" applyFill="1" applyBorder="1" applyAlignment="1" quotePrefix="1">
      <alignment horizontal="center"/>
    </xf>
    <xf numFmtId="3" fontId="3" fillId="0" borderId="11" xfId="0" applyNumberFormat="1" applyFont="1" applyFill="1" applyBorder="1" applyAlignment="1">
      <alignment horizontal="center"/>
    </xf>
    <xf numFmtId="3" fontId="3" fillId="0" borderId="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quotePrefix="1">
      <alignment horizontal="center"/>
    </xf>
    <xf numFmtId="0" fontId="3" fillId="0" borderId="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6"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7" xfId="0" applyNumberFormat="1" applyFont="1" applyFill="1" applyBorder="1" applyAlignment="1">
      <alignment horizontal="center"/>
    </xf>
    <xf numFmtId="0" fontId="4" fillId="0" borderId="5" xfId="0" applyFont="1" applyFill="1" applyBorder="1" applyAlignment="1">
      <alignment/>
    </xf>
    <xf numFmtId="0" fontId="3" fillId="0" borderId="6" xfId="0" applyFont="1" applyFill="1" applyBorder="1" applyAlignment="1">
      <alignment/>
    </xf>
    <xf numFmtId="0" fontId="3" fillId="0" borderId="0" xfId="0" applyFont="1" applyFill="1" applyBorder="1" applyAlignment="1">
      <alignment horizontal="left"/>
    </xf>
    <xf numFmtId="164" fontId="4" fillId="0" borderId="18" xfId="0" applyNumberFormat="1" applyFont="1" applyFill="1" applyBorder="1" applyAlignment="1">
      <alignment/>
    </xf>
    <xf numFmtId="164" fontId="4" fillId="0" borderId="19" xfId="0" applyNumberFormat="1" applyFont="1" applyFill="1" applyBorder="1" applyAlignment="1">
      <alignment/>
    </xf>
    <xf numFmtId="164" fontId="4" fillId="0" borderId="20" xfId="0" applyNumberFormat="1" applyFont="1" applyFill="1" applyBorder="1" applyAlignment="1">
      <alignment/>
    </xf>
    <xf numFmtId="164" fontId="4" fillId="0" borderId="16" xfId="0" applyNumberFormat="1" applyFont="1" applyFill="1" applyBorder="1" applyAlignment="1">
      <alignment horizontal="right"/>
    </xf>
    <xf numFmtId="164" fontId="4" fillId="0" borderId="21" xfId="0" applyNumberFormat="1" applyFont="1" applyFill="1" applyBorder="1" applyAlignment="1">
      <alignment/>
    </xf>
    <xf numFmtId="0" fontId="3" fillId="0" borderId="0" xfId="0" applyFont="1" applyFill="1" applyBorder="1" applyAlignment="1">
      <alignment horizontal="right"/>
    </xf>
    <xf numFmtId="0" fontId="3" fillId="0" borderId="8"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8" xfId="0" applyFont="1" applyFill="1" applyBorder="1" applyAlignment="1">
      <alignment/>
    </xf>
    <xf numFmtId="0" fontId="3" fillId="0" borderId="22" xfId="0" applyFont="1" applyFill="1" applyBorder="1" applyAlignment="1">
      <alignment horizontal="left"/>
    </xf>
    <xf numFmtId="164" fontId="4" fillId="0" borderId="2" xfId="0" applyNumberFormat="1" applyFont="1" applyFill="1" applyBorder="1" applyAlignment="1">
      <alignment/>
    </xf>
    <xf numFmtId="164" fontId="4" fillId="0" borderId="23" xfId="0" applyNumberFormat="1" applyFont="1" applyFill="1" applyBorder="1" applyAlignment="1">
      <alignment/>
    </xf>
    <xf numFmtId="164" fontId="4" fillId="0" borderId="5" xfId="0" applyNumberFormat="1" applyFont="1" applyFill="1" applyBorder="1" applyAlignment="1">
      <alignment/>
    </xf>
    <xf numFmtId="164" fontId="4" fillId="0" borderId="3" xfId="0" applyNumberFormat="1" applyFont="1" applyFill="1" applyBorder="1" applyAlignment="1">
      <alignment/>
    </xf>
    <xf numFmtId="164" fontId="4" fillId="0" borderId="3" xfId="0" applyNumberFormat="1" applyFont="1" applyFill="1" applyBorder="1" applyAlignment="1" quotePrefix="1">
      <alignment horizontal="center"/>
    </xf>
    <xf numFmtId="164"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64" fontId="4" fillId="0" borderId="9" xfId="0" applyNumberFormat="1" applyFont="1" applyFill="1" applyBorder="1" applyAlignment="1">
      <alignment/>
    </xf>
    <xf numFmtId="164" fontId="4" fillId="0" borderId="10" xfId="0" applyNumberFormat="1" applyFont="1" applyFill="1" applyBorder="1" applyAlignment="1">
      <alignment/>
    </xf>
    <xf numFmtId="164" fontId="4" fillId="0" borderId="5" xfId="0" applyNumberFormat="1" applyFont="1" applyFill="1" applyBorder="1" applyAlignment="1">
      <alignment horizontal="righ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64" fontId="4" fillId="0" borderId="12" xfId="0" applyNumberFormat="1" applyFont="1" applyFill="1" applyBorder="1" applyAlignment="1">
      <alignment/>
    </xf>
    <xf numFmtId="164" fontId="4" fillId="0" borderId="13" xfId="0" applyNumberFormat="1" applyFont="1" applyFill="1" applyBorder="1" applyAlignment="1">
      <alignment/>
    </xf>
    <xf numFmtId="164" fontId="4" fillId="0" borderId="29" xfId="0" applyNumberFormat="1" applyFont="1" applyFill="1" applyBorder="1" applyAlignment="1">
      <alignment/>
    </xf>
    <xf numFmtId="164"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0" xfId="0" applyFont="1" applyFill="1" applyBorder="1" applyAlignment="1">
      <alignment horizontal="right"/>
    </xf>
    <xf numFmtId="164"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164" fontId="4" fillId="0" borderId="21" xfId="0" applyNumberFormat="1" applyFont="1" applyFill="1" applyBorder="1" applyAlignment="1">
      <alignment horizontal="righ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64" fontId="4" fillId="0" borderId="31" xfId="0" applyNumberFormat="1" applyFont="1" applyFill="1" applyBorder="1" applyAlignment="1">
      <alignment/>
    </xf>
    <xf numFmtId="0" fontId="4" fillId="0" borderId="26" xfId="0" applyFont="1" applyFill="1" applyBorder="1" applyAlignment="1">
      <alignment horizontal="right"/>
    </xf>
    <xf numFmtId="0" fontId="4" fillId="0" borderId="27" xfId="0" applyFont="1" applyFill="1" applyBorder="1" applyAlignment="1">
      <alignment horizontal="right"/>
    </xf>
    <xf numFmtId="0" fontId="4" fillId="0" borderId="0" xfId="0" applyFont="1" applyFill="1" applyBorder="1" applyAlignment="1">
      <alignment/>
    </xf>
    <xf numFmtId="0" fontId="4" fillId="0" borderId="32" xfId="0" applyFont="1" applyFill="1" applyBorder="1" applyAlignment="1">
      <alignment/>
    </xf>
    <xf numFmtId="164" fontId="4" fillId="0" borderId="33" xfId="0" applyNumberFormat="1" applyFont="1" applyFill="1" applyBorder="1" applyAlignment="1">
      <alignment/>
    </xf>
    <xf numFmtId="164" fontId="4" fillId="0" borderId="27" xfId="0" applyNumberFormat="1" applyFont="1" applyFill="1" applyBorder="1" applyAlignment="1">
      <alignment/>
    </xf>
    <xf numFmtId="164" fontId="4" fillId="0" borderId="34" xfId="0" applyNumberFormat="1" applyFont="1" applyFill="1" applyBorder="1" applyAlignment="1">
      <alignment/>
    </xf>
    <xf numFmtId="164" fontId="4" fillId="0" borderId="26" xfId="0" applyNumberFormat="1" applyFont="1" applyFill="1" applyBorder="1" applyAlignment="1">
      <alignment horizontal="right"/>
    </xf>
    <xf numFmtId="0" fontId="4" fillId="0" borderId="35" xfId="0" applyFont="1" applyFill="1" applyBorder="1" applyAlignment="1">
      <alignment horizontal="center"/>
    </xf>
    <xf numFmtId="0" fontId="4" fillId="0" borderId="36" xfId="0" applyFont="1" applyFill="1" applyBorder="1" applyAlignment="1">
      <alignment/>
    </xf>
    <xf numFmtId="0" fontId="5" fillId="0" borderId="37" xfId="0" applyFont="1" applyFill="1" applyBorder="1" applyAlignment="1">
      <alignment/>
    </xf>
    <xf numFmtId="164" fontId="4" fillId="0" borderId="38" xfId="0" applyNumberFormat="1" applyFont="1" applyFill="1" applyBorder="1" applyAlignment="1">
      <alignment/>
    </xf>
    <xf numFmtId="164" fontId="4" fillId="0" borderId="30" xfId="0" applyNumberFormat="1" applyFont="1" applyFill="1" applyBorder="1" applyAlignment="1">
      <alignment/>
    </xf>
    <xf numFmtId="164" fontId="4" fillId="0" borderId="37" xfId="0" applyNumberFormat="1" applyFont="1" applyFill="1" applyBorder="1" applyAlignment="1">
      <alignment/>
    </xf>
    <xf numFmtId="164" fontId="4" fillId="0" borderId="0" xfId="0" applyNumberFormat="1" applyFont="1" applyFill="1" applyBorder="1" applyAlignment="1">
      <alignment horizontal="right"/>
    </xf>
    <xf numFmtId="0" fontId="5" fillId="0" borderId="38" xfId="0" applyFont="1" applyFill="1" applyBorder="1" applyAlignment="1">
      <alignment horizontal="right"/>
    </xf>
    <xf numFmtId="0" fontId="4" fillId="0" borderId="35" xfId="0" applyFont="1" applyFill="1" applyBorder="1" applyAlignment="1">
      <alignment horizontal="right"/>
    </xf>
    <xf numFmtId="0" fontId="4" fillId="0" borderId="36" xfId="0" applyFont="1" applyFill="1" applyBorder="1" applyAlignment="1">
      <alignment horizontal="left"/>
    </xf>
    <xf numFmtId="0" fontId="4" fillId="0" borderId="0" xfId="0" applyFont="1" applyFill="1" applyBorder="1" applyAlignment="1">
      <alignment horizontal="left"/>
    </xf>
    <xf numFmtId="164" fontId="4" fillId="0" borderId="39" xfId="0" applyNumberFormat="1" applyFont="1" applyFill="1" applyBorder="1" applyAlignment="1">
      <alignment/>
    </xf>
    <xf numFmtId="164" fontId="4" fillId="0" borderId="35" xfId="0" applyNumberFormat="1" applyFont="1" applyFill="1" applyBorder="1" applyAlignment="1">
      <alignment/>
    </xf>
    <xf numFmtId="164" fontId="4" fillId="0" borderId="40" xfId="0" applyNumberFormat="1" applyFont="1" applyFill="1" applyBorder="1" applyAlignment="1">
      <alignment/>
    </xf>
    <xf numFmtId="164" fontId="4" fillId="0" borderId="8" xfId="0" applyNumberFormat="1" applyFont="1" applyFill="1" applyBorder="1" applyAlignment="1">
      <alignment/>
    </xf>
    <xf numFmtId="164" fontId="4" fillId="0" borderId="7" xfId="0" applyNumberFormat="1" applyFont="1" applyFill="1" applyBorder="1" applyAlignment="1">
      <alignment horizontal="right"/>
    </xf>
    <xf numFmtId="0" fontId="4" fillId="0" borderId="6" xfId="0" applyFont="1" applyFill="1" applyBorder="1" applyAlignment="1">
      <alignment horizontal="right"/>
    </xf>
    <xf numFmtId="0" fontId="4" fillId="0" borderId="28" xfId="0" applyFont="1" applyFill="1" applyBorder="1" applyAlignment="1">
      <alignment horizontal="left"/>
    </xf>
    <xf numFmtId="0" fontId="4" fillId="0" borderId="22" xfId="0" applyFont="1" applyFill="1" applyBorder="1" applyAlignment="1">
      <alignment horizontal="left"/>
    </xf>
    <xf numFmtId="164" fontId="4" fillId="0" borderId="14" xfId="0" applyNumberFormat="1" applyFont="1" applyFill="1" applyBorder="1" applyAlignment="1">
      <alignment/>
    </xf>
    <xf numFmtId="0" fontId="4" fillId="0" borderId="22" xfId="0" applyFont="1" applyFill="1" applyBorder="1" applyAlignment="1">
      <alignment horizontal="right"/>
    </xf>
    <xf numFmtId="0" fontId="4" fillId="0" borderId="30" xfId="0" applyFont="1" applyFill="1" applyBorder="1" applyAlignment="1">
      <alignment horizontal="right"/>
    </xf>
    <xf numFmtId="164" fontId="4" fillId="0" borderId="1" xfId="0" applyNumberFormat="1" applyFont="1" applyFill="1" applyBorder="1" applyAlignment="1">
      <alignment/>
    </xf>
    <xf numFmtId="1" fontId="4" fillId="0" borderId="1" xfId="0" applyNumberFormat="1" applyFont="1" applyFill="1" applyBorder="1" applyAlignment="1">
      <alignment/>
    </xf>
    <xf numFmtId="164" fontId="4" fillId="0" borderId="41" xfId="0" applyNumberFormat="1" applyFont="1" applyFill="1" applyBorder="1" applyAlignment="1">
      <alignment/>
    </xf>
    <xf numFmtId="0" fontId="3" fillId="0" borderId="7" xfId="0" applyFont="1" applyFill="1" applyBorder="1" applyAlignment="1">
      <alignment horizontal="right"/>
    </xf>
    <xf numFmtId="0" fontId="5" fillId="0" borderId="26" xfId="0" applyFont="1" applyFill="1" applyBorder="1" applyAlignment="1" quotePrefix="1">
      <alignment horizontal="left"/>
    </xf>
    <xf numFmtId="164" fontId="4" fillId="0" borderId="42" xfId="0" applyNumberFormat="1" applyFont="1" applyFill="1" applyBorder="1" applyAlignment="1">
      <alignment/>
    </xf>
    <xf numFmtId="164" fontId="4" fillId="0" borderId="5" xfId="0" applyNumberFormat="1" applyFont="1" applyFill="1" applyBorder="1" applyAlignment="1" quotePrefix="1">
      <alignment horizontal="center"/>
    </xf>
    <xf numFmtId="0" fontId="5" fillId="0" borderId="43" xfId="0" applyFont="1" applyFill="1" applyBorder="1" applyAlignment="1">
      <alignment horizontal="right"/>
    </xf>
    <xf numFmtId="0" fontId="5" fillId="0" borderId="36" xfId="0" applyFont="1" applyFill="1" applyBorder="1" applyAlignment="1" quotePrefix="1">
      <alignment/>
    </xf>
    <xf numFmtId="0" fontId="5" fillId="0" borderId="34" xfId="0" applyFont="1" applyFill="1" applyBorder="1" applyAlignment="1">
      <alignment horizontal="left"/>
    </xf>
    <xf numFmtId="164" fontId="4" fillId="0" borderId="43" xfId="0" applyNumberFormat="1" applyFont="1" applyFill="1" applyBorder="1" applyAlignment="1">
      <alignment/>
    </xf>
    <xf numFmtId="164" fontId="4" fillId="0" borderId="44" xfId="0" applyNumberFormat="1" applyFont="1" applyFill="1" applyBorder="1" applyAlignment="1">
      <alignment/>
    </xf>
    <xf numFmtId="164" fontId="4" fillId="0" borderId="45" xfId="0" applyNumberFormat="1" applyFont="1" applyFill="1" applyBorder="1" applyAlignment="1">
      <alignment/>
    </xf>
    <xf numFmtId="164" fontId="4" fillId="0" borderId="46" xfId="0" applyNumberFormat="1" applyFont="1" applyFill="1" applyBorder="1" applyAlignment="1" quotePrefix="1">
      <alignment horizontal="center"/>
    </xf>
    <xf numFmtId="0" fontId="5" fillId="0" borderId="33" xfId="0" applyFont="1" applyFill="1" applyBorder="1" applyAlignment="1">
      <alignment horizontal="right"/>
    </xf>
    <xf numFmtId="0" fontId="5" fillId="0" borderId="35" xfId="0" applyFont="1" applyFill="1" applyBorder="1" applyAlignment="1">
      <alignment horizontal="right"/>
    </xf>
    <xf numFmtId="0" fontId="5" fillId="0" borderId="37" xfId="0" applyFont="1" applyFill="1" applyBorder="1" applyAlignment="1">
      <alignment horizontal="left"/>
    </xf>
    <xf numFmtId="164" fontId="4" fillId="0" borderId="47" xfId="0" applyNumberFormat="1" applyFont="1" applyFill="1" applyBorder="1" applyAlignment="1">
      <alignment/>
    </xf>
    <xf numFmtId="164" fontId="4" fillId="0" borderId="48" xfId="0" applyNumberFormat="1" applyFont="1" applyFill="1" applyBorder="1" applyAlignment="1">
      <alignment/>
    </xf>
    <xf numFmtId="164" fontId="4" fillId="0" borderId="49" xfId="0" applyNumberFormat="1" applyFont="1" applyFill="1" applyBorder="1" applyAlignment="1">
      <alignment/>
    </xf>
    <xf numFmtId="164" fontId="4" fillId="0" borderId="50" xfId="0" applyNumberFormat="1" applyFont="1" applyFill="1" applyBorder="1" applyAlignment="1" quotePrefix="1">
      <alignment horizontal="center"/>
    </xf>
    <xf numFmtId="0" fontId="5" fillId="0" borderId="35" xfId="0" applyFont="1" applyFill="1" applyBorder="1" applyAlignment="1" quotePrefix="1">
      <alignment horizontal="right"/>
    </xf>
    <xf numFmtId="0" fontId="5" fillId="0" borderId="0" xfId="0" applyFont="1" applyFill="1" applyBorder="1" applyAlignment="1">
      <alignment/>
    </xf>
    <xf numFmtId="164" fontId="4" fillId="0" borderId="6" xfId="0" applyNumberFormat="1" applyFont="1" applyFill="1" applyBorder="1" applyAlignment="1">
      <alignment/>
    </xf>
    <xf numFmtId="164" fontId="4" fillId="0" borderId="32" xfId="0" applyNumberFormat="1" applyFont="1" applyFill="1" applyBorder="1" applyAlignment="1">
      <alignment/>
    </xf>
    <xf numFmtId="0" fontId="5" fillId="0" borderId="6" xfId="0" applyFont="1" applyFill="1" applyBorder="1" applyAlignment="1">
      <alignment horizontal="right"/>
    </xf>
    <xf numFmtId="0" fontId="5" fillId="0" borderId="28" xfId="0" applyFont="1" applyFill="1" applyBorder="1" applyAlignment="1" quotePrefix="1">
      <alignment/>
    </xf>
    <xf numFmtId="0" fontId="5" fillId="0" borderId="22" xfId="0" applyFont="1" applyFill="1" applyBorder="1" applyAlignment="1">
      <alignment/>
    </xf>
    <xf numFmtId="164" fontId="4" fillId="0" borderId="51" xfId="0" applyNumberFormat="1" applyFont="1" applyFill="1" applyBorder="1" applyAlignment="1">
      <alignment/>
    </xf>
    <xf numFmtId="164" fontId="4" fillId="0" borderId="52" xfId="0" applyNumberFormat="1" applyFont="1" applyFill="1" applyBorder="1" applyAlignment="1">
      <alignment/>
    </xf>
    <xf numFmtId="164" fontId="4" fillId="0" borderId="53" xfId="0" applyNumberFormat="1" applyFont="1" applyFill="1" applyBorder="1" applyAlignment="1">
      <alignment/>
    </xf>
    <xf numFmtId="164" fontId="4" fillId="0" borderId="15" xfId="0" applyNumberFormat="1" applyFont="1" applyFill="1" applyBorder="1" applyAlignment="1" quotePrefix="1">
      <alignment horizontal="center"/>
    </xf>
    <xf numFmtId="0" fontId="5" fillId="0" borderId="47" xfId="0" applyFont="1" applyFill="1" applyBorder="1" applyAlignment="1">
      <alignment horizontal="right"/>
    </xf>
    <xf numFmtId="0" fontId="5" fillId="0" borderId="30" xfId="0" applyFont="1" applyFill="1" applyBorder="1" applyAlignment="1" quotePrefix="1">
      <alignment horizontal="right"/>
    </xf>
    <xf numFmtId="0" fontId="3" fillId="0" borderId="6" xfId="0" applyFont="1" applyFill="1" applyBorder="1" applyAlignment="1">
      <alignment horizontal="left"/>
    </xf>
    <xf numFmtId="164" fontId="4" fillId="0" borderId="54" xfId="0" applyNumberFormat="1" applyFont="1" applyFill="1" applyBorder="1" applyAlignment="1">
      <alignment/>
    </xf>
    <xf numFmtId="0" fontId="5" fillId="0" borderId="28" xfId="0" applyFont="1" applyFill="1" applyBorder="1" applyAlignment="1">
      <alignment/>
    </xf>
    <xf numFmtId="0" fontId="4" fillId="0" borderId="22" xfId="0" applyFont="1" applyFill="1" applyBorder="1" applyAlignment="1">
      <alignment/>
    </xf>
    <xf numFmtId="164" fontId="4" fillId="0" borderId="22" xfId="0" applyNumberFormat="1" applyFont="1" applyFill="1" applyBorder="1" applyAlignment="1">
      <alignment horizontal="right"/>
    </xf>
    <xf numFmtId="0" fontId="3" fillId="0" borderId="11" xfId="0"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alignment horizontal="right"/>
    </xf>
    <xf numFmtId="0" fontId="3" fillId="0" borderId="14" xfId="0" applyFont="1" applyFill="1" applyBorder="1" applyAlignment="1">
      <alignment horizontal="right"/>
    </xf>
    <xf numFmtId="0" fontId="3" fillId="0" borderId="2" xfId="0" applyFont="1" applyFill="1" applyBorder="1" applyAlignment="1">
      <alignment/>
    </xf>
    <xf numFmtId="0" fontId="4" fillId="0" borderId="6" xfId="0" applyFont="1" applyFill="1" applyBorder="1" applyAlignment="1">
      <alignment/>
    </xf>
    <xf numFmtId="1" fontId="4" fillId="0" borderId="16" xfId="0" applyNumberFormat="1" applyFont="1" applyFill="1" applyBorder="1" applyAlignment="1">
      <alignment/>
    </xf>
    <xf numFmtId="0" fontId="4" fillId="0" borderId="14" xfId="0" applyFont="1" applyFill="1" applyBorder="1" applyAlignment="1">
      <alignment/>
    </xf>
    <xf numFmtId="0" fontId="6" fillId="0" borderId="0" xfId="0" applyFont="1" applyFill="1" applyBorder="1" applyAlignment="1">
      <alignment horizontal="left"/>
    </xf>
    <xf numFmtId="1" fontId="7" fillId="0" borderId="0" xfId="0" applyNumberFormat="1" applyFont="1" applyFill="1" applyBorder="1" applyAlignment="1">
      <alignment/>
    </xf>
    <xf numFmtId="0" fontId="6" fillId="0" borderId="0" xfId="0" applyFont="1" applyFill="1" applyBorder="1" applyAlignment="1">
      <alignment horizontal="right"/>
    </xf>
    <xf numFmtId="0" fontId="7" fillId="0" borderId="0" xfId="0" applyFont="1" applyFill="1" applyBorder="1" applyAlignment="1">
      <alignment/>
    </xf>
    <xf numFmtId="0" fontId="7" fillId="0" borderId="0" xfId="0" applyFont="1" applyFill="1" applyAlignment="1">
      <alignment/>
    </xf>
    <xf numFmtId="0" fontId="7" fillId="0" borderId="0" xfId="0" applyFont="1" applyFill="1" applyAlignment="1" quotePrefix="1">
      <alignment horizontal="left"/>
    </xf>
    <xf numFmtId="0" fontId="7" fillId="0" borderId="0" xfId="0" applyFont="1" applyFill="1" applyAlignment="1">
      <alignment horizontal="left"/>
    </xf>
    <xf numFmtId="0" fontId="7" fillId="0" borderId="0" xfId="0" applyFont="1" applyFill="1" applyAlignment="1">
      <alignment/>
    </xf>
    <xf numFmtId="0" fontId="7" fillId="0" borderId="0" xfId="0" applyFont="1" applyFill="1" applyAlignment="1" quotePrefix="1">
      <alignment/>
    </xf>
    <xf numFmtId="165" fontId="7" fillId="0" borderId="0" xfId="0" applyNumberFormat="1" applyFont="1" applyFill="1" applyAlignment="1">
      <alignment/>
    </xf>
    <xf numFmtId="0" fontId="7" fillId="0" borderId="0" xfId="0" applyFont="1" applyFill="1" applyAlignment="1">
      <alignment horizontal="right"/>
    </xf>
    <xf numFmtId="3" fontId="7" fillId="0" borderId="0" xfId="0" applyNumberFormat="1" applyFont="1" applyFill="1" applyAlignment="1">
      <alignment/>
    </xf>
    <xf numFmtId="49" fontId="7"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64" fontId="4" fillId="0" borderId="7" xfId="0" applyNumberFormat="1" applyFont="1" applyFill="1" applyBorder="1" applyAlignment="1" quotePrefix="1">
      <alignment horizontal="center"/>
    </xf>
    <xf numFmtId="164" fontId="4" fillId="0" borderId="17" xfId="0" applyNumberFormat="1" applyFont="1" applyFill="1" applyBorder="1" applyAlignment="1" quotePrefix="1">
      <alignment horizontal="center"/>
    </xf>
    <xf numFmtId="49" fontId="4" fillId="0" borderId="16" xfId="0" applyNumberFormat="1" applyFont="1" applyFill="1" applyBorder="1" applyAlignment="1">
      <alignment horizontal="center"/>
    </xf>
    <xf numFmtId="164" fontId="4" fillId="0" borderId="15" xfId="0" applyNumberFormat="1" applyFont="1" applyFill="1" applyBorder="1" applyAlignment="1">
      <alignment horizontal="right"/>
    </xf>
    <xf numFmtId="164" fontId="4" fillId="0" borderId="46" xfId="0" applyNumberFormat="1" applyFont="1" applyFill="1" applyBorder="1" applyAlignment="1">
      <alignment horizontal="right"/>
    </xf>
    <xf numFmtId="0" fontId="3" fillId="0" borderId="3" xfId="0" applyFont="1" applyFill="1" applyBorder="1" applyAlignment="1">
      <alignment horizontal="right"/>
    </xf>
    <xf numFmtId="49" fontId="4" fillId="0" borderId="16" xfId="0" applyNumberFormat="1" applyFont="1" applyFill="1" applyBorder="1" applyAlignment="1" quotePrefix="1">
      <alignment horizontal="center"/>
    </xf>
    <xf numFmtId="49" fontId="4" fillId="0" borderId="16" xfId="0" applyNumberFormat="1" applyFont="1" applyFill="1" applyBorder="1" applyAlignment="1">
      <alignment horizontal="center"/>
    </xf>
    <xf numFmtId="164" fontId="4" fillId="0" borderId="16" xfId="0" applyNumberFormat="1" applyFont="1" applyFill="1" applyBorder="1" applyAlignment="1">
      <alignment horizontal="center"/>
    </xf>
    <xf numFmtId="1" fontId="4" fillId="0" borderId="16" xfId="0" applyNumberFormat="1" applyFont="1" applyFill="1" applyBorder="1" applyAlignment="1">
      <alignment horizontal="center"/>
    </xf>
    <xf numFmtId="0" fontId="4" fillId="0" borderId="16" xfId="0" applyNumberFormat="1" applyFont="1" applyFill="1" applyBorder="1" applyAlignment="1">
      <alignment horizontal="center"/>
    </xf>
    <xf numFmtId="49" fontId="4" fillId="0" borderId="21" xfId="0" applyNumberFormat="1" applyFont="1" applyFill="1" applyBorder="1" applyAlignment="1">
      <alignment horizontal="center"/>
    </xf>
    <xf numFmtId="17" fontId="4" fillId="0" borderId="54" xfId="0" applyNumberFormat="1" applyFont="1" applyFill="1" applyBorder="1" applyAlignment="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0" fontId="4" fillId="0" borderId="11" xfId="0" applyNumberFormat="1" applyFont="1" applyFill="1" applyBorder="1" applyAlignment="1">
      <alignment horizontal="center"/>
    </xf>
    <xf numFmtId="0" fontId="4" fillId="0" borderId="1" xfId="0" applyNumberFormat="1" applyFont="1" applyFill="1" applyBorder="1" applyAlignment="1">
      <alignment horizontal="center"/>
    </xf>
    <xf numFmtId="0" fontId="4" fillId="0" borderId="14" xfId="0" applyNumberFormat="1" applyFont="1" applyFill="1" applyBorder="1" applyAlignment="1">
      <alignment horizontal="center"/>
    </xf>
    <xf numFmtId="49" fontId="4" fillId="0" borderId="2" xfId="0" applyNumberFormat="1" applyFont="1" applyFill="1" applyBorder="1" applyAlignment="1" quotePrefix="1">
      <alignment horizontal="center"/>
    </xf>
    <xf numFmtId="49" fontId="4" fillId="0" borderId="3" xfId="0" applyNumberFormat="1" applyFont="1" applyFill="1" applyBorder="1" applyAlignment="1">
      <alignment horizontal="center"/>
    </xf>
    <xf numFmtId="49" fontId="4" fillId="0" borderId="5"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1381125</xdr:colOff>
      <xdr:row>48</xdr:row>
      <xdr:rowOff>38100</xdr:rowOff>
    </xdr:from>
    <xdr:to>
      <xdr:col>18</xdr:col>
      <xdr:colOff>542925</xdr:colOff>
      <xdr:row>51</xdr:row>
      <xdr:rowOff>247650</xdr:rowOff>
    </xdr:to>
    <xdr:pic>
      <xdr:nvPicPr>
        <xdr:cNvPr id="1" name="Picture 1"/>
        <xdr:cNvPicPr preferRelativeResize="1">
          <a:picLocks noChangeAspect="1"/>
        </xdr:cNvPicPr>
      </xdr:nvPicPr>
      <xdr:blipFill>
        <a:blip r:embed="rId1"/>
        <a:stretch>
          <a:fillRect/>
        </a:stretch>
      </xdr:blipFill>
      <xdr:spPr>
        <a:xfrm>
          <a:off x="18649950" y="12230100"/>
          <a:ext cx="24955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2"/>
  <sheetViews>
    <sheetView tabSelected="1" zoomScale="75" zoomScaleNormal="75" workbookViewId="0" topLeftCell="A1">
      <selection activeCell="C2" sqref="C2"/>
    </sheetView>
  </sheetViews>
  <sheetFormatPr defaultColWidth="9.140625" defaultRowHeight="12.75"/>
  <cols>
    <col min="1" max="1" width="8.421875" style="174" customWidth="1"/>
    <col min="2" max="2" width="2.8515625" style="174" customWidth="1"/>
    <col min="3" max="3" width="47.140625" style="174" customWidth="1"/>
    <col min="4" max="16" width="15.421875" style="174" customWidth="1"/>
    <col min="17" max="17" width="47.140625" style="174" customWidth="1"/>
    <col min="18" max="18" width="2.8515625" style="174" customWidth="1"/>
    <col min="19" max="19" width="8.421875" style="173" customWidth="1"/>
    <col min="20" max="20" width="4.421875" style="173" customWidth="1"/>
    <col min="21" max="171" width="7.8515625" style="173" customWidth="1"/>
    <col min="172" max="16384" width="7.8515625" style="174" customWidth="1"/>
  </cols>
  <sheetData>
    <row r="1" spans="1:171" s="6" customFormat="1" ht="21" customHeight="1">
      <c r="A1" s="1" t="s">
        <v>89</v>
      </c>
      <c r="B1" s="1"/>
      <c r="C1" s="1"/>
      <c r="D1" s="1"/>
      <c r="E1" s="2"/>
      <c r="F1" s="2"/>
      <c r="G1" s="2"/>
      <c r="H1" s="2"/>
      <c r="I1" s="2"/>
      <c r="J1" s="2" t="s">
        <v>27</v>
      </c>
      <c r="K1" s="2"/>
      <c r="L1" s="2"/>
      <c r="M1" s="2"/>
      <c r="N1" s="2"/>
      <c r="O1" s="2"/>
      <c r="P1" s="2"/>
      <c r="Q1" s="3"/>
      <c r="R1" s="3"/>
      <c r="S1" s="4" t="s">
        <v>90</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 customHeight="1">
      <c r="A2" s="2"/>
      <c r="B2" s="2"/>
      <c r="C2" s="2"/>
      <c r="D2" s="1"/>
      <c r="E2" s="2"/>
      <c r="F2" s="2"/>
      <c r="G2" s="2"/>
      <c r="H2" s="2"/>
      <c r="I2" s="2"/>
      <c r="J2" s="2" t="s">
        <v>81</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8"/>
      <c r="E3" s="7"/>
      <c r="F3" s="7"/>
      <c r="G3" s="7"/>
      <c r="H3" s="7"/>
      <c r="I3" s="7"/>
      <c r="J3" s="7" t="s">
        <v>80</v>
      </c>
      <c r="K3" s="7"/>
      <c r="L3" s="7"/>
      <c r="M3" s="9"/>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16" customFormat="1" ht="21" customHeight="1">
      <c r="A4" s="10"/>
      <c r="B4" s="11"/>
      <c r="C4" s="11"/>
      <c r="D4" s="193" t="s">
        <v>86</v>
      </c>
      <c r="E4" s="194"/>
      <c r="F4" s="195"/>
      <c r="G4" s="193" t="s">
        <v>93</v>
      </c>
      <c r="H4" s="194"/>
      <c r="I4" s="195"/>
      <c r="J4" s="196" t="s">
        <v>0</v>
      </c>
      <c r="K4" s="197"/>
      <c r="L4" s="197"/>
      <c r="M4" s="12"/>
      <c r="N4" s="196" t="s">
        <v>0</v>
      </c>
      <c r="O4" s="197"/>
      <c r="P4" s="198"/>
      <c r="Q4" s="13"/>
      <c r="R4" s="13"/>
      <c r="S4" s="14"/>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row>
    <row r="5" spans="1:171" s="16" customFormat="1" ht="21" customHeight="1" thickBot="1">
      <c r="A5" s="17"/>
      <c r="B5" s="18"/>
      <c r="C5" s="18"/>
      <c r="D5" s="190"/>
      <c r="E5" s="191"/>
      <c r="F5" s="192"/>
      <c r="G5" s="190" t="s">
        <v>28</v>
      </c>
      <c r="H5" s="191"/>
      <c r="I5" s="192"/>
      <c r="J5" s="190" t="s">
        <v>94</v>
      </c>
      <c r="K5" s="191"/>
      <c r="L5" s="191"/>
      <c r="M5" s="19" t="s">
        <v>1</v>
      </c>
      <c r="N5" s="190" t="s">
        <v>95</v>
      </c>
      <c r="O5" s="191"/>
      <c r="P5" s="192"/>
      <c r="Q5" s="20"/>
      <c r="R5" s="20"/>
      <c r="S5" s="21"/>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row>
    <row r="6" spans="1:171" s="16" customFormat="1" ht="21" customHeight="1">
      <c r="A6" s="17"/>
      <c r="B6" s="18"/>
      <c r="C6" s="18"/>
      <c r="D6" s="22" t="s">
        <v>37</v>
      </c>
      <c r="E6" s="23" t="s">
        <v>38</v>
      </c>
      <c r="F6" s="24" t="s">
        <v>2</v>
      </c>
      <c r="G6" s="22" t="s">
        <v>37</v>
      </c>
      <c r="H6" s="23" t="s">
        <v>38</v>
      </c>
      <c r="I6" s="24" t="s">
        <v>2</v>
      </c>
      <c r="J6" s="22" t="s">
        <v>37</v>
      </c>
      <c r="K6" s="23" t="s">
        <v>38</v>
      </c>
      <c r="L6" s="24" t="s">
        <v>2</v>
      </c>
      <c r="M6" s="25" t="s">
        <v>61</v>
      </c>
      <c r="N6" s="22" t="s">
        <v>37</v>
      </c>
      <c r="O6" s="23" t="s">
        <v>38</v>
      </c>
      <c r="P6" s="24" t="s">
        <v>2</v>
      </c>
      <c r="Q6" s="20"/>
      <c r="R6" s="20"/>
      <c r="S6" s="21"/>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row>
    <row r="7" spans="1:171" s="16" customFormat="1" ht="21" customHeight="1" thickBot="1">
      <c r="A7" s="26"/>
      <c r="B7" s="27"/>
      <c r="C7" s="27"/>
      <c r="D7" s="28" t="s">
        <v>29</v>
      </c>
      <c r="E7" s="29" t="s">
        <v>30</v>
      </c>
      <c r="F7" s="30" t="s">
        <v>3</v>
      </c>
      <c r="G7" s="28" t="s">
        <v>29</v>
      </c>
      <c r="H7" s="29" t="s">
        <v>30</v>
      </c>
      <c r="I7" s="30" t="s">
        <v>3</v>
      </c>
      <c r="J7" s="28" t="s">
        <v>29</v>
      </c>
      <c r="K7" s="29" t="s">
        <v>30</v>
      </c>
      <c r="L7" s="30" t="s">
        <v>3</v>
      </c>
      <c r="M7" s="31"/>
      <c r="N7" s="28" t="s">
        <v>29</v>
      </c>
      <c r="O7" s="29" t="s">
        <v>30</v>
      </c>
      <c r="P7" s="30" t="s">
        <v>3</v>
      </c>
      <c r="Q7" s="32"/>
      <c r="R7" s="32"/>
      <c r="S7" s="33"/>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row>
    <row r="8" spans="1:171" s="16" customFormat="1" ht="9" customHeight="1" thickBot="1">
      <c r="A8" s="34"/>
      <c r="B8" s="34"/>
      <c r="C8" s="34"/>
      <c r="D8" s="35"/>
      <c r="E8" s="36"/>
      <c r="F8" s="36"/>
      <c r="G8" s="35"/>
      <c r="H8" s="36"/>
      <c r="I8" s="36"/>
      <c r="J8" s="35"/>
      <c r="K8" s="36"/>
      <c r="L8" s="37"/>
      <c r="M8" s="36"/>
      <c r="N8" s="35"/>
      <c r="O8" s="36"/>
      <c r="P8" s="36"/>
      <c r="Q8" s="34"/>
      <c r="R8" s="34"/>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row>
    <row r="9" spans="1:171" s="16" customFormat="1" ht="21" customHeight="1" thickBot="1">
      <c r="A9" s="38"/>
      <c r="B9" s="39"/>
      <c r="C9" s="39"/>
      <c r="D9" s="181" t="s">
        <v>87</v>
      </c>
      <c r="E9" s="182"/>
      <c r="F9" s="186"/>
      <c r="G9" s="181" t="s">
        <v>91</v>
      </c>
      <c r="H9" s="182"/>
      <c r="I9" s="186"/>
      <c r="J9" s="187" t="s">
        <v>82</v>
      </c>
      <c r="K9" s="188"/>
      <c r="L9" s="188"/>
      <c r="M9" s="40"/>
      <c r="N9" s="187" t="s">
        <v>83</v>
      </c>
      <c r="O9" s="188"/>
      <c r="P9" s="189"/>
      <c r="Q9" s="39"/>
      <c r="R9" s="39"/>
      <c r="S9" s="41"/>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row>
    <row r="10" spans="1:171" s="16" customFormat="1" ht="21" customHeight="1" thickBot="1">
      <c r="A10" s="42" t="s">
        <v>47</v>
      </c>
      <c r="B10" s="43"/>
      <c r="C10" s="43"/>
      <c r="D10" s="44">
        <v>18.5</v>
      </c>
      <c r="E10" s="45">
        <v>5.6</v>
      </c>
      <c r="F10" s="46">
        <f>SUM(D10:E10)</f>
        <v>24.1</v>
      </c>
      <c r="G10" s="45">
        <f>+D37</f>
        <v>22.299999999999997</v>
      </c>
      <c r="H10" s="45">
        <f>+E37</f>
        <v>5.4</v>
      </c>
      <c r="I10" s="46">
        <f>SUM(G10:H10)</f>
        <v>27.699999999999996</v>
      </c>
      <c r="J10" s="44">
        <v>13.6</v>
      </c>
      <c r="K10" s="45">
        <v>2.2</v>
      </c>
      <c r="L10" s="46">
        <f>SUM(J10:K10)</f>
        <v>15.8</v>
      </c>
      <c r="M10" s="47">
        <f>ROUND(L10-P10,2)/P10*100</f>
        <v>5.333333333333334</v>
      </c>
      <c r="N10" s="44">
        <v>13.4</v>
      </c>
      <c r="O10" s="45">
        <v>1.6</v>
      </c>
      <c r="P10" s="48">
        <f>SUM(N10:O10)</f>
        <v>15</v>
      </c>
      <c r="Q10" s="49"/>
      <c r="S10" s="50" t="s">
        <v>39</v>
      </c>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row>
    <row r="11" spans="1:171" s="16" customFormat="1" ht="21" customHeight="1" thickBot="1">
      <c r="A11" s="42"/>
      <c r="B11" s="15"/>
      <c r="C11" s="15"/>
      <c r="D11" s="183"/>
      <c r="E11" s="183"/>
      <c r="F11" s="183"/>
      <c r="G11" s="183"/>
      <c r="H11" s="183"/>
      <c r="I11" s="183"/>
      <c r="J11" s="185" t="s">
        <v>96</v>
      </c>
      <c r="K11" s="185"/>
      <c r="L11" s="185"/>
      <c r="M11" s="51"/>
      <c r="N11" s="185" t="s">
        <v>97</v>
      </c>
      <c r="O11" s="185"/>
      <c r="P11" s="185"/>
      <c r="Q11" s="52"/>
      <c r="R11" s="52"/>
      <c r="S11" s="53"/>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row>
    <row r="12" spans="1:171" s="16" customFormat="1" ht="21" customHeight="1" thickBot="1">
      <c r="A12" s="42" t="s">
        <v>4</v>
      </c>
      <c r="B12" s="54"/>
      <c r="C12" s="54"/>
      <c r="D12" s="55">
        <f>SUM(D13:D14)</f>
        <v>6</v>
      </c>
      <c r="E12" s="56">
        <f>SUM(E13:E14)</f>
        <v>0.7</v>
      </c>
      <c r="F12" s="57">
        <f>SUM(D12:E12)</f>
        <v>6.7</v>
      </c>
      <c r="G12" s="55">
        <f>SUM(G13:G14)</f>
        <v>0.4</v>
      </c>
      <c r="H12" s="56">
        <f>SUM(H13:H14)</f>
        <v>0.7</v>
      </c>
      <c r="I12" s="57">
        <f>SUM(G12:H12)</f>
        <v>1.1</v>
      </c>
      <c r="J12" s="44">
        <f>J13+J14</f>
        <v>18.7</v>
      </c>
      <c r="K12" s="58">
        <f>K13+K14</f>
        <v>6.7</v>
      </c>
      <c r="L12" s="46">
        <f>SUM(J12:K12)</f>
        <v>25.4</v>
      </c>
      <c r="M12" s="59" t="s">
        <v>22</v>
      </c>
      <c r="N12" s="44">
        <f>N13+N14</f>
        <v>4.3</v>
      </c>
      <c r="O12" s="58">
        <f>O13+O14</f>
        <v>9.6</v>
      </c>
      <c r="P12" s="60">
        <f>SUM(N12:O12)</f>
        <v>13.899999999999999</v>
      </c>
      <c r="Q12" s="49"/>
      <c r="R12" s="49"/>
      <c r="S12" s="50" t="s">
        <v>5</v>
      </c>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row>
    <row r="13" spans="1:171" s="16" customFormat="1" ht="21" customHeight="1">
      <c r="A13" s="42"/>
      <c r="B13" s="61" t="s">
        <v>62</v>
      </c>
      <c r="C13" s="62"/>
      <c r="D13" s="63">
        <v>0.5</v>
      </c>
      <c r="E13" s="64">
        <v>0.7</v>
      </c>
      <c r="F13" s="60">
        <f>SUM(D13:E13)</f>
        <v>1.2</v>
      </c>
      <c r="G13" s="63">
        <v>0.4</v>
      </c>
      <c r="H13" s="64">
        <v>0.7</v>
      </c>
      <c r="I13" s="60">
        <f>SUM(G13:H13)</f>
        <v>1.1</v>
      </c>
      <c r="J13" s="63">
        <v>13.2</v>
      </c>
      <c r="K13" s="64">
        <v>6.7</v>
      </c>
      <c r="L13" s="60">
        <f>SUM(J13:K13)</f>
        <v>19.9</v>
      </c>
      <c r="M13" s="65">
        <f>ROUND(L13-P13,2)/P13*100</f>
        <v>43.16546762589928</v>
      </c>
      <c r="N13" s="63">
        <v>4.3</v>
      </c>
      <c r="O13" s="64">
        <v>9.6</v>
      </c>
      <c r="P13" s="60">
        <f>SUM(N13:O13)</f>
        <v>13.899999999999999</v>
      </c>
      <c r="Q13" s="66"/>
      <c r="R13" s="67" t="s">
        <v>63</v>
      </c>
      <c r="S13" s="53"/>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row>
    <row r="14" spans="1:171" s="16" customFormat="1" ht="21" customHeight="1" thickBot="1">
      <c r="A14" s="42"/>
      <c r="B14" s="68" t="s">
        <v>31</v>
      </c>
      <c r="C14" s="69"/>
      <c r="D14" s="70">
        <v>5.5</v>
      </c>
      <c r="E14" s="71">
        <v>0</v>
      </c>
      <c r="F14" s="72">
        <f>SUM(D14:E14)</f>
        <v>5.5</v>
      </c>
      <c r="G14" s="70">
        <v>0</v>
      </c>
      <c r="H14" s="71">
        <v>0</v>
      </c>
      <c r="I14" s="72">
        <f>SUM(G14:H14)</f>
        <v>0</v>
      </c>
      <c r="J14" s="70">
        <v>5.5</v>
      </c>
      <c r="K14" s="71">
        <v>0</v>
      </c>
      <c r="L14" s="72">
        <f>SUM(J14:K14)</f>
        <v>5.5</v>
      </c>
      <c r="M14" s="73" t="s">
        <v>22</v>
      </c>
      <c r="N14" s="70">
        <v>0</v>
      </c>
      <c r="O14" s="71">
        <v>0</v>
      </c>
      <c r="P14" s="72">
        <f>SUM(N14:O14)</f>
        <v>0</v>
      </c>
      <c r="Q14" s="74"/>
      <c r="R14" s="75" t="s">
        <v>32</v>
      </c>
      <c r="S14" s="53"/>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row>
    <row r="15" spans="1:171" s="16" customFormat="1" ht="9" customHeight="1" thickBot="1">
      <c r="A15" s="42"/>
      <c r="B15" s="15"/>
      <c r="C15" s="15"/>
      <c r="D15" s="76"/>
      <c r="E15" s="76"/>
      <c r="F15" s="76"/>
      <c r="G15" s="76"/>
      <c r="H15" s="76"/>
      <c r="I15" s="76"/>
      <c r="J15" s="76"/>
      <c r="K15" s="76"/>
      <c r="L15" s="76"/>
      <c r="M15" s="77"/>
      <c r="N15" s="77"/>
      <c r="O15" s="77"/>
      <c r="P15" s="77"/>
      <c r="Q15" s="52"/>
      <c r="R15" s="52"/>
      <c r="S15" s="53"/>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row>
    <row r="16" spans="1:171" s="16" customFormat="1" ht="21" customHeight="1" thickBot="1">
      <c r="A16" s="42" t="s">
        <v>7</v>
      </c>
      <c r="B16" s="78"/>
      <c r="C16" s="54"/>
      <c r="D16" s="44">
        <f>SUM(D18:D22)</f>
        <v>2.1</v>
      </c>
      <c r="E16" s="56">
        <f>SUM(E18:E22)</f>
        <v>0.8999999999999999</v>
      </c>
      <c r="F16" s="48">
        <f>SUM(D16:E16)</f>
        <v>3</v>
      </c>
      <c r="G16" s="44">
        <f>SUM(G18:G22)</f>
        <v>2.6999999999999997</v>
      </c>
      <c r="H16" s="56">
        <f>SUM(H18:H22)</f>
        <v>1.2000000000000002</v>
      </c>
      <c r="I16" s="48">
        <f>SUM(G16:H16)</f>
        <v>3.9</v>
      </c>
      <c r="J16" s="44">
        <f>SUM(J18:J22)</f>
        <v>12</v>
      </c>
      <c r="K16" s="56">
        <f>SUM(K18:K22)</f>
        <v>4.3</v>
      </c>
      <c r="L16" s="48">
        <f>SUM(J16:K16)</f>
        <v>16.3</v>
      </c>
      <c r="M16" s="79">
        <f>ROUND((L16-P16)/(P16)*(100),2)</f>
        <v>11.64</v>
      </c>
      <c r="N16" s="44">
        <f>SUM(N18:N22)</f>
        <v>9.2</v>
      </c>
      <c r="O16" s="56">
        <f>SUM(O18:O22)</f>
        <v>5.4</v>
      </c>
      <c r="P16" s="48">
        <f>SUM(N16:O16)</f>
        <v>14.6</v>
      </c>
      <c r="Q16" s="49"/>
      <c r="R16" s="49"/>
      <c r="S16" s="50" t="s">
        <v>8</v>
      </c>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row>
    <row r="17" spans="1:171" s="16" customFormat="1" ht="21" customHeight="1">
      <c r="A17" s="42"/>
      <c r="B17" s="80" t="s">
        <v>33</v>
      </c>
      <c r="C17" s="81"/>
      <c r="D17" s="82">
        <f>SUM(D18:D19)</f>
        <v>2</v>
      </c>
      <c r="E17" s="64">
        <f>SUM(E18:E19)</f>
        <v>0.3</v>
      </c>
      <c r="F17" s="57">
        <f>SUM(D17:E17)</f>
        <v>2.3</v>
      </c>
      <c r="G17" s="63">
        <f>SUM(G18:G19)</f>
        <v>2.3</v>
      </c>
      <c r="H17" s="64">
        <f>SUM(H18:H19)</f>
        <v>0.3</v>
      </c>
      <c r="I17" s="57">
        <f>SUM(G17:H17)</f>
        <v>2.5999999999999996</v>
      </c>
      <c r="J17" s="63">
        <f>SUM(J18:J19)</f>
        <v>11.4</v>
      </c>
      <c r="K17" s="64">
        <f>SUM(K18:K19)</f>
        <v>2</v>
      </c>
      <c r="L17" s="57">
        <f>SUM(J17:K17)</f>
        <v>13.4</v>
      </c>
      <c r="M17" s="65">
        <f aca="true" t="shared" si="0" ref="M17:M22">ROUND(L17-P17,2)/P17*100</f>
        <v>21.818181818181817</v>
      </c>
      <c r="N17" s="63">
        <f>SUM(N18:N19)</f>
        <v>9</v>
      </c>
      <c r="O17" s="64">
        <f>SUM(O18:O19)</f>
        <v>2</v>
      </c>
      <c r="P17" s="57">
        <f>SUM(N17:O17)</f>
        <v>11</v>
      </c>
      <c r="Q17" s="83"/>
      <c r="R17" s="84" t="s">
        <v>34</v>
      </c>
      <c r="S17" s="50"/>
      <c r="T17" s="15"/>
      <c r="U17" s="15"/>
      <c r="V17" s="85"/>
      <c r="W17" s="85"/>
      <c r="X17" s="85"/>
      <c r="Y17" s="85"/>
      <c r="Z17" s="85"/>
      <c r="AA17" s="85"/>
      <c r="AB17" s="85"/>
      <c r="AC17" s="8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row>
    <row r="18" spans="1:171" s="16" customFormat="1" ht="21" customHeight="1">
      <c r="A18" s="42"/>
      <c r="B18" s="86"/>
      <c r="C18" s="61" t="s">
        <v>9</v>
      </c>
      <c r="D18" s="87">
        <v>2</v>
      </c>
      <c r="E18" s="88">
        <v>0</v>
      </c>
      <c r="F18" s="89">
        <f>SUM(D18:E18)</f>
        <v>2</v>
      </c>
      <c r="G18" s="87">
        <v>2.3</v>
      </c>
      <c r="H18" s="88">
        <v>0</v>
      </c>
      <c r="I18" s="89">
        <f>SUM(G18:H18)</f>
        <v>2.3</v>
      </c>
      <c r="J18" s="87">
        <v>11.4</v>
      </c>
      <c r="K18" s="88">
        <v>0</v>
      </c>
      <c r="L18" s="89">
        <f>SUM(J18:K18)</f>
        <v>11.4</v>
      </c>
      <c r="M18" s="90">
        <f t="shared" si="0"/>
        <v>26.666666666666668</v>
      </c>
      <c r="N18" s="87">
        <v>9</v>
      </c>
      <c r="O18" s="88">
        <v>0</v>
      </c>
      <c r="P18" s="89">
        <f>SUM(N18:O18)</f>
        <v>9</v>
      </c>
      <c r="Q18" s="67" t="s">
        <v>48</v>
      </c>
      <c r="R18" s="91"/>
      <c r="S18" s="53"/>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row>
    <row r="19" spans="1:171" s="16" customFormat="1" ht="21" customHeight="1">
      <c r="A19" s="42"/>
      <c r="B19" s="92"/>
      <c r="C19" s="93" t="s">
        <v>40</v>
      </c>
      <c r="D19" s="94">
        <v>0</v>
      </c>
      <c r="E19" s="95">
        <v>0.3</v>
      </c>
      <c r="F19" s="96">
        <f>E19+D19</f>
        <v>0.3</v>
      </c>
      <c r="G19" s="94">
        <v>0</v>
      </c>
      <c r="H19" s="95">
        <v>0.3</v>
      </c>
      <c r="I19" s="96">
        <f>H19+G19</f>
        <v>0.3</v>
      </c>
      <c r="J19" s="94">
        <v>0</v>
      </c>
      <c r="K19" s="95">
        <v>2</v>
      </c>
      <c r="L19" s="96">
        <f>K19+J19</f>
        <v>2</v>
      </c>
      <c r="M19" s="97">
        <f t="shared" si="0"/>
        <v>0</v>
      </c>
      <c r="N19" s="94">
        <v>0</v>
      </c>
      <c r="O19" s="95">
        <v>2</v>
      </c>
      <c r="P19" s="96">
        <f>O19+N19</f>
        <v>2</v>
      </c>
      <c r="Q19" s="98" t="s">
        <v>46</v>
      </c>
      <c r="R19" s="99"/>
      <c r="S19" s="53"/>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row>
    <row r="20" spans="1:171" s="16" customFormat="1" ht="21" customHeight="1">
      <c r="A20" s="42"/>
      <c r="B20" s="100" t="s">
        <v>10</v>
      </c>
      <c r="C20" s="101"/>
      <c r="D20" s="102">
        <v>0.1</v>
      </c>
      <c r="E20" s="103">
        <v>0</v>
      </c>
      <c r="F20" s="104">
        <f>SUM(D20:E20)</f>
        <v>0.1</v>
      </c>
      <c r="G20" s="102">
        <v>0</v>
      </c>
      <c r="H20" s="103">
        <v>0</v>
      </c>
      <c r="I20" s="104">
        <f>SUM(G20:H20)</f>
        <v>0</v>
      </c>
      <c r="J20" s="102">
        <v>0.2</v>
      </c>
      <c r="K20" s="103">
        <v>0</v>
      </c>
      <c r="L20" s="104">
        <f>SUM(J20:K20)</f>
        <v>0.2</v>
      </c>
      <c r="M20" s="179">
        <v>100</v>
      </c>
      <c r="N20" s="102">
        <v>0</v>
      </c>
      <c r="O20" s="103">
        <v>0</v>
      </c>
      <c r="P20" s="104">
        <f>SUM(N20:O20)</f>
        <v>0</v>
      </c>
      <c r="Q20" s="52"/>
      <c r="R20" s="99" t="s">
        <v>41</v>
      </c>
      <c r="S20" s="53"/>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row>
    <row r="21" spans="1:171" s="16" customFormat="1" ht="21" customHeight="1">
      <c r="A21" s="42"/>
      <c r="B21" s="100" t="s">
        <v>11</v>
      </c>
      <c r="C21" s="101"/>
      <c r="D21" s="102">
        <v>0</v>
      </c>
      <c r="E21" s="103">
        <v>0.4</v>
      </c>
      <c r="F21" s="104">
        <f>SUM(D21:E21)</f>
        <v>0.4</v>
      </c>
      <c r="G21" s="102">
        <v>0</v>
      </c>
      <c r="H21" s="103">
        <v>0.5</v>
      </c>
      <c r="I21" s="105">
        <f>SUM(G21:H21)</f>
        <v>0.5</v>
      </c>
      <c r="J21" s="102">
        <v>0</v>
      </c>
      <c r="K21" s="103">
        <v>1.6</v>
      </c>
      <c r="L21" s="105">
        <f>SUM(J21:K21)</f>
        <v>1.6</v>
      </c>
      <c r="M21" s="106">
        <f t="shared" si="0"/>
        <v>33.333333333333336</v>
      </c>
      <c r="N21" s="102">
        <v>0</v>
      </c>
      <c r="O21" s="103">
        <v>1.2</v>
      </c>
      <c r="P21" s="105">
        <f>SUM(N21:O21)</f>
        <v>1.2</v>
      </c>
      <c r="Q21" s="107"/>
      <c r="R21" s="99" t="s">
        <v>12</v>
      </c>
      <c r="S21" s="53"/>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row>
    <row r="22" spans="1:171" s="16" customFormat="1" ht="21" customHeight="1" thickBot="1">
      <c r="A22" s="42"/>
      <c r="B22" s="108" t="s">
        <v>42</v>
      </c>
      <c r="C22" s="109"/>
      <c r="D22" s="70">
        <v>0</v>
      </c>
      <c r="E22" s="71">
        <v>0.2</v>
      </c>
      <c r="F22" s="110">
        <f>SUM(D22:E22)</f>
        <v>0.2</v>
      </c>
      <c r="G22" s="70">
        <v>0.4</v>
      </c>
      <c r="H22" s="71">
        <v>0.4</v>
      </c>
      <c r="I22" s="110">
        <f>SUM(G22:H22)</f>
        <v>0.8</v>
      </c>
      <c r="J22" s="70">
        <v>0.4</v>
      </c>
      <c r="K22" s="71">
        <v>0.7</v>
      </c>
      <c r="L22" s="110">
        <f>SUM(J22:K22)</f>
        <v>1.1</v>
      </c>
      <c r="M22" s="178">
        <f t="shared" si="0"/>
        <v>-54.166666666666664</v>
      </c>
      <c r="N22" s="70">
        <v>0.2</v>
      </c>
      <c r="O22" s="71">
        <v>2.2</v>
      </c>
      <c r="P22" s="110">
        <f>SUM(N22:O22)</f>
        <v>2.4000000000000004</v>
      </c>
      <c r="Q22" s="111"/>
      <c r="R22" s="112" t="s">
        <v>43</v>
      </c>
      <c r="S22" s="53"/>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row>
    <row r="23" spans="1:171" s="16" customFormat="1" ht="21" customHeight="1" thickBot="1">
      <c r="A23" s="42"/>
      <c r="B23" s="43"/>
      <c r="C23" s="43"/>
      <c r="D23" s="113"/>
      <c r="E23" s="113"/>
      <c r="F23" s="113"/>
      <c r="G23" s="113"/>
      <c r="H23" s="113"/>
      <c r="I23" s="113"/>
      <c r="J23" s="113"/>
      <c r="K23" s="113"/>
      <c r="L23" s="113"/>
      <c r="M23" s="114"/>
      <c r="N23" s="113"/>
      <c r="O23" s="113"/>
      <c r="P23" s="113"/>
      <c r="Q23" s="49"/>
      <c r="R23" s="49"/>
      <c r="S23" s="50"/>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row>
    <row r="24" spans="1:171" s="16" customFormat="1" ht="21" customHeight="1" thickBot="1">
      <c r="A24" s="42" t="s">
        <v>74</v>
      </c>
      <c r="B24" s="54"/>
      <c r="C24" s="54"/>
      <c r="D24" s="55">
        <f>SUM(D25+D28)</f>
        <v>0</v>
      </c>
      <c r="E24" s="115">
        <f>SUM(E25+E28)</f>
        <v>0</v>
      </c>
      <c r="F24" s="57">
        <f aca="true" t="shared" si="1" ref="F24:F30">SUM(D24:E24)</f>
        <v>0</v>
      </c>
      <c r="G24" s="55">
        <f>SUM(G25+G28)</f>
        <v>0</v>
      </c>
      <c r="H24" s="115">
        <f>SUM(H25+H28)</f>
        <v>0</v>
      </c>
      <c r="I24" s="57">
        <f aca="true" t="shared" si="2" ref="I24:I30">SUM(G24:H24)</f>
        <v>0</v>
      </c>
      <c r="J24" s="55">
        <f>SUM(J25+J28)</f>
        <v>0</v>
      </c>
      <c r="K24" s="115">
        <f>SUM(K25+K28)</f>
        <v>0</v>
      </c>
      <c r="L24" s="57">
        <f aca="true" t="shared" si="3" ref="L24:L30">SUM(J24:K24)</f>
        <v>0</v>
      </c>
      <c r="M24" s="59" t="s">
        <v>22</v>
      </c>
      <c r="N24" s="63">
        <f>SUM(N25+N28)</f>
        <v>0</v>
      </c>
      <c r="O24" s="64">
        <f>SUM(O25+O28)</f>
        <v>0</v>
      </c>
      <c r="P24" s="57">
        <f aca="true" t="shared" si="4" ref="P24:P30">SUM(N24:O24)</f>
        <v>0</v>
      </c>
      <c r="Q24" s="85"/>
      <c r="R24" s="85"/>
      <c r="S24" s="116" t="s">
        <v>77</v>
      </c>
      <c r="T24" s="15"/>
      <c r="U24" s="52"/>
      <c r="V24" s="49"/>
      <c r="W24" s="49"/>
      <c r="X24" s="49"/>
      <c r="Y24" s="49"/>
      <c r="Z24" s="49"/>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row>
    <row r="25" spans="1:171" s="16" customFormat="1" ht="21" customHeight="1">
      <c r="A25" s="42"/>
      <c r="B25" s="80" t="s">
        <v>75</v>
      </c>
      <c r="C25" s="117"/>
      <c r="D25" s="55">
        <f>SUM(D26:D27)</f>
        <v>0</v>
      </c>
      <c r="E25" s="115">
        <f>SUM(E26:E27)</f>
        <v>0</v>
      </c>
      <c r="F25" s="60">
        <f t="shared" si="1"/>
        <v>0</v>
      </c>
      <c r="G25" s="55">
        <f>SUM(G26:G27)</f>
        <v>0</v>
      </c>
      <c r="H25" s="115">
        <f>SUM(H26:H27)</f>
        <v>0</v>
      </c>
      <c r="I25" s="60">
        <f t="shared" si="2"/>
        <v>0</v>
      </c>
      <c r="J25" s="55">
        <f>SUM(J26:J27)</f>
        <v>0</v>
      </c>
      <c r="K25" s="118">
        <f>SUM(K26:K27)</f>
        <v>0</v>
      </c>
      <c r="L25" s="60">
        <f t="shared" si="3"/>
        <v>0</v>
      </c>
      <c r="M25" s="119" t="s">
        <v>22</v>
      </c>
      <c r="N25" s="82">
        <f>SUM(N26:N27)</f>
        <v>0</v>
      </c>
      <c r="O25" s="64">
        <f>SUM(O26:O27)</f>
        <v>0</v>
      </c>
      <c r="P25" s="60">
        <f t="shared" si="4"/>
        <v>0</v>
      </c>
      <c r="Q25" s="120"/>
      <c r="R25" s="84" t="s">
        <v>76</v>
      </c>
      <c r="S25" s="50"/>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row>
    <row r="26" spans="1:171" s="16" customFormat="1" ht="21" customHeight="1">
      <c r="A26" s="42"/>
      <c r="B26" s="121"/>
      <c r="C26" s="122" t="s">
        <v>54</v>
      </c>
      <c r="D26" s="123">
        <v>0</v>
      </c>
      <c r="E26" s="124">
        <v>0</v>
      </c>
      <c r="F26" s="125">
        <f t="shared" si="1"/>
        <v>0</v>
      </c>
      <c r="G26" s="123">
        <v>0</v>
      </c>
      <c r="H26" s="124">
        <v>0</v>
      </c>
      <c r="I26" s="125">
        <f t="shared" si="2"/>
        <v>0</v>
      </c>
      <c r="J26" s="123">
        <v>0</v>
      </c>
      <c r="K26" s="124">
        <v>0</v>
      </c>
      <c r="L26" s="125">
        <f t="shared" si="3"/>
        <v>0</v>
      </c>
      <c r="M26" s="126" t="s">
        <v>22</v>
      </c>
      <c r="N26" s="123">
        <v>0</v>
      </c>
      <c r="O26" s="124">
        <v>0</v>
      </c>
      <c r="P26" s="125">
        <f t="shared" si="4"/>
        <v>0</v>
      </c>
      <c r="Q26" s="127" t="s">
        <v>56</v>
      </c>
      <c r="R26" s="128"/>
      <c r="S26" s="53"/>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row>
    <row r="27" spans="1:171" s="16" customFormat="1" ht="21" customHeight="1">
      <c r="A27" s="42"/>
      <c r="B27" s="121"/>
      <c r="C27" s="129" t="s">
        <v>55</v>
      </c>
      <c r="D27" s="130">
        <v>0</v>
      </c>
      <c r="E27" s="131">
        <v>0</v>
      </c>
      <c r="F27" s="132">
        <f t="shared" si="1"/>
        <v>0</v>
      </c>
      <c r="G27" s="130">
        <v>0</v>
      </c>
      <c r="H27" s="131">
        <v>0</v>
      </c>
      <c r="I27" s="132">
        <f t="shared" si="2"/>
        <v>0</v>
      </c>
      <c r="J27" s="130">
        <v>0</v>
      </c>
      <c r="K27" s="131">
        <v>0</v>
      </c>
      <c r="L27" s="132">
        <f t="shared" si="3"/>
        <v>0</v>
      </c>
      <c r="M27" s="133" t="s">
        <v>22</v>
      </c>
      <c r="N27" s="130">
        <v>0</v>
      </c>
      <c r="O27" s="131">
        <v>0</v>
      </c>
      <c r="P27" s="132">
        <f t="shared" si="4"/>
        <v>0</v>
      </c>
      <c r="Q27" s="98" t="s">
        <v>57</v>
      </c>
      <c r="R27" s="134"/>
      <c r="S27" s="53"/>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row>
    <row r="28" spans="1:171" s="16" customFormat="1" ht="21" customHeight="1">
      <c r="A28" s="42"/>
      <c r="B28" s="100" t="s">
        <v>58</v>
      </c>
      <c r="C28" s="135"/>
      <c r="D28" s="136">
        <f>SUM(D29:D30)</f>
        <v>0</v>
      </c>
      <c r="E28" s="137">
        <f>SUM(E29:E30)</f>
        <v>0</v>
      </c>
      <c r="F28" s="105">
        <f t="shared" si="1"/>
        <v>0</v>
      </c>
      <c r="G28" s="136">
        <f>SUM(G29:G30)</f>
        <v>0</v>
      </c>
      <c r="H28" s="137">
        <f>SUM(H29:H30)</f>
        <v>0</v>
      </c>
      <c r="I28" s="105">
        <f t="shared" si="2"/>
        <v>0</v>
      </c>
      <c r="J28" s="136">
        <f>SUM(J29:J30)</f>
        <v>0</v>
      </c>
      <c r="K28" s="137">
        <f>SUM(K29:K30)</f>
        <v>0</v>
      </c>
      <c r="L28" s="105">
        <f t="shared" si="3"/>
        <v>0</v>
      </c>
      <c r="M28" s="126" t="s">
        <v>22</v>
      </c>
      <c r="N28" s="136">
        <f>SUM(N29:N30)</f>
        <v>0</v>
      </c>
      <c r="O28" s="137">
        <f>SUM(O29:O30)</f>
        <v>0</v>
      </c>
      <c r="P28" s="105">
        <f t="shared" si="4"/>
        <v>0</v>
      </c>
      <c r="Q28" s="138"/>
      <c r="R28" s="99" t="s">
        <v>59</v>
      </c>
      <c r="S28" s="53"/>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row>
    <row r="29" spans="1:171" s="16" customFormat="1" ht="21" customHeight="1">
      <c r="A29" s="42"/>
      <c r="B29" s="121"/>
      <c r="C29" s="122" t="s">
        <v>64</v>
      </c>
      <c r="D29" s="123">
        <v>0</v>
      </c>
      <c r="E29" s="124">
        <v>0</v>
      </c>
      <c r="F29" s="125">
        <f t="shared" si="1"/>
        <v>0</v>
      </c>
      <c r="G29" s="123">
        <v>0</v>
      </c>
      <c r="H29" s="124">
        <v>0</v>
      </c>
      <c r="I29" s="125">
        <f t="shared" si="2"/>
        <v>0</v>
      </c>
      <c r="J29" s="123">
        <v>0</v>
      </c>
      <c r="K29" s="124">
        <v>0</v>
      </c>
      <c r="L29" s="125">
        <f t="shared" si="3"/>
        <v>0</v>
      </c>
      <c r="M29" s="126" t="s">
        <v>22</v>
      </c>
      <c r="N29" s="123">
        <v>0</v>
      </c>
      <c r="O29" s="124">
        <v>0</v>
      </c>
      <c r="P29" s="125">
        <f t="shared" si="4"/>
        <v>0</v>
      </c>
      <c r="Q29" s="127" t="s">
        <v>66</v>
      </c>
      <c r="R29" s="134"/>
      <c r="S29" s="53"/>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row>
    <row r="30" spans="1:171" s="16" customFormat="1" ht="21" customHeight="1">
      <c r="A30" s="42"/>
      <c r="B30" s="121"/>
      <c r="C30" s="129" t="s">
        <v>65</v>
      </c>
      <c r="D30" s="130">
        <v>0</v>
      </c>
      <c r="E30" s="131">
        <v>0</v>
      </c>
      <c r="F30" s="132">
        <f t="shared" si="1"/>
        <v>0</v>
      </c>
      <c r="G30" s="130">
        <v>0</v>
      </c>
      <c r="H30" s="131">
        <v>0</v>
      </c>
      <c r="I30" s="132">
        <f t="shared" si="2"/>
        <v>0</v>
      </c>
      <c r="J30" s="130">
        <v>0</v>
      </c>
      <c r="K30" s="131">
        <v>0</v>
      </c>
      <c r="L30" s="132">
        <f t="shared" si="3"/>
        <v>0</v>
      </c>
      <c r="M30" s="133" t="s">
        <v>22</v>
      </c>
      <c r="N30" s="130">
        <v>0</v>
      </c>
      <c r="O30" s="131">
        <v>0</v>
      </c>
      <c r="P30" s="132">
        <f t="shared" si="4"/>
        <v>0</v>
      </c>
      <c r="Q30" s="98" t="s">
        <v>67</v>
      </c>
      <c r="R30" s="134"/>
      <c r="S30" s="53"/>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row>
    <row r="31" spans="1:171" s="16" customFormat="1" ht="9" customHeight="1" thickBot="1">
      <c r="A31" s="42"/>
      <c r="B31" s="139"/>
      <c r="C31" s="140"/>
      <c r="D31" s="141"/>
      <c r="E31" s="142"/>
      <c r="F31" s="143"/>
      <c r="G31" s="141"/>
      <c r="H31" s="142"/>
      <c r="I31" s="143"/>
      <c r="J31" s="141"/>
      <c r="K31" s="142"/>
      <c r="L31" s="143"/>
      <c r="M31" s="144"/>
      <c r="N31" s="141"/>
      <c r="O31" s="142"/>
      <c r="P31" s="143"/>
      <c r="Q31" s="145"/>
      <c r="R31" s="146"/>
      <c r="S31" s="53"/>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row>
    <row r="32" spans="1:171" s="16" customFormat="1" ht="21" customHeight="1" thickBot="1">
      <c r="A32" s="42"/>
      <c r="B32" s="101"/>
      <c r="C32" s="101"/>
      <c r="D32" s="76"/>
      <c r="E32" s="76"/>
      <c r="F32" s="76"/>
      <c r="G32" s="76"/>
      <c r="H32" s="76"/>
      <c r="I32" s="76"/>
      <c r="J32" s="76"/>
      <c r="K32" s="76"/>
      <c r="L32" s="76"/>
      <c r="M32" s="77"/>
      <c r="N32" s="77"/>
      <c r="O32" s="77"/>
      <c r="P32" s="77"/>
      <c r="Q32" s="52"/>
      <c r="R32" s="52"/>
      <c r="S32" s="53"/>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row>
    <row r="33" spans="1:171" s="16" customFormat="1" ht="21" customHeight="1" thickBot="1">
      <c r="A33" s="147" t="s">
        <v>13</v>
      </c>
      <c r="B33" s="43"/>
      <c r="C33" s="43"/>
      <c r="D33" s="148">
        <f aca="true" t="shared" si="5" ref="D33:P33">SUM(D34:D35)</f>
        <v>0.1</v>
      </c>
      <c r="E33" s="56">
        <f t="shared" si="5"/>
        <v>0</v>
      </c>
      <c r="F33" s="48">
        <f t="shared" si="5"/>
        <v>0.1</v>
      </c>
      <c r="G33" s="148">
        <f>SUM(G34:G35)</f>
        <v>0</v>
      </c>
      <c r="H33" s="56">
        <f t="shared" si="5"/>
        <v>0</v>
      </c>
      <c r="I33" s="48">
        <f>SUM(I34:I35)</f>
        <v>0</v>
      </c>
      <c r="J33" s="56">
        <f t="shared" si="5"/>
        <v>0.3</v>
      </c>
      <c r="K33" s="56">
        <f t="shared" si="5"/>
        <v>-0.3</v>
      </c>
      <c r="L33" s="46">
        <f t="shared" si="5"/>
        <v>0</v>
      </c>
      <c r="M33" s="176" t="s">
        <v>22</v>
      </c>
      <c r="N33" s="45">
        <f t="shared" si="5"/>
        <v>0.2</v>
      </c>
      <c r="O33" s="56">
        <f t="shared" si="5"/>
        <v>-0.2</v>
      </c>
      <c r="P33" s="46">
        <f t="shared" si="5"/>
        <v>0</v>
      </c>
      <c r="Q33" s="49"/>
      <c r="R33" s="49"/>
      <c r="S33" s="50" t="s">
        <v>14</v>
      </c>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row>
    <row r="34" spans="1:171" s="16" customFormat="1" ht="21" customHeight="1">
      <c r="A34" s="42"/>
      <c r="B34" s="61" t="s">
        <v>50</v>
      </c>
      <c r="C34" s="62"/>
      <c r="D34" s="102">
        <v>0</v>
      </c>
      <c r="E34" s="103">
        <v>0</v>
      </c>
      <c r="F34" s="104">
        <f>SUM(D34:E34)</f>
        <v>0</v>
      </c>
      <c r="G34" s="102">
        <v>0</v>
      </c>
      <c r="H34" s="103">
        <v>0</v>
      </c>
      <c r="I34" s="104">
        <f>SUM(G34:H34)</f>
        <v>0</v>
      </c>
      <c r="J34" s="102">
        <v>0</v>
      </c>
      <c r="K34" s="103">
        <v>0</v>
      </c>
      <c r="L34" s="60">
        <f>SUM(J34:K34)</f>
        <v>0</v>
      </c>
      <c r="M34" s="175" t="s">
        <v>22</v>
      </c>
      <c r="N34" s="102">
        <v>0.1</v>
      </c>
      <c r="O34" s="103">
        <v>0</v>
      </c>
      <c r="P34" s="60">
        <f>SUM(N34:O34)</f>
        <v>0.1</v>
      </c>
      <c r="Q34" s="66"/>
      <c r="R34" s="67" t="s">
        <v>35</v>
      </c>
      <c r="S34" s="53"/>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row>
    <row r="35" spans="1:171" s="16" customFormat="1" ht="21" customHeight="1" thickBot="1">
      <c r="A35" s="42"/>
      <c r="B35" s="149" t="s">
        <v>69</v>
      </c>
      <c r="C35" s="150"/>
      <c r="D35" s="102">
        <v>0.1</v>
      </c>
      <c r="E35" s="103">
        <v>0</v>
      </c>
      <c r="F35" s="110">
        <f>SUM(D35:E35)</f>
        <v>0.1</v>
      </c>
      <c r="G35" s="102">
        <v>0</v>
      </c>
      <c r="H35" s="103">
        <v>0</v>
      </c>
      <c r="I35" s="110">
        <f>SUM(G35:H35)</f>
        <v>0</v>
      </c>
      <c r="J35" s="102">
        <v>0.3</v>
      </c>
      <c r="K35" s="103">
        <v>-0.3</v>
      </c>
      <c r="L35" s="72">
        <f>SUM(J35:K35)</f>
        <v>0</v>
      </c>
      <c r="M35" s="133" t="s">
        <v>22</v>
      </c>
      <c r="N35" s="102">
        <v>0.1</v>
      </c>
      <c r="O35" s="103">
        <v>-0.2</v>
      </c>
      <c r="P35" s="72">
        <f>SUM(N35:O35)</f>
        <v>-0.1</v>
      </c>
      <c r="Q35" s="74"/>
      <c r="R35" s="75" t="s">
        <v>71</v>
      </c>
      <c r="S35" s="53"/>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row>
    <row r="36" spans="1:171" s="16" customFormat="1" ht="21" customHeight="1" thickBot="1">
      <c r="A36" s="42"/>
      <c r="B36" s="15"/>
      <c r="C36" s="15"/>
      <c r="D36" s="181" t="s">
        <v>88</v>
      </c>
      <c r="E36" s="182"/>
      <c r="F36" s="182"/>
      <c r="G36" s="181" t="s">
        <v>92</v>
      </c>
      <c r="H36" s="182"/>
      <c r="I36" s="182"/>
      <c r="J36" s="181" t="s">
        <v>92</v>
      </c>
      <c r="K36" s="182"/>
      <c r="L36" s="182"/>
      <c r="M36" s="177"/>
      <c r="N36" s="181" t="s">
        <v>98</v>
      </c>
      <c r="O36" s="182"/>
      <c r="P36" s="182"/>
      <c r="Q36" s="52"/>
      <c r="R36" s="52"/>
      <c r="S36" s="53"/>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row>
    <row r="37" spans="1:171" s="16" customFormat="1" ht="21" customHeight="1" thickBot="1">
      <c r="A37" s="152" t="s">
        <v>45</v>
      </c>
      <c r="B37" s="153"/>
      <c r="C37" s="153"/>
      <c r="D37" s="148">
        <f>D10+D12-D16-D24-D33</f>
        <v>22.299999999999997</v>
      </c>
      <c r="E37" s="56">
        <f>+E10+E12-E16-E26-E33</f>
        <v>5.4</v>
      </c>
      <c r="F37" s="48">
        <f>SUM(D37:E37)</f>
        <v>27.699999999999996</v>
      </c>
      <c r="G37" s="148">
        <f>G10+G12-G16-G24-G33</f>
        <v>19.999999999999996</v>
      </c>
      <c r="H37" s="56">
        <f>+H10+H12-H16-H26-H33</f>
        <v>4.9</v>
      </c>
      <c r="I37" s="48">
        <f>SUM(G37:H37)</f>
        <v>24.9</v>
      </c>
      <c r="J37" s="148">
        <f>J10+J12-J16-J24-J33</f>
        <v>19.999999999999996</v>
      </c>
      <c r="K37" s="56">
        <f>+K10+K12-K16-K26-K33</f>
        <v>4.9</v>
      </c>
      <c r="L37" s="48">
        <f>SUM(J37:K37)</f>
        <v>24.9</v>
      </c>
      <c r="M37" s="106">
        <f>ROUND(L37-P37,2)/P37*100</f>
        <v>74.12587412587412</v>
      </c>
      <c r="N37" s="148">
        <f>N10+N12-N16-N24-N33</f>
        <v>8.3</v>
      </c>
      <c r="O37" s="56">
        <f>+O10+O12-O16-O26-O33</f>
        <v>5.999999999999999</v>
      </c>
      <c r="P37" s="48">
        <f>SUM(N37:O37)</f>
        <v>14.3</v>
      </c>
      <c r="Q37" s="154"/>
      <c r="R37" s="154"/>
      <c r="S37" s="155" t="s">
        <v>73</v>
      </c>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row>
    <row r="38" spans="1:171" s="16" customFormat="1" ht="21" customHeight="1" thickBot="1">
      <c r="A38" s="156"/>
      <c r="B38" s="39"/>
      <c r="C38" s="39"/>
      <c r="D38" s="76"/>
      <c r="E38" s="76"/>
      <c r="F38" s="76"/>
      <c r="G38" s="183"/>
      <c r="H38" s="183"/>
      <c r="I38" s="183"/>
      <c r="J38" s="183"/>
      <c r="K38" s="183"/>
      <c r="L38" s="183"/>
      <c r="M38" s="51"/>
      <c r="N38" s="184"/>
      <c r="O38" s="184"/>
      <c r="P38" s="184"/>
      <c r="Q38" s="180"/>
      <c r="R38" s="180"/>
      <c r="S38" s="53"/>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row>
    <row r="39" spans="1:171" s="16" customFormat="1" ht="21" customHeight="1" thickBot="1">
      <c r="A39" s="147" t="s">
        <v>70</v>
      </c>
      <c r="B39" s="43"/>
      <c r="C39" s="43"/>
      <c r="D39" s="148">
        <f aca="true" t="shared" si="6" ref="D39:L39">SUM(D40:D41)</f>
        <v>22.299999999999997</v>
      </c>
      <c r="E39" s="56">
        <f t="shared" si="6"/>
        <v>5.4</v>
      </c>
      <c r="F39" s="45">
        <f t="shared" si="6"/>
        <v>27.700000000000003</v>
      </c>
      <c r="G39" s="148">
        <f t="shared" si="6"/>
        <v>20</v>
      </c>
      <c r="H39" s="56">
        <f t="shared" si="6"/>
        <v>4.9</v>
      </c>
      <c r="I39" s="45">
        <f t="shared" si="6"/>
        <v>24.9</v>
      </c>
      <c r="J39" s="148">
        <f t="shared" si="6"/>
        <v>20</v>
      </c>
      <c r="K39" s="56">
        <f t="shared" si="6"/>
        <v>4.9</v>
      </c>
      <c r="L39" s="46">
        <f t="shared" si="6"/>
        <v>24.9</v>
      </c>
      <c r="M39" s="79">
        <f>ROUND(L39-P39,2)/P39*100</f>
        <v>74.12587412587412</v>
      </c>
      <c r="N39" s="148">
        <f>SUM(N40:N41)</f>
        <v>8.3</v>
      </c>
      <c r="O39" s="56">
        <f>SUM(O40:O41)</f>
        <v>6</v>
      </c>
      <c r="P39" s="46">
        <f>SUM(N39:O39)</f>
        <v>14.3</v>
      </c>
      <c r="Q39" s="49"/>
      <c r="R39" s="49"/>
      <c r="S39" s="50" t="s">
        <v>72</v>
      </c>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row>
    <row r="40" spans="1:171" s="16" customFormat="1" ht="21" customHeight="1">
      <c r="A40" s="157"/>
      <c r="B40" s="61" t="s">
        <v>15</v>
      </c>
      <c r="C40" s="62"/>
      <c r="D40" s="63">
        <v>11.6</v>
      </c>
      <c r="E40" s="103">
        <v>4.5</v>
      </c>
      <c r="F40" s="104">
        <f>SUM(D40:E40)</f>
        <v>16.1</v>
      </c>
      <c r="G40" s="63">
        <v>10.2</v>
      </c>
      <c r="H40" s="103">
        <v>4</v>
      </c>
      <c r="I40" s="104">
        <f>SUM(G40:H40)</f>
        <v>14.2</v>
      </c>
      <c r="J40" s="63">
        <v>10.2</v>
      </c>
      <c r="K40" s="103">
        <v>4</v>
      </c>
      <c r="L40" s="104">
        <f>SUM(J40:K40)</f>
        <v>14.2</v>
      </c>
      <c r="M40" s="65">
        <f>ROUND(L40-P40,2)/P40*100</f>
        <v>100</v>
      </c>
      <c r="N40" s="63">
        <v>2.1</v>
      </c>
      <c r="O40" s="103">
        <v>5</v>
      </c>
      <c r="P40" s="60">
        <f>SUM(N40:O40)</f>
        <v>7.1</v>
      </c>
      <c r="Q40" s="66"/>
      <c r="R40" s="67" t="s">
        <v>16</v>
      </c>
      <c r="S40" s="53"/>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row>
    <row r="41" spans="1:171" s="16" customFormat="1" ht="21" customHeight="1" thickBot="1">
      <c r="A41" s="157"/>
      <c r="B41" s="149" t="s">
        <v>17</v>
      </c>
      <c r="C41" s="150"/>
      <c r="D41" s="70">
        <v>10.7</v>
      </c>
      <c r="E41" s="71">
        <v>0.9</v>
      </c>
      <c r="F41" s="72">
        <f>SUM(D41:E41)</f>
        <v>11.6</v>
      </c>
      <c r="G41" s="70">
        <v>9.8</v>
      </c>
      <c r="H41" s="71">
        <v>0.9</v>
      </c>
      <c r="I41" s="72">
        <f>SUM(G41:H41)</f>
        <v>10.700000000000001</v>
      </c>
      <c r="J41" s="70">
        <v>9.8</v>
      </c>
      <c r="K41" s="71">
        <v>0.9</v>
      </c>
      <c r="L41" s="72">
        <f>SUM(J41:K41)</f>
        <v>10.700000000000001</v>
      </c>
      <c r="M41" s="151">
        <f>ROUND(L41-P41,2)/P41*100</f>
        <v>48.61111111111111</v>
      </c>
      <c r="N41" s="70">
        <v>6.2</v>
      </c>
      <c r="O41" s="71">
        <v>1</v>
      </c>
      <c r="P41" s="72">
        <f>SUM(N41:O41)</f>
        <v>7.2</v>
      </c>
      <c r="Q41" s="74"/>
      <c r="R41" s="75" t="s">
        <v>18</v>
      </c>
      <c r="S41" s="53"/>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row>
    <row r="42" spans="1:171" s="16" customFormat="1" ht="9" customHeight="1" thickBot="1">
      <c r="A42" s="152"/>
      <c r="B42" s="153"/>
      <c r="C42" s="153"/>
      <c r="D42" s="158"/>
      <c r="E42" s="158"/>
      <c r="F42" s="158"/>
      <c r="G42" s="158"/>
      <c r="H42" s="158"/>
      <c r="I42" s="158"/>
      <c r="J42" s="158"/>
      <c r="K42" s="158"/>
      <c r="L42" s="158"/>
      <c r="M42" s="158"/>
      <c r="N42" s="158"/>
      <c r="O42" s="158"/>
      <c r="P42" s="158"/>
      <c r="Q42" s="154"/>
      <c r="R42" s="154"/>
      <c r="S42" s="159"/>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row>
    <row r="43" spans="1:171" s="164" customFormat="1" ht="21" customHeight="1">
      <c r="A43" s="160"/>
      <c r="B43" s="160"/>
      <c r="C43" s="160"/>
      <c r="D43" s="161"/>
      <c r="E43" s="161"/>
      <c r="F43" s="161"/>
      <c r="G43" s="161"/>
      <c r="H43" s="161"/>
      <c r="I43" s="161"/>
      <c r="J43" s="161"/>
      <c r="K43" s="161"/>
      <c r="L43" s="161"/>
      <c r="M43" s="161"/>
      <c r="N43" s="161"/>
      <c r="O43" s="161"/>
      <c r="P43" s="161"/>
      <c r="Q43" s="162"/>
      <c r="R43" s="162"/>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c r="BA43" s="163"/>
      <c r="BB43" s="163"/>
      <c r="BC43" s="163"/>
      <c r="BD43" s="163"/>
      <c r="BE43" s="163"/>
      <c r="BF43" s="163"/>
      <c r="BG43" s="163"/>
      <c r="BH43" s="163"/>
      <c r="BI43" s="163"/>
      <c r="BJ43" s="163"/>
      <c r="BK43" s="163"/>
      <c r="BL43" s="163"/>
      <c r="BM43" s="163"/>
      <c r="BN43" s="163"/>
      <c r="BO43" s="163"/>
      <c r="BP43" s="163"/>
      <c r="BQ43" s="163"/>
      <c r="BR43" s="163"/>
      <c r="BS43" s="163"/>
      <c r="BT43" s="163"/>
      <c r="BU43" s="163"/>
      <c r="BV43" s="163"/>
      <c r="BW43" s="163"/>
      <c r="BX43" s="163"/>
      <c r="BY43" s="163"/>
      <c r="BZ43" s="163"/>
      <c r="CA43" s="163"/>
      <c r="CB43" s="163"/>
      <c r="CC43" s="163"/>
      <c r="CD43" s="163"/>
      <c r="CE43" s="163"/>
      <c r="CF43" s="163"/>
      <c r="CG43" s="163"/>
      <c r="CH43" s="163"/>
      <c r="CI43" s="163"/>
      <c r="CJ43" s="163"/>
      <c r="CK43" s="163"/>
      <c r="CL43" s="163"/>
      <c r="CM43" s="163"/>
      <c r="CN43" s="163"/>
      <c r="CO43" s="163"/>
      <c r="CP43" s="163"/>
      <c r="CQ43" s="163"/>
      <c r="CR43" s="163"/>
      <c r="CS43" s="163"/>
      <c r="CT43" s="163"/>
      <c r="CU43" s="163"/>
      <c r="CV43" s="163"/>
      <c r="CW43" s="163"/>
      <c r="CX43" s="163"/>
      <c r="CY43" s="163"/>
      <c r="CZ43" s="163"/>
      <c r="DA43" s="163"/>
      <c r="DB43" s="163"/>
      <c r="DC43" s="163"/>
      <c r="DD43" s="163"/>
      <c r="DE43" s="163"/>
      <c r="DF43" s="163"/>
      <c r="DG43" s="163"/>
      <c r="DH43" s="163"/>
      <c r="DI43" s="163"/>
      <c r="DJ43" s="163"/>
      <c r="DK43" s="163"/>
      <c r="DL43" s="163"/>
      <c r="DM43" s="163"/>
      <c r="DN43" s="163"/>
      <c r="DO43" s="163"/>
      <c r="DP43" s="163"/>
      <c r="DQ43" s="163"/>
      <c r="DR43" s="163"/>
      <c r="DS43" s="163"/>
      <c r="DT43" s="163"/>
      <c r="DU43" s="163"/>
      <c r="DV43" s="163"/>
      <c r="DW43" s="163"/>
      <c r="DX43" s="163"/>
      <c r="DY43" s="163"/>
      <c r="DZ43" s="163"/>
      <c r="EA43" s="163"/>
      <c r="EB43" s="163"/>
      <c r="EC43" s="163"/>
      <c r="ED43" s="163"/>
      <c r="EE43" s="163"/>
      <c r="EF43" s="163"/>
      <c r="EG43" s="163"/>
      <c r="EH43" s="163"/>
      <c r="EI43" s="163"/>
      <c r="EJ43" s="163"/>
      <c r="EK43" s="163"/>
      <c r="EL43" s="163"/>
      <c r="EM43" s="163"/>
      <c r="EN43" s="163"/>
      <c r="EO43" s="163"/>
      <c r="EP43" s="163"/>
      <c r="EQ43" s="163"/>
      <c r="ER43" s="163"/>
      <c r="ES43" s="163"/>
      <c r="ET43" s="163"/>
      <c r="EU43" s="163"/>
      <c r="EV43" s="163"/>
      <c r="EW43" s="163"/>
      <c r="EX43" s="163"/>
      <c r="EY43" s="163"/>
      <c r="EZ43" s="163"/>
      <c r="FA43" s="163"/>
      <c r="FB43" s="163"/>
      <c r="FC43" s="163"/>
      <c r="FD43" s="163"/>
      <c r="FE43" s="163"/>
      <c r="FF43" s="163"/>
      <c r="FG43" s="163"/>
      <c r="FH43" s="163"/>
      <c r="FI43" s="163"/>
      <c r="FJ43" s="163"/>
      <c r="FK43" s="163"/>
      <c r="FL43" s="163"/>
      <c r="FM43" s="163"/>
      <c r="FN43" s="163"/>
      <c r="FO43" s="163"/>
    </row>
    <row r="44" spans="1:18" s="164" customFormat="1" ht="21" customHeight="1">
      <c r="A44" s="165" t="s">
        <v>19</v>
      </c>
      <c r="B44" s="166" t="s">
        <v>49</v>
      </c>
      <c r="C44" s="166"/>
      <c r="D44" s="166"/>
      <c r="E44" s="166"/>
      <c r="F44" s="166"/>
      <c r="G44" s="166"/>
      <c r="H44" s="166"/>
      <c r="I44" s="166"/>
      <c r="J44" s="166"/>
      <c r="K44" s="166"/>
      <c r="L44" s="166"/>
      <c r="M44" s="166"/>
      <c r="N44" s="166"/>
      <c r="O44" s="166"/>
      <c r="P44" s="166"/>
      <c r="Q44" s="167"/>
      <c r="R44" s="167"/>
    </row>
    <row r="45" spans="1:18" s="164" customFormat="1" ht="21" customHeight="1">
      <c r="A45" s="165"/>
      <c r="B45" s="166" t="s">
        <v>53</v>
      </c>
      <c r="C45" s="166"/>
      <c r="D45" s="166"/>
      <c r="E45" s="166"/>
      <c r="F45" s="166"/>
      <c r="G45" s="166"/>
      <c r="H45" s="166"/>
      <c r="I45" s="166"/>
      <c r="J45" s="166"/>
      <c r="K45" s="166"/>
      <c r="L45" s="166"/>
      <c r="M45" s="166"/>
      <c r="N45" s="166"/>
      <c r="O45" s="166"/>
      <c r="P45" s="166"/>
      <c r="Q45" s="167"/>
      <c r="R45" s="167"/>
    </row>
    <row r="46" spans="1:18" s="164" customFormat="1" ht="21" customHeight="1">
      <c r="A46" s="168" t="s">
        <v>20</v>
      </c>
      <c r="B46" s="164" t="s">
        <v>84</v>
      </c>
      <c r="D46" s="166"/>
      <c r="E46" s="166"/>
      <c r="F46" s="166"/>
      <c r="G46" s="166"/>
      <c r="H46" s="166"/>
      <c r="I46" s="166"/>
      <c r="J46" s="166"/>
      <c r="K46" s="166"/>
      <c r="L46" s="166"/>
      <c r="M46" s="166"/>
      <c r="N46" s="166"/>
      <c r="O46" s="166"/>
      <c r="P46" s="166"/>
      <c r="Q46" s="166"/>
      <c r="R46" s="166"/>
    </row>
    <row r="47" spans="2:18" s="164" customFormat="1" ht="21" customHeight="1">
      <c r="B47" s="164" t="s">
        <v>99</v>
      </c>
      <c r="D47" s="166"/>
      <c r="E47" s="166"/>
      <c r="F47" s="166"/>
      <c r="G47" s="166"/>
      <c r="H47" s="166"/>
      <c r="I47" s="166"/>
      <c r="J47" s="166"/>
      <c r="K47" s="166"/>
      <c r="L47" s="166"/>
      <c r="M47" s="166"/>
      <c r="N47" s="166"/>
      <c r="O47" s="166"/>
      <c r="P47" s="166"/>
      <c r="Q47" s="169"/>
      <c r="R47" s="169"/>
    </row>
    <row r="48" spans="1:16" s="164" customFormat="1" ht="21" customHeight="1">
      <c r="A48" s="165" t="s">
        <v>21</v>
      </c>
      <c r="B48" s="166" t="s">
        <v>23</v>
      </c>
      <c r="C48" s="166"/>
      <c r="D48" s="166"/>
      <c r="E48" s="166"/>
      <c r="F48" s="166"/>
      <c r="G48" s="166"/>
      <c r="H48" s="166"/>
      <c r="I48" s="165"/>
      <c r="J48" s="166"/>
      <c r="K48" s="170"/>
      <c r="L48" s="166"/>
      <c r="M48" s="166"/>
      <c r="N48" s="166"/>
      <c r="O48" s="166"/>
      <c r="P48" s="166"/>
    </row>
    <row r="49" spans="1:171" s="164" customFormat="1" ht="21" customHeight="1">
      <c r="A49" s="165" t="s">
        <v>22</v>
      </c>
      <c r="B49" s="171" t="s">
        <v>51</v>
      </c>
      <c r="C49" s="166"/>
      <c r="D49" s="166"/>
      <c r="E49" s="166"/>
      <c r="F49" s="166"/>
      <c r="G49" s="166"/>
      <c r="H49" s="170"/>
      <c r="I49" s="166"/>
      <c r="J49" s="166"/>
      <c r="K49" s="170"/>
      <c r="L49" s="166"/>
      <c r="M49" s="170"/>
      <c r="N49" s="166"/>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3"/>
      <c r="BQ49" s="163"/>
      <c r="BR49" s="163"/>
      <c r="BS49" s="163"/>
      <c r="BT49" s="163"/>
      <c r="BU49" s="163"/>
      <c r="BV49" s="163"/>
      <c r="BW49" s="163"/>
      <c r="BX49" s="163"/>
      <c r="BY49" s="163"/>
      <c r="BZ49" s="163"/>
      <c r="CA49" s="163"/>
      <c r="CB49" s="163"/>
      <c r="CC49" s="163"/>
      <c r="CD49" s="163"/>
      <c r="CE49" s="163"/>
      <c r="CF49" s="163"/>
      <c r="CG49" s="163"/>
      <c r="CH49" s="163"/>
      <c r="CI49" s="163"/>
      <c r="CJ49" s="163"/>
      <c r="CK49" s="163"/>
      <c r="CL49" s="163"/>
      <c r="CM49" s="163"/>
      <c r="CN49" s="163"/>
      <c r="CO49" s="163"/>
      <c r="CP49" s="163"/>
      <c r="CQ49" s="163"/>
      <c r="CR49" s="163"/>
      <c r="CS49" s="163"/>
      <c r="CT49" s="163"/>
      <c r="CU49" s="163"/>
      <c r="CV49" s="163"/>
      <c r="CW49" s="163"/>
      <c r="CX49" s="163"/>
      <c r="CY49" s="163"/>
      <c r="CZ49" s="163"/>
      <c r="DA49" s="163"/>
      <c r="DB49" s="163"/>
      <c r="DC49" s="163"/>
      <c r="DD49" s="163"/>
      <c r="DE49" s="163"/>
      <c r="DF49" s="163"/>
      <c r="DG49" s="163"/>
      <c r="DH49" s="163"/>
      <c r="DI49" s="163"/>
      <c r="DJ49" s="163"/>
      <c r="DK49" s="163"/>
      <c r="DL49" s="163"/>
      <c r="DM49" s="163"/>
      <c r="DN49" s="163"/>
      <c r="DO49" s="163"/>
      <c r="DP49" s="163"/>
      <c r="DQ49" s="163"/>
      <c r="DR49" s="163"/>
      <c r="DS49" s="163"/>
      <c r="DT49" s="163"/>
      <c r="DU49" s="163"/>
      <c r="DV49" s="163"/>
      <c r="DW49" s="163"/>
      <c r="DX49" s="163"/>
      <c r="DY49" s="163"/>
      <c r="DZ49" s="163"/>
      <c r="EA49" s="163"/>
      <c r="EB49" s="163"/>
      <c r="EC49" s="163"/>
      <c r="ED49" s="163"/>
      <c r="EE49" s="163"/>
      <c r="EF49" s="163"/>
      <c r="EG49" s="163"/>
      <c r="EH49" s="163"/>
      <c r="EI49" s="163"/>
      <c r="EJ49" s="163"/>
      <c r="EK49" s="163"/>
      <c r="EL49" s="163"/>
      <c r="EM49" s="163"/>
      <c r="EN49" s="163"/>
      <c r="EO49" s="163"/>
      <c r="EP49" s="163"/>
      <c r="EQ49" s="163"/>
      <c r="ER49" s="163"/>
      <c r="ES49" s="163"/>
      <c r="ET49" s="163"/>
      <c r="EU49" s="163"/>
      <c r="EV49" s="163"/>
      <c r="EW49" s="163"/>
      <c r="EX49" s="163"/>
      <c r="EY49" s="163"/>
      <c r="EZ49" s="163"/>
      <c r="FA49" s="163"/>
      <c r="FB49" s="163"/>
      <c r="FC49" s="163"/>
      <c r="FD49" s="163"/>
      <c r="FE49" s="163"/>
      <c r="FF49" s="163"/>
      <c r="FG49" s="163"/>
      <c r="FH49" s="163"/>
      <c r="FI49" s="163"/>
      <c r="FJ49" s="163"/>
      <c r="FK49" s="163"/>
      <c r="FL49" s="163"/>
      <c r="FM49" s="163"/>
      <c r="FN49" s="163"/>
      <c r="FO49" s="163"/>
    </row>
    <row r="50" spans="1:171" s="164" customFormat="1" ht="21" customHeight="1">
      <c r="A50" s="172" t="s">
        <v>25</v>
      </c>
      <c r="B50" s="164" t="s">
        <v>36</v>
      </c>
      <c r="C50" s="166"/>
      <c r="D50" s="166"/>
      <c r="E50" s="166"/>
      <c r="F50" s="166"/>
      <c r="G50" s="166"/>
      <c r="H50" s="170"/>
      <c r="I50" s="165" t="s">
        <v>79</v>
      </c>
      <c r="J50" s="166"/>
      <c r="L50" s="170">
        <v>53</v>
      </c>
      <c r="M50" s="166" t="s">
        <v>44</v>
      </c>
      <c r="N50" s="166"/>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3"/>
      <c r="BQ50" s="163"/>
      <c r="BR50" s="163"/>
      <c r="BS50" s="163"/>
      <c r="BT50" s="163"/>
      <c r="BU50" s="163"/>
      <c r="BV50" s="163"/>
      <c r="BW50" s="163"/>
      <c r="BX50" s="163"/>
      <c r="BY50" s="163"/>
      <c r="BZ50" s="163"/>
      <c r="CA50" s="163"/>
      <c r="CB50" s="163"/>
      <c r="CC50" s="163"/>
      <c r="CD50" s="163"/>
      <c r="CE50" s="163"/>
      <c r="CF50" s="163"/>
      <c r="CG50" s="163"/>
      <c r="CH50" s="163"/>
      <c r="CI50" s="163"/>
      <c r="CJ50" s="163"/>
      <c r="CK50" s="163"/>
      <c r="CL50" s="163"/>
      <c r="CM50" s="163"/>
      <c r="CN50" s="163"/>
      <c r="CO50" s="163"/>
      <c r="CP50" s="163"/>
      <c r="CQ50" s="163"/>
      <c r="CR50" s="163"/>
      <c r="CS50" s="163"/>
      <c r="CT50" s="163"/>
      <c r="CU50" s="163"/>
      <c r="CV50" s="163"/>
      <c r="CW50" s="163"/>
      <c r="CX50" s="163"/>
      <c r="CY50" s="163"/>
      <c r="CZ50" s="163"/>
      <c r="DA50" s="163"/>
      <c r="DB50" s="163"/>
      <c r="DC50" s="163"/>
      <c r="DD50" s="163"/>
      <c r="DE50" s="163"/>
      <c r="DF50" s="163"/>
      <c r="DG50" s="163"/>
      <c r="DH50" s="163"/>
      <c r="DI50" s="163"/>
      <c r="DJ50" s="163"/>
      <c r="DK50" s="163"/>
      <c r="DL50" s="163"/>
      <c r="DM50" s="163"/>
      <c r="DN50" s="163"/>
      <c r="DO50" s="163"/>
      <c r="DP50" s="163"/>
      <c r="DQ50" s="163"/>
      <c r="DR50" s="163"/>
      <c r="DS50" s="163"/>
      <c r="DT50" s="163"/>
      <c r="DU50" s="163"/>
      <c r="DV50" s="163"/>
      <c r="DW50" s="163"/>
      <c r="DX50" s="163"/>
      <c r="DY50" s="163"/>
      <c r="DZ50" s="163"/>
      <c r="EA50" s="163"/>
      <c r="EB50" s="163"/>
      <c r="EC50" s="163"/>
      <c r="ED50" s="163"/>
      <c r="EE50" s="163"/>
      <c r="EF50" s="163"/>
      <c r="EG50" s="163"/>
      <c r="EH50" s="163"/>
      <c r="EI50" s="163"/>
      <c r="EJ50" s="163"/>
      <c r="EK50" s="163"/>
      <c r="EL50" s="163"/>
      <c r="EM50" s="163"/>
      <c r="EN50" s="163"/>
      <c r="EO50" s="163"/>
      <c r="EP50" s="163"/>
      <c r="EQ50" s="163"/>
      <c r="ER50" s="163"/>
      <c r="ES50" s="163"/>
      <c r="ET50" s="163"/>
      <c r="EU50" s="163"/>
      <c r="EV50" s="163"/>
      <c r="EW50" s="163"/>
      <c r="EX50" s="163"/>
      <c r="EY50" s="163"/>
      <c r="EZ50" s="163"/>
      <c r="FA50" s="163"/>
      <c r="FB50" s="163"/>
      <c r="FC50" s="163"/>
      <c r="FD50" s="163"/>
      <c r="FE50" s="163"/>
      <c r="FF50" s="163"/>
      <c r="FG50" s="163"/>
      <c r="FH50" s="163"/>
      <c r="FI50" s="163"/>
      <c r="FJ50" s="163"/>
      <c r="FK50" s="163"/>
      <c r="FL50" s="163"/>
      <c r="FM50" s="163"/>
      <c r="FN50" s="163"/>
      <c r="FO50" s="163"/>
    </row>
    <row r="51" spans="1:18" s="164" customFormat="1" ht="21" customHeight="1">
      <c r="A51" s="172"/>
      <c r="B51" s="171"/>
      <c r="C51" s="166"/>
      <c r="D51" s="166"/>
      <c r="E51" s="166"/>
      <c r="F51" s="166"/>
      <c r="G51" s="166"/>
      <c r="H51" s="166"/>
      <c r="I51" s="166" t="s">
        <v>94</v>
      </c>
      <c r="J51" s="166"/>
      <c r="L51" s="170" t="s">
        <v>100</v>
      </c>
      <c r="M51" s="166" t="s">
        <v>44</v>
      </c>
      <c r="N51" s="166"/>
      <c r="O51" s="166"/>
      <c r="P51" s="166"/>
      <c r="Q51" s="167"/>
      <c r="R51" s="167"/>
    </row>
    <row r="52" spans="1:18" s="164" customFormat="1" ht="21" customHeight="1">
      <c r="A52" s="165" t="s">
        <v>24</v>
      </c>
      <c r="B52" s="166" t="s">
        <v>52</v>
      </c>
      <c r="C52" s="166"/>
      <c r="D52" s="166"/>
      <c r="E52" s="166"/>
      <c r="F52" s="166"/>
      <c r="G52" s="166"/>
      <c r="H52" s="166"/>
      <c r="I52" s="166"/>
      <c r="J52" s="166"/>
      <c r="K52" s="166"/>
      <c r="L52" s="166"/>
      <c r="M52" s="166"/>
      <c r="N52" s="166"/>
      <c r="O52" s="166"/>
      <c r="P52" s="166"/>
      <c r="Q52" s="167"/>
      <c r="R52" s="167"/>
    </row>
    <row r="53" spans="1:18" s="164" customFormat="1" ht="21" customHeight="1">
      <c r="A53" s="172" t="s">
        <v>6</v>
      </c>
      <c r="B53" s="166" t="s">
        <v>85</v>
      </c>
      <c r="C53" s="166"/>
      <c r="D53" s="166"/>
      <c r="E53" s="166"/>
      <c r="F53" s="166"/>
      <c r="G53" s="166"/>
      <c r="H53" s="166"/>
      <c r="I53" s="166"/>
      <c r="J53" s="166"/>
      <c r="K53" s="166"/>
      <c r="L53" s="166"/>
      <c r="M53" s="166"/>
      <c r="N53" s="166"/>
      <c r="O53" s="166"/>
      <c r="P53" s="166"/>
      <c r="Q53" s="167"/>
      <c r="R53" s="167"/>
    </row>
    <row r="54" spans="1:18" s="164" customFormat="1" ht="21" customHeight="1">
      <c r="A54" s="172" t="s">
        <v>26</v>
      </c>
      <c r="B54" s="166" t="s">
        <v>60</v>
      </c>
      <c r="C54" s="166"/>
      <c r="D54" s="166"/>
      <c r="E54" s="166"/>
      <c r="F54" s="166"/>
      <c r="G54" s="166"/>
      <c r="H54" s="166"/>
      <c r="I54" s="166"/>
      <c r="J54" s="166"/>
      <c r="K54" s="166"/>
      <c r="L54" s="166"/>
      <c r="M54" s="166"/>
      <c r="N54" s="166"/>
      <c r="O54" s="166"/>
      <c r="P54" s="166"/>
      <c r="Q54" s="167"/>
      <c r="R54" s="167"/>
    </row>
    <row r="55" spans="1:18" s="164" customFormat="1" ht="21" customHeight="1">
      <c r="A55" s="172" t="s">
        <v>68</v>
      </c>
      <c r="B55" s="166" t="s">
        <v>78</v>
      </c>
      <c r="C55" s="166"/>
      <c r="D55" s="166"/>
      <c r="E55" s="166"/>
      <c r="F55" s="166"/>
      <c r="G55" s="166"/>
      <c r="H55" s="166"/>
      <c r="I55" s="166"/>
      <c r="J55" s="166"/>
      <c r="K55" s="166"/>
      <c r="L55" s="166"/>
      <c r="M55" s="166"/>
      <c r="N55" s="166"/>
      <c r="O55" s="166"/>
      <c r="P55" s="166"/>
      <c r="Q55" s="167"/>
      <c r="R55" s="167"/>
    </row>
    <row r="56" spans="1:18" s="164" customFormat="1" ht="21" customHeight="1">
      <c r="A56" s="165"/>
      <c r="C56" s="166"/>
      <c r="D56" s="166"/>
      <c r="E56" s="166"/>
      <c r="F56" s="166"/>
      <c r="G56" s="166"/>
      <c r="H56" s="166"/>
      <c r="I56" s="165"/>
      <c r="J56" s="166"/>
      <c r="K56" s="170"/>
      <c r="L56" s="166"/>
      <c r="O56" s="166"/>
      <c r="P56" s="166"/>
      <c r="Q56" s="167"/>
      <c r="R56" s="167"/>
    </row>
    <row r="57" spans="1:18" s="164" customFormat="1" ht="21" customHeight="1">
      <c r="A57" s="166"/>
      <c r="B57" s="166"/>
      <c r="C57" s="166"/>
      <c r="D57" s="166"/>
      <c r="E57" s="166"/>
      <c r="F57" s="166"/>
      <c r="G57" s="166"/>
      <c r="H57" s="170"/>
      <c r="I57" s="166"/>
      <c r="J57" s="166"/>
      <c r="K57" s="170"/>
      <c r="L57" s="166"/>
      <c r="O57" s="166"/>
      <c r="P57" s="166"/>
      <c r="Q57" s="167"/>
      <c r="R57" s="167"/>
    </row>
    <row r="58" spans="1:171" s="164" customFormat="1" ht="21" customHeight="1">
      <c r="A58" s="165"/>
      <c r="B58" s="166"/>
      <c r="C58" s="166"/>
      <c r="D58" s="166"/>
      <c r="E58" s="166"/>
      <c r="F58" s="166"/>
      <c r="G58" s="166"/>
      <c r="H58" s="170"/>
      <c r="I58" s="166"/>
      <c r="J58" s="166"/>
      <c r="K58" s="170"/>
      <c r="L58" s="166"/>
      <c r="M58" s="166"/>
      <c r="N58" s="166"/>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c r="AS58" s="163"/>
      <c r="AT58" s="163"/>
      <c r="AU58" s="163"/>
      <c r="AV58" s="163"/>
      <c r="AW58" s="163"/>
      <c r="AX58" s="163"/>
      <c r="AY58" s="163"/>
      <c r="AZ58" s="163"/>
      <c r="BA58" s="163"/>
      <c r="BB58" s="163"/>
      <c r="BC58" s="163"/>
      <c r="BD58" s="163"/>
      <c r="BE58" s="163"/>
      <c r="BF58" s="163"/>
      <c r="BG58" s="163"/>
      <c r="BH58" s="163"/>
      <c r="BI58" s="163"/>
      <c r="BJ58" s="163"/>
      <c r="BK58" s="163"/>
      <c r="BL58" s="163"/>
      <c r="BM58" s="163"/>
      <c r="BN58" s="163"/>
      <c r="BO58" s="163"/>
      <c r="BP58" s="163"/>
      <c r="BQ58" s="163"/>
      <c r="BR58" s="163"/>
      <c r="BS58" s="163"/>
      <c r="BT58" s="163"/>
      <c r="BU58" s="163"/>
      <c r="BV58" s="163"/>
      <c r="BW58" s="163"/>
      <c r="BX58" s="163"/>
      <c r="BY58" s="163"/>
      <c r="BZ58" s="163"/>
      <c r="CA58" s="163"/>
      <c r="CB58" s="163"/>
      <c r="CC58" s="163"/>
      <c r="CD58" s="163"/>
      <c r="CE58" s="163"/>
      <c r="CF58" s="163"/>
      <c r="CG58" s="163"/>
      <c r="CH58" s="163"/>
      <c r="CI58" s="163"/>
      <c r="CJ58" s="163"/>
      <c r="CK58" s="163"/>
      <c r="CL58" s="163"/>
      <c r="CM58" s="163"/>
      <c r="CN58" s="163"/>
      <c r="CO58" s="163"/>
      <c r="CP58" s="163"/>
      <c r="CQ58" s="163"/>
      <c r="CR58" s="163"/>
      <c r="CS58" s="163"/>
      <c r="CT58" s="163"/>
      <c r="CU58" s="163"/>
      <c r="CV58" s="163"/>
      <c r="CW58" s="163"/>
      <c r="CX58" s="163"/>
      <c r="CY58" s="163"/>
      <c r="CZ58" s="163"/>
      <c r="DA58" s="163"/>
      <c r="DB58" s="163"/>
      <c r="DC58" s="163"/>
      <c r="DD58" s="163"/>
      <c r="DE58" s="163"/>
      <c r="DF58" s="163"/>
      <c r="DG58" s="163"/>
      <c r="DH58" s="163"/>
      <c r="DI58" s="163"/>
      <c r="DJ58" s="163"/>
      <c r="DK58" s="163"/>
      <c r="DL58" s="163"/>
      <c r="DM58" s="163"/>
      <c r="DN58" s="163"/>
      <c r="DO58" s="163"/>
      <c r="DP58" s="163"/>
      <c r="DQ58" s="163"/>
      <c r="DR58" s="163"/>
      <c r="DS58" s="163"/>
      <c r="DT58" s="163"/>
      <c r="DU58" s="163"/>
      <c r="DV58" s="163"/>
      <c r="DW58" s="163"/>
      <c r="DX58" s="163"/>
      <c r="DY58" s="163"/>
      <c r="DZ58" s="163"/>
      <c r="EA58" s="163"/>
      <c r="EB58" s="163"/>
      <c r="EC58" s="163"/>
      <c r="ED58" s="163"/>
      <c r="EE58" s="163"/>
      <c r="EF58" s="163"/>
      <c r="EG58" s="163"/>
      <c r="EH58" s="163"/>
      <c r="EI58" s="163"/>
      <c r="EJ58" s="163"/>
      <c r="EK58" s="163"/>
      <c r="EL58" s="163"/>
      <c r="EM58" s="163"/>
      <c r="EN58" s="163"/>
      <c r="EO58" s="163"/>
      <c r="EP58" s="163"/>
      <c r="EQ58" s="163"/>
      <c r="ER58" s="163"/>
      <c r="ES58" s="163"/>
      <c r="ET58" s="163"/>
      <c r="EU58" s="163"/>
      <c r="EV58" s="163"/>
      <c r="EW58" s="163"/>
      <c r="EX58" s="163"/>
      <c r="EY58" s="163"/>
      <c r="EZ58" s="163"/>
      <c r="FA58" s="163"/>
      <c r="FB58" s="163"/>
      <c r="FC58" s="163"/>
      <c r="FD58" s="163"/>
      <c r="FE58" s="163"/>
      <c r="FF58" s="163"/>
      <c r="FG58" s="163"/>
      <c r="FH58" s="163"/>
      <c r="FI58" s="163"/>
      <c r="FJ58" s="163"/>
      <c r="FK58" s="163"/>
      <c r="FL58" s="163"/>
      <c r="FM58" s="163"/>
      <c r="FN58" s="163"/>
      <c r="FO58" s="163"/>
    </row>
    <row r="59" spans="1:18" s="164" customFormat="1" ht="21" customHeight="1">
      <c r="A59" s="172"/>
      <c r="B59" s="171"/>
      <c r="C59" s="166"/>
      <c r="D59" s="166"/>
      <c r="E59" s="166"/>
      <c r="F59" s="166"/>
      <c r="G59" s="166"/>
      <c r="H59" s="166"/>
      <c r="I59" s="166"/>
      <c r="J59" s="166"/>
      <c r="K59" s="166"/>
      <c r="L59" s="166"/>
      <c r="O59" s="166"/>
      <c r="P59" s="166"/>
      <c r="Q59" s="166"/>
      <c r="R59" s="166"/>
    </row>
    <row r="60" spans="1:12" s="164" customFormat="1" ht="21" customHeight="1">
      <c r="A60" s="165"/>
      <c r="B60" s="166"/>
      <c r="C60" s="166"/>
      <c r="D60" s="166"/>
      <c r="E60" s="166"/>
      <c r="F60" s="166"/>
      <c r="G60" s="166"/>
      <c r="H60" s="166"/>
      <c r="I60" s="166"/>
      <c r="J60" s="166"/>
      <c r="K60" s="166"/>
      <c r="L60" s="166"/>
    </row>
    <row r="61" spans="1:18" ht="21" customHeight="1">
      <c r="A61" s="172"/>
      <c r="B61" s="166"/>
      <c r="C61" s="166"/>
      <c r="D61" s="166"/>
      <c r="E61" s="166"/>
      <c r="F61" s="166"/>
      <c r="G61" s="166"/>
      <c r="H61" s="166"/>
      <c r="I61" s="166"/>
      <c r="J61" s="166"/>
      <c r="K61" s="166"/>
      <c r="L61" s="166"/>
      <c r="M61" s="173"/>
      <c r="N61" s="173"/>
      <c r="O61" s="173"/>
      <c r="P61" s="173"/>
      <c r="Q61" s="173"/>
      <c r="R61" s="173"/>
    </row>
    <row r="62" spans="1:18" ht="21" customHeight="1">
      <c r="A62" s="172"/>
      <c r="B62" s="166"/>
      <c r="C62" s="166"/>
      <c r="D62" s="166"/>
      <c r="E62" s="166"/>
      <c r="F62" s="166"/>
      <c r="G62" s="166"/>
      <c r="H62" s="166"/>
      <c r="I62" s="166"/>
      <c r="J62" s="166"/>
      <c r="K62" s="166"/>
      <c r="L62" s="166"/>
      <c r="M62" s="173"/>
      <c r="N62" s="173"/>
      <c r="O62" s="173"/>
      <c r="P62" s="173"/>
      <c r="Q62" s="173"/>
      <c r="R62" s="173"/>
    </row>
    <row r="63" spans="1:18" ht="21" customHeight="1">
      <c r="A63" s="172"/>
      <c r="B63" s="171"/>
      <c r="C63" s="173"/>
      <c r="D63" s="173"/>
      <c r="E63" s="173"/>
      <c r="F63" s="173"/>
      <c r="G63" s="173"/>
      <c r="H63" s="173"/>
      <c r="I63" s="173"/>
      <c r="J63" s="173"/>
      <c r="K63" s="173"/>
      <c r="L63" s="173"/>
      <c r="M63" s="173"/>
      <c r="N63" s="173"/>
      <c r="O63" s="173"/>
      <c r="P63" s="173"/>
      <c r="Q63" s="173"/>
      <c r="R63" s="173"/>
    </row>
    <row r="64" spans="1:18" ht="21" customHeight="1">
      <c r="A64" s="173"/>
      <c r="B64" s="173"/>
      <c r="C64" s="173"/>
      <c r="D64" s="173"/>
      <c r="E64" s="173"/>
      <c r="F64" s="173"/>
      <c r="G64" s="173"/>
      <c r="H64" s="173"/>
      <c r="I64" s="173"/>
      <c r="J64" s="173"/>
      <c r="K64" s="173"/>
      <c r="L64" s="173"/>
      <c r="M64" s="173"/>
      <c r="N64" s="173"/>
      <c r="O64" s="173"/>
      <c r="P64" s="173"/>
      <c r="Q64" s="173"/>
      <c r="R64" s="173"/>
    </row>
    <row r="65" spans="1:18" ht="21" customHeight="1">
      <c r="A65" s="173"/>
      <c r="B65" s="173"/>
      <c r="C65" s="173"/>
      <c r="D65" s="173"/>
      <c r="E65" s="173"/>
      <c r="F65" s="173"/>
      <c r="G65" s="173"/>
      <c r="H65" s="173"/>
      <c r="I65" s="173"/>
      <c r="J65" s="173"/>
      <c r="K65" s="173"/>
      <c r="L65" s="173"/>
      <c r="M65" s="173"/>
      <c r="N65" s="173"/>
      <c r="O65" s="173"/>
      <c r="P65" s="173"/>
      <c r="Q65" s="173"/>
      <c r="R65" s="173"/>
    </row>
    <row r="66" spans="1:18" ht="21" customHeight="1">
      <c r="A66" s="173"/>
      <c r="B66" s="173"/>
      <c r="C66" s="173"/>
      <c r="D66" s="173"/>
      <c r="E66" s="173"/>
      <c r="F66" s="173"/>
      <c r="G66" s="173"/>
      <c r="H66" s="173"/>
      <c r="I66" s="173"/>
      <c r="J66" s="173"/>
      <c r="K66" s="173"/>
      <c r="L66" s="173"/>
      <c r="M66" s="173"/>
      <c r="N66" s="173"/>
      <c r="O66" s="173"/>
      <c r="P66" s="173"/>
      <c r="Q66" s="173"/>
      <c r="R66" s="173"/>
    </row>
    <row r="67" spans="1:18" ht="21" customHeight="1">
      <c r="A67" s="173"/>
      <c r="B67" s="173"/>
      <c r="C67" s="173"/>
      <c r="D67" s="173"/>
      <c r="E67" s="173"/>
      <c r="F67" s="173"/>
      <c r="G67" s="173"/>
      <c r="H67" s="173"/>
      <c r="I67" s="173"/>
      <c r="J67" s="173"/>
      <c r="K67" s="173"/>
      <c r="L67" s="173"/>
      <c r="M67" s="173"/>
      <c r="N67" s="173"/>
      <c r="O67" s="173"/>
      <c r="P67" s="173"/>
      <c r="Q67" s="173"/>
      <c r="R67" s="173"/>
    </row>
    <row r="68" spans="1:18" ht="21" customHeight="1">
      <c r="A68" s="173"/>
      <c r="B68" s="173"/>
      <c r="C68" s="173"/>
      <c r="D68" s="173"/>
      <c r="E68" s="173"/>
      <c r="F68" s="173"/>
      <c r="G68" s="173"/>
      <c r="H68" s="173"/>
      <c r="I68" s="173"/>
      <c r="J68" s="173"/>
      <c r="K68" s="173"/>
      <c r="L68" s="173"/>
      <c r="M68" s="173"/>
      <c r="N68" s="173"/>
      <c r="O68" s="173"/>
      <c r="P68" s="173"/>
      <c r="Q68" s="173"/>
      <c r="R68" s="173"/>
    </row>
    <row r="69" spans="1:18" ht="21" customHeight="1">
      <c r="A69" s="173"/>
      <c r="B69" s="173"/>
      <c r="C69" s="173"/>
      <c r="D69" s="173"/>
      <c r="E69" s="173"/>
      <c r="F69" s="173"/>
      <c r="G69" s="173"/>
      <c r="H69" s="173"/>
      <c r="I69" s="173"/>
      <c r="J69" s="173"/>
      <c r="K69" s="173"/>
      <c r="L69" s="173"/>
      <c r="M69" s="173"/>
      <c r="N69" s="173"/>
      <c r="O69" s="173"/>
      <c r="P69" s="173"/>
      <c r="Q69" s="173"/>
      <c r="R69" s="173"/>
    </row>
    <row r="70" spans="1:18" ht="21" customHeight="1">
      <c r="A70" s="173"/>
      <c r="B70" s="173"/>
      <c r="C70" s="173"/>
      <c r="D70" s="173"/>
      <c r="E70" s="173"/>
      <c r="F70" s="173"/>
      <c r="G70" s="173"/>
      <c r="H70" s="173"/>
      <c r="I70" s="173"/>
      <c r="J70" s="173"/>
      <c r="K70" s="173"/>
      <c r="L70" s="173"/>
      <c r="M70" s="173"/>
      <c r="N70" s="173"/>
      <c r="O70" s="173"/>
      <c r="P70" s="173"/>
      <c r="Q70" s="173"/>
      <c r="R70" s="173"/>
    </row>
    <row r="71" spans="1:18" ht="21" customHeight="1">
      <c r="A71" s="173"/>
      <c r="B71" s="173"/>
      <c r="C71" s="173"/>
      <c r="D71" s="173"/>
      <c r="E71" s="173"/>
      <c r="F71" s="173"/>
      <c r="G71" s="173"/>
      <c r="H71" s="173"/>
      <c r="I71" s="173"/>
      <c r="J71" s="173"/>
      <c r="K71" s="173"/>
      <c r="L71" s="173"/>
      <c r="M71" s="173"/>
      <c r="N71" s="173"/>
      <c r="O71" s="173"/>
      <c r="P71" s="173"/>
      <c r="Q71" s="173"/>
      <c r="R71" s="173"/>
    </row>
    <row r="72" spans="1:18" ht="21" customHeight="1">
      <c r="A72" s="173"/>
      <c r="B72" s="173"/>
      <c r="C72" s="173"/>
      <c r="D72" s="173"/>
      <c r="E72" s="173"/>
      <c r="F72" s="173"/>
      <c r="G72" s="173"/>
      <c r="H72" s="173"/>
      <c r="I72" s="173"/>
      <c r="J72" s="173"/>
      <c r="K72" s="173"/>
      <c r="L72" s="173"/>
      <c r="M72" s="173"/>
      <c r="N72" s="173"/>
      <c r="O72" s="173"/>
      <c r="P72" s="173"/>
      <c r="Q72" s="173"/>
      <c r="R72" s="173"/>
    </row>
    <row r="73" spans="1:18" ht="21" customHeight="1">
      <c r="A73" s="173"/>
      <c r="B73" s="173"/>
      <c r="C73" s="173"/>
      <c r="D73" s="173"/>
      <c r="E73" s="173"/>
      <c r="F73" s="173"/>
      <c r="G73" s="173"/>
      <c r="H73" s="173"/>
      <c r="I73" s="173"/>
      <c r="J73" s="173"/>
      <c r="K73" s="173"/>
      <c r="L73" s="173"/>
      <c r="M73" s="173"/>
      <c r="N73" s="173"/>
      <c r="O73" s="173"/>
      <c r="P73" s="173"/>
      <c r="Q73" s="173"/>
      <c r="R73" s="173"/>
    </row>
    <row r="74" spans="1:18" ht="21" customHeight="1">
      <c r="A74" s="173"/>
      <c r="B74" s="173"/>
      <c r="C74" s="173"/>
      <c r="D74" s="173"/>
      <c r="E74" s="173"/>
      <c r="F74" s="173"/>
      <c r="G74" s="173"/>
      <c r="H74" s="173"/>
      <c r="I74" s="173"/>
      <c r="J74" s="173"/>
      <c r="K74" s="173"/>
      <c r="L74" s="173"/>
      <c r="M74" s="173"/>
      <c r="N74" s="173"/>
      <c r="O74" s="173"/>
      <c r="P74" s="173"/>
      <c r="Q74" s="173"/>
      <c r="R74" s="173"/>
    </row>
    <row r="75" spans="1:18" ht="12.75">
      <c r="A75" s="173"/>
      <c r="B75" s="173"/>
      <c r="C75" s="173"/>
      <c r="D75" s="173"/>
      <c r="E75" s="173"/>
      <c r="F75" s="173"/>
      <c r="G75" s="173"/>
      <c r="H75" s="173"/>
      <c r="I75" s="173"/>
      <c r="J75" s="173"/>
      <c r="K75" s="173"/>
      <c r="L75" s="173"/>
      <c r="M75" s="173"/>
      <c r="N75" s="173"/>
      <c r="O75" s="173"/>
      <c r="P75" s="173"/>
      <c r="Q75" s="173"/>
      <c r="R75" s="173"/>
    </row>
    <row r="76" spans="1:18" ht="12.75">
      <c r="A76" s="173"/>
      <c r="B76" s="173"/>
      <c r="C76" s="173"/>
      <c r="D76" s="173"/>
      <c r="E76" s="173"/>
      <c r="F76" s="173"/>
      <c r="G76" s="173"/>
      <c r="H76" s="173"/>
      <c r="I76" s="173"/>
      <c r="J76" s="173"/>
      <c r="K76" s="173"/>
      <c r="L76" s="173"/>
      <c r="M76" s="173"/>
      <c r="N76" s="173"/>
      <c r="O76" s="173"/>
      <c r="P76" s="173"/>
      <c r="Q76" s="173"/>
      <c r="R76" s="173"/>
    </row>
    <row r="77" spans="1:18" ht="12.75">
      <c r="A77" s="173"/>
      <c r="B77" s="173"/>
      <c r="C77" s="173"/>
      <c r="D77" s="173"/>
      <c r="E77" s="173"/>
      <c r="F77" s="173"/>
      <c r="G77" s="173"/>
      <c r="H77" s="173"/>
      <c r="I77" s="173"/>
      <c r="J77" s="173"/>
      <c r="K77" s="173"/>
      <c r="L77" s="173"/>
      <c r="M77" s="173"/>
      <c r="N77" s="173"/>
      <c r="O77" s="173"/>
      <c r="P77" s="173"/>
      <c r="Q77" s="173"/>
      <c r="R77" s="173"/>
    </row>
    <row r="78" spans="1:18" ht="12.75">
      <c r="A78" s="173"/>
      <c r="B78" s="173"/>
      <c r="C78" s="173"/>
      <c r="D78" s="173"/>
      <c r="E78" s="173"/>
      <c r="F78" s="173"/>
      <c r="G78" s="173"/>
      <c r="H78" s="173"/>
      <c r="I78" s="173"/>
      <c r="J78" s="173"/>
      <c r="K78" s="173"/>
      <c r="L78" s="173"/>
      <c r="M78" s="173"/>
      <c r="N78" s="173"/>
      <c r="O78" s="173"/>
      <c r="P78" s="173"/>
      <c r="Q78" s="173"/>
      <c r="R78" s="173"/>
    </row>
    <row r="79" spans="1:18" ht="12.75">
      <c r="A79" s="173"/>
      <c r="B79" s="173"/>
      <c r="C79" s="173"/>
      <c r="D79" s="173"/>
      <c r="E79" s="173"/>
      <c r="F79" s="173"/>
      <c r="G79" s="173"/>
      <c r="H79" s="173"/>
      <c r="I79" s="173"/>
      <c r="J79" s="173"/>
      <c r="K79" s="173"/>
      <c r="L79" s="173"/>
      <c r="M79" s="173"/>
      <c r="N79" s="173"/>
      <c r="O79" s="173"/>
      <c r="P79" s="173"/>
      <c r="Q79" s="173"/>
      <c r="R79" s="173"/>
    </row>
    <row r="80" spans="1:18" ht="12.75">
      <c r="A80" s="173"/>
      <c r="B80" s="173"/>
      <c r="C80" s="173"/>
      <c r="D80" s="173"/>
      <c r="E80" s="173"/>
      <c r="F80" s="173"/>
      <c r="G80" s="173"/>
      <c r="H80" s="173"/>
      <c r="I80" s="173"/>
      <c r="J80" s="173"/>
      <c r="K80" s="173"/>
      <c r="L80" s="173"/>
      <c r="M80" s="173"/>
      <c r="N80" s="173"/>
      <c r="O80" s="173"/>
      <c r="P80" s="173"/>
      <c r="Q80" s="173"/>
      <c r="R80" s="173"/>
    </row>
    <row r="81" spans="1:18" ht="12.75">
      <c r="A81" s="173"/>
      <c r="B81" s="173"/>
      <c r="C81" s="173"/>
      <c r="D81" s="173"/>
      <c r="E81" s="173"/>
      <c r="F81" s="173"/>
      <c r="G81" s="173"/>
      <c r="H81" s="173"/>
      <c r="I81" s="173"/>
      <c r="J81" s="173"/>
      <c r="K81" s="173"/>
      <c r="L81" s="173"/>
      <c r="M81" s="173"/>
      <c r="N81" s="173"/>
      <c r="O81" s="173"/>
      <c r="P81" s="173"/>
      <c r="Q81" s="173"/>
      <c r="R81" s="173"/>
    </row>
    <row r="82" spans="1:18" ht="12.75">
      <c r="A82" s="173"/>
      <c r="B82" s="173"/>
      <c r="C82" s="173"/>
      <c r="D82" s="173"/>
      <c r="E82" s="173"/>
      <c r="F82" s="173"/>
      <c r="G82" s="173"/>
      <c r="H82" s="173"/>
      <c r="I82" s="173"/>
      <c r="J82" s="173"/>
      <c r="K82" s="173"/>
      <c r="L82" s="173"/>
      <c r="M82" s="173"/>
      <c r="N82" s="173"/>
      <c r="O82" s="173"/>
      <c r="P82" s="173"/>
      <c r="Q82" s="173"/>
      <c r="R82" s="173"/>
    </row>
    <row r="83" spans="1:18" ht="12.75">
      <c r="A83" s="173"/>
      <c r="B83" s="173"/>
      <c r="C83" s="173"/>
      <c r="D83" s="173"/>
      <c r="E83" s="173"/>
      <c r="F83" s="173"/>
      <c r="G83" s="173"/>
      <c r="H83" s="173"/>
      <c r="I83" s="173"/>
      <c r="J83" s="173"/>
      <c r="K83" s="173"/>
      <c r="L83" s="173"/>
      <c r="M83" s="173"/>
      <c r="N83" s="173"/>
      <c r="O83" s="173"/>
      <c r="P83" s="173"/>
      <c r="Q83" s="173"/>
      <c r="R83" s="173"/>
    </row>
    <row r="84" spans="1:18" ht="12.75">
      <c r="A84" s="173"/>
      <c r="B84" s="173"/>
      <c r="C84" s="173"/>
      <c r="D84" s="173"/>
      <c r="E84" s="173"/>
      <c r="F84" s="173"/>
      <c r="G84" s="173"/>
      <c r="H84" s="173"/>
      <c r="I84" s="173"/>
      <c r="J84" s="173"/>
      <c r="K84" s="173"/>
      <c r="L84" s="173"/>
      <c r="M84" s="173"/>
      <c r="N84" s="173"/>
      <c r="O84" s="173"/>
      <c r="P84" s="173"/>
      <c r="Q84" s="173"/>
      <c r="R84" s="173"/>
    </row>
    <row r="85" spans="1:18" ht="12.75">
      <c r="A85" s="173"/>
      <c r="B85" s="173"/>
      <c r="C85" s="173"/>
      <c r="D85" s="173"/>
      <c r="E85" s="173"/>
      <c r="F85" s="173"/>
      <c r="G85" s="173"/>
      <c r="H85" s="173"/>
      <c r="I85" s="173"/>
      <c r="J85" s="173"/>
      <c r="K85" s="173"/>
      <c r="L85" s="173"/>
      <c r="M85" s="173"/>
      <c r="N85" s="173"/>
      <c r="O85" s="173"/>
      <c r="P85" s="173"/>
      <c r="Q85" s="173"/>
      <c r="R85" s="173"/>
    </row>
    <row r="86" spans="1:18" ht="12.75">
      <c r="A86" s="173"/>
      <c r="B86" s="173"/>
      <c r="C86" s="173"/>
      <c r="D86" s="173"/>
      <c r="E86" s="173"/>
      <c r="F86" s="173"/>
      <c r="G86" s="173"/>
      <c r="H86" s="173"/>
      <c r="I86" s="173"/>
      <c r="J86" s="173"/>
      <c r="K86" s="173"/>
      <c r="L86" s="173"/>
      <c r="M86" s="173"/>
      <c r="N86" s="173"/>
      <c r="O86" s="173"/>
      <c r="P86" s="173"/>
      <c r="Q86" s="173"/>
      <c r="R86" s="173"/>
    </row>
    <row r="87" spans="1:18" ht="12.75">
      <c r="A87" s="173"/>
      <c r="B87" s="173"/>
      <c r="C87" s="173"/>
      <c r="D87" s="173"/>
      <c r="E87" s="173"/>
      <c r="F87" s="173"/>
      <c r="G87" s="173"/>
      <c r="H87" s="173"/>
      <c r="I87" s="173"/>
      <c r="J87" s="173"/>
      <c r="K87" s="173"/>
      <c r="L87" s="173"/>
      <c r="M87" s="173"/>
      <c r="N87" s="173"/>
      <c r="O87" s="173"/>
      <c r="P87" s="173"/>
      <c r="Q87" s="173"/>
      <c r="R87" s="173"/>
    </row>
    <row r="88" spans="1:18" ht="12.75">
      <c r="A88" s="173"/>
      <c r="B88" s="173"/>
      <c r="C88" s="173"/>
      <c r="D88" s="173"/>
      <c r="E88" s="173"/>
      <c r="F88" s="173"/>
      <c r="G88" s="173"/>
      <c r="H88" s="173"/>
      <c r="I88" s="173"/>
      <c r="J88" s="173"/>
      <c r="K88" s="173"/>
      <c r="L88" s="173"/>
      <c r="M88" s="173"/>
      <c r="N88" s="173"/>
      <c r="O88" s="173"/>
      <c r="P88" s="173"/>
      <c r="Q88" s="173"/>
      <c r="R88" s="173"/>
    </row>
    <row r="89" spans="1:18" ht="12.75">
      <c r="A89" s="173"/>
      <c r="B89" s="173"/>
      <c r="C89" s="173"/>
      <c r="D89" s="173"/>
      <c r="E89" s="173"/>
      <c r="F89" s="173"/>
      <c r="G89" s="173"/>
      <c r="H89" s="173"/>
      <c r="I89" s="173"/>
      <c r="J89" s="173"/>
      <c r="K89" s="173"/>
      <c r="L89" s="173"/>
      <c r="M89" s="173"/>
      <c r="N89" s="173"/>
      <c r="O89" s="173"/>
      <c r="P89" s="173"/>
      <c r="Q89" s="173"/>
      <c r="R89" s="173"/>
    </row>
    <row r="90" spans="1:18" ht="12.75">
      <c r="A90" s="173"/>
      <c r="B90" s="173"/>
      <c r="C90" s="173"/>
      <c r="D90" s="173"/>
      <c r="E90" s="173"/>
      <c r="F90" s="173"/>
      <c r="G90" s="173"/>
      <c r="H90" s="173"/>
      <c r="I90" s="173"/>
      <c r="J90" s="173"/>
      <c r="K90" s="173"/>
      <c r="L90" s="173"/>
      <c r="M90" s="173"/>
      <c r="N90" s="173"/>
      <c r="O90" s="173"/>
      <c r="P90" s="173"/>
      <c r="Q90" s="173"/>
      <c r="R90" s="173"/>
    </row>
    <row r="91" spans="1:18" ht="12.75">
      <c r="A91" s="173"/>
      <c r="B91" s="173"/>
      <c r="C91" s="173"/>
      <c r="D91" s="173"/>
      <c r="E91" s="173"/>
      <c r="F91" s="173"/>
      <c r="G91" s="173"/>
      <c r="H91" s="173"/>
      <c r="I91" s="173"/>
      <c r="J91" s="173"/>
      <c r="K91" s="173"/>
      <c r="L91" s="173"/>
      <c r="M91" s="173"/>
      <c r="N91" s="173"/>
      <c r="O91" s="173"/>
      <c r="P91" s="173"/>
      <c r="Q91" s="173"/>
      <c r="R91" s="173"/>
    </row>
    <row r="92" spans="1:18" ht="12.75">
      <c r="A92" s="173"/>
      <c r="B92" s="173"/>
      <c r="C92" s="173"/>
      <c r="D92" s="173"/>
      <c r="E92" s="173"/>
      <c r="F92" s="173"/>
      <c r="G92" s="173"/>
      <c r="H92" s="173"/>
      <c r="I92" s="173"/>
      <c r="J92" s="173"/>
      <c r="K92" s="173"/>
      <c r="L92" s="173"/>
      <c r="M92" s="173"/>
      <c r="N92" s="173"/>
      <c r="O92" s="173"/>
      <c r="P92" s="173"/>
      <c r="Q92" s="173"/>
      <c r="R92" s="173"/>
    </row>
    <row r="93" spans="1:18" ht="12.75">
      <c r="A93" s="173"/>
      <c r="B93" s="173"/>
      <c r="C93" s="173"/>
      <c r="D93" s="173"/>
      <c r="E93" s="173"/>
      <c r="F93" s="173"/>
      <c r="G93" s="173"/>
      <c r="H93" s="173"/>
      <c r="I93" s="173"/>
      <c r="J93" s="173"/>
      <c r="K93" s="173"/>
      <c r="L93" s="173"/>
      <c r="M93" s="173"/>
      <c r="N93" s="173"/>
      <c r="O93" s="173"/>
      <c r="P93" s="173"/>
      <c r="Q93" s="173"/>
      <c r="R93" s="173"/>
    </row>
    <row r="94" spans="1:18" ht="12.75">
      <c r="A94" s="173"/>
      <c r="B94" s="173"/>
      <c r="C94" s="173"/>
      <c r="D94" s="173"/>
      <c r="E94" s="173"/>
      <c r="F94" s="173"/>
      <c r="G94" s="173"/>
      <c r="H94" s="173"/>
      <c r="I94" s="173"/>
      <c r="J94" s="173"/>
      <c r="K94" s="173"/>
      <c r="L94" s="173"/>
      <c r="M94" s="173"/>
      <c r="N94" s="173"/>
      <c r="O94" s="173"/>
      <c r="P94" s="173"/>
      <c r="Q94" s="173"/>
      <c r="R94" s="173"/>
    </row>
    <row r="95" spans="1:18" ht="12.75">
      <c r="A95" s="173"/>
      <c r="B95" s="173"/>
      <c r="C95" s="173"/>
      <c r="D95" s="173"/>
      <c r="E95" s="173"/>
      <c r="F95" s="173"/>
      <c r="G95" s="173"/>
      <c r="H95" s="173"/>
      <c r="I95" s="173"/>
      <c r="J95" s="173"/>
      <c r="K95" s="173"/>
      <c r="L95" s="173"/>
      <c r="M95" s="173"/>
      <c r="N95" s="173"/>
      <c r="O95" s="173"/>
      <c r="P95" s="173"/>
      <c r="Q95" s="173"/>
      <c r="R95" s="173"/>
    </row>
    <row r="96" spans="172:256" s="173" customFormat="1" ht="12.75">
      <c r="FP96" s="174"/>
      <c r="FQ96" s="174"/>
      <c r="FR96" s="174"/>
      <c r="FS96" s="174"/>
      <c r="FT96" s="174"/>
      <c r="FU96" s="174"/>
      <c r="FV96" s="174"/>
      <c r="FW96" s="174"/>
      <c r="FX96" s="174"/>
      <c r="FY96" s="174"/>
      <c r="FZ96" s="174"/>
      <c r="GA96" s="174"/>
      <c r="GB96" s="174"/>
      <c r="GC96" s="174"/>
      <c r="GD96" s="174"/>
      <c r="GE96" s="174"/>
      <c r="GF96" s="174"/>
      <c r="GG96" s="174"/>
      <c r="GH96" s="174"/>
      <c r="GI96" s="174"/>
      <c r="GJ96" s="174"/>
      <c r="GK96" s="174"/>
      <c r="GL96" s="174"/>
      <c r="GM96" s="174"/>
      <c r="GN96" s="174"/>
      <c r="GO96" s="174"/>
      <c r="GP96" s="174"/>
      <c r="GQ96" s="174"/>
      <c r="GR96" s="174"/>
      <c r="GS96" s="174"/>
      <c r="GT96" s="174"/>
      <c r="GU96" s="174"/>
      <c r="GV96" s="174"/>
      <c r="GW96" s="174"/>
      <c r="GX96" s="174"/>
      <c r="GY96" s="174"/>
      <c r="GZ96" s="174"/>
      <c r="HA96" s="174"/>
      <c r="HB96" s="174"/>
      <c r="HC96" s="174"/>
      <c r="HD96" s="174"/>
      <c r="HE96" s="174"/>
      <c r="HF96" s="174"/>
      <c r="HG96" s="174"/>
      <c r="HH96" s="174"/>
      <c r="HI96" s="174"/>
      <c r="HJ96" s="174"/>
      <c r="HK96" s="174"/>
      <c r="HL96" s="174"/>
      <c r="HM96" s="174"/>
      <c r="HN96" s="174"/>
      <c r="HO96" s="174"/>
      <c r="HP96" s="174"/>
      <c r="HQ96" s="174"/>
      <c r="HR96" s="174"/>
      <c r="HS96" s="174"/>
      <c r="HT96" s="174"/>
      <c r="HU96" s="174"/>
      <c r="HV96" s="174"/>
      <c r="HW96" s="174"/>
      <c r="HX96" s="174"/>
      <c r="HY96" s="174"/>
      <c r="HZ96" s="174"/>
      <c r="IA96" s="174"/>
      <c r="IB96" s="174"/>
      <c r="IC96" s="174"/>
      <c r="ID96" s="174"/>
      <c r="IE96" s="174"/>
      <c r="IF96" s="174"/>
      <c r="IG96" s="174"/>
      <c r="IH96" s="174"/>
      <c r="II96" s="174"/>
      <c r="IJ96" s="174"/>
      <c r="IK96" s="174"/>
      <c r="IL96" s="174"/>
      <c r="IM96" s="174"/>
      <c r="IN96" s="174"/>
      <c r="IO96" s="174"/>
      <c r="IP96" s="174"/>
      <c r="IQ96" s="174"/>
      <c r="IR96" s="174"/>
      <c r="IS96" s="174"/>
      <c r="IT96" s="174"/>
      <c r="IU96" s="174"/>
      <c r="IV96" s="174"/>
    </row>
    <row r="97" spans="172:256" s="173" customFormat="1" ht="12.75">
      <c r="FP97" s="174"/>
      <c r="FQ97" s="174"/>
      <c r="FR97" s="174"/>
      <c r="FS97" s="174"/>
      <c r="FT97" s="174"/>
      <c r="FU97" s="174"/>
      <c r="FV97" s="174"/>
      <c r="FW97" s="174"/>
      <c r="FX97" s="174"/>
      <c r="FY97" s="174"/>
      <c r="FZ97" s="174"/>
      <c r="GA97" s="174"/>
      <c r="GB97" s="174"/>
      <c r="GC97" s="174"/>
      <c r="GD97" s="174"/>
      <c r="GE97" s="174"/>
      <c r="GF97" s="174"/>
      <c r="GG97" s="174"/>
      <c r="GH97" s="174"/>
      <c r="GI97" s="174"/>
      <c r="GJ97" s="174"/>
      <c r="GK97" s="174"/>
      <c r="GL97" s="174"/>
      <c r="GM97" s="174"/>
      <c r="GN97" s="174"/>
      <c r="GO97" s="174"/>
      <c r="GP97" s="174"/>
      <c r="GQ97" s="174"/>
      <c r="GR97" s="174"/>
      <c r="GS97" s="174"/>
      <c r="GT97" s="174"/>
      <c r="GU97" s="174"/>
      <c r="GV97" s="174"/>
      <c r="GW97" s="174"/>
      <c r="GX97" s="174"/>
      <c r="GY97" s="174"/>
      <c r="GZ97" s="174"/>
      <c r="HA97" s="174"/>
      <c r="HB97" s="174"/>
      <c r="HC97" s="174"/>
      <c r="HD97" s="174"/>
      <c r="HE97" s="174"/>
      <c r="HF97" s="174"/>
      <c r="HG97" s="174"/>
      <c r="HH97" s="174"/>
      <c r="HI97" s="174"/>
      <c r="HJ97" s="174"/>
      <c r="HK97" s="174"/>
      <c r="HL97" s="174"/>
      <c r="HM97" s="174"/>
      <c r="HN97" s="174"/>
      <c r="HO97" s="174"/>
      <c r="HP97" s="174"/>
      <c r="HQ97" s="174"/>
      <c r="HR97" s="174"/>
      <c r="HS97" s="174"/>
      <c r="HT97" s="174"/>
      <c r="HU97" s="174"/>
      <c r="HV97" s="174"/>
      <c r="HW97" s="174"/>
      <c r="HX97" s="174"/>
      <c r="HY97" s="174"/>
      <c r="HZ97" s="174"/>
      <c r="IA97" s="174"/>
      <c r="IB97" s="174"/>
      <c r="IC97" s="174"/>
      <c r="ID97" s="174"/>
      <c r="IE97" s="174"/>
      <c r="IF97" s="174"/>
      <c r="IG97" s="174"/>
      <c r="IH97" s="174"/>
      <c r="II97" s="174"/>
      <c r="IJ97" s="174"/>
      <c r="IK97" s="174"/>
      <c r="IL97" s="174"/>
      <c r="IM97" s="174"/>
      <c r="IN97" s="174"/>
      <c r="IO97" s="174"/>
      <c r="IP97" s="174"/>
      <c r="IQ97" s="174"/>
      <c r="IR97" s="174"/>
      <c r="IS97" s="174"/>
      <c r="IT97" s="174"/>
      <c r="IU97" s="174"/>
      <c r="IV97" s="174"/>
    </row>
    <row r="98" spans="172:256" s="173" customFormat="1" ht="12.75">
      <c r="FP98" s="174"/>
      <c r="FQ98" s="174"/>
      <c r="FR98" s="174"/>
      <c r="FS98" s="174"/>
      <c r="FT98" s="174"/>
      <c r="FU98" s="174"/>
      <c r="FV98" s="174"/>
      <c r="FW98" s="174"/>
      <c r="FX98" s="174"/>
      <c r="FY98" s="174"/>
      <c r="FZ98" s="174"/>
      <c r="GA98" s="174"/>
      <c r="GB98" s="174"/>
      <c r="GC98" s="174"/>
      <c r="GD98" s="174"/>
      <c r="GE98" s="174"/>
      <c r="GF98" s="174"/>
      <c r="GG98" s="174"/>
      <c r="GH98" s="174"/>
      <c r="GI98" s="174"/>
      <c r="GJ98" s="174"/>
      <c r="GK98" s="174"/>
      <c r="GL98" s="174"/>
      <c r="GM98" s="174"/>
      <c r="GN98" s="174"/>
      <c r="GO98" s="174"/>
      <c r="GP98" s="174"/>
      <c r="GQ98" s="174"/>
      <c r="GR98" s="174"/>
      <c r="GS98" s="174"/>
      <c r="GT98" s="174"/>
      <c r="GU98" s="174"/>
      <c r="GV98" s="174"/>
      <c r="GW98" s="174"/>
      <c r="GX98" s="174"/>
      <c r="GY98" s="174"/>
      <c r="GZ98" s="174"/>
      <c r="HA98" s="174"/>
      <c r="HB98" s="174"/>
      <c r="HC98" s="174"/>
      <c r="HD98" s="174"/>
      <c r="HE98" s="174"/>
      <c r="HF98" s="174"/>
      <c r="HG98" s="174"/>
      <c r="HH98" s="174"/>
      <c r="HI98" s="174"/>
      <c r="HJ98" s="174"/>
      <c r="HK98" s="174"/>
      <c r="HL98" s="174"/>
      <c r="HM98" s="174"/>
      <c r="HN98" s="174"/>
      <c r="HO98" s="174"/>
      <c r="HP98" s="174"/>
      <c r="HQ98" s="174"/>
      <c r="HR98" s="174"/>
      <c r="HS98" s="174"/>
      <c r="HT98" s="174"/>
      <c r="HU98" s="174"/>
      <c r="HV98" s="174"/>
      <c r="HW98" s="174"/>
      <c r="HX98" s="174"/>
      <c r="HY98" s="174"/>
      <c r="HZ98" s="174"/>
      <c r="IA98" s="174"/>
      <c r="IB98" s="174"/>
      <c r="IC98" s="174"/>
      <c r="ID98" s="174"/>
      <c r="IE98" s="174"/>
      <c r="IF98" s="174"/>
      <c r="IG98" s="174"/>
      <c r="IH98" s="174"/>
      <c r="II98" s="174"/>
      <c r="IJ98" s="174"/>
      <c r="IK98" s="174"/>
      <c r="IL98" s="174"/>
      <c r="IM98" s="174"/>
      <c r="IN98" s="174"/>
      <c r="IO98" s="174"/>
      <c r="IP98" s="174"/>
      <c r="IQ98" s="174"/>
      <c r="IR98" s="174"/>
      <c r="IS98" s="174"/>
      <c r="IT98" s="174"/>
      <c r="IU98" s="174"/>
      <c r="IV98" s="174"/>
    </row>
    <row r="99" spans="172:256" s="173" customFormat="1" ht="12.75">
      <c r="FP99" s="174"/>
      <c r="FQ99" s="174"/>
      <c r="FR99" s="174"/>
      <c r="FS99" s="174"/>
      <c r="FT99" s="174"/>
      <c r="FU99" s="174"/>
      <c r="FV99" s="174"/>
      <c r="FW99" s="174"/>
      <c r="FX99" s="174"/>
      <c r="FY99" s="174"/>
      <c r="FZ99" s="174"/>
      <c r="GA99" s="174"/>
      <c r="GB99" s="174"/>
      <c r="GC99" s="174"/>
      <c r="GD99" s="174"/>
      <c r="GE99" s="174"/>
      <c r="GF99" s="174"/>
      <c r="GG99" s="174"/>
      <c r="GH99" s="174"/>
      <c r="GI99" s="174"/>
      <c r="GJ99" s="174"/>
      <c r="GK99" s="174"/>
      <c r="GL99" s="174"/>
      <c r="GM99" s="174"/>
      <c r="GN99" s="174"/>
      <c r="GO99" s="174"/>
      <c r="GP99" s="174"/>
      <c r="GQ99" s="174"/>
      <c r="GR99" s="174"/>
      <c r="GS99" s="174"/>
      <c r="GT99" s="174"/>
      <c r="GU99" s="174"/>
      <c r="GV99" s="174"/>
      <c r="GW99" s="174"/>
      <c r="GX99" s="174"/>
      <c r="GY99" s="174"/>
      <c r="GZ99" s="174"/>
      <c r="HA99" s="174"/>
      <c r="HB99" s="174"/>
      <c r="HC99" s="174"/>
      <c r="HD99" s="174"/>
      <c r="HE99" s="174"/>
      <c r="HF99" s="174"/>
      <c r="HG99" s="174"/>
      <c r="HH99" s="174"/>
      <c r="HI99" s="174"/>
      <c r="HJ99" s="174"/>
      <c r="HK99" s="174"/>
      <c r="HL99" s="174"/>
      <c r="HM99" s="174"/>
      <c r="HN99" s="174"/>
      <c r="HO99" s="174"/>
      <c r="HP99" s="174"/>
      <c r="HQ99" s="174"/>
      <c r="HR99" s="174"/>
      <c r="HS99" s="174"/>
      <c r="HT99" s="174"/>
      <c r="HU99" s="174"/>
      <c r="HV99" s="174"/>
      <c r="HW99" s="174"/>
      <c r="HX99" s="174"/>
      <c r="HY99" s="174"/>
      <c r="HZ99" s="174"/>
      <c r="IA99" s="174"/>
      <c r="IB99" s="174"/>
      <c r="IC99" s="174"/>
      <c r="ID99" s="174"/>
      <c r="IE99" s="174"/>
      <c r="IF99" s="174"/>
      <c r="IG99" s="174"/>
      <c r="IH99" s="174"/>
      <c r="II99" s="174"/>
      <c r="IJ99" s="174"/>
      <c r="IK99" s="174"/>
      <c r="IL99" s="174"/>
      <c r="IM99" s="174"/>
      <c r="IN99" s="174"/>
      <c r="IO99" s="174"/>
      <c r="IP99" s="174"/>
      <c r="IQ99" s="174"/>
      <c r="IR99" s="174"/>
      <c r="IS99" s="174"/>
      <c r="IT99" s="174"/>
      <c r="IU99" s="174"/>
      <c r="IV99" s="174"/>
    </row>
    <row r="100" spans="172:256" s="173" customFormat="1" ht="12.75">
      <c r="FP100" s="174"/>
      <c r="FQ100" s="174"/>
      <c r="FR100" s="174"/>
      <c r="FS100" s="174"/>
      <c r="FT100" s="174"/>
      <c r="FU100" s="174"/>
      <c r="FV100" s="174"/>
      <c r="FW100" s="174"/>
      <c r="FX100" s="174"/>
      <c r="FY100" s="174"/>
      <c r="FZ100" s="174"/>
      <c r="GA100" s="174"/>
      <c r="GB100" s="174"/>
      <c r="GC100" s="174"/>
      <c r="GD100" s="174"/>
      <c r="GE100" s="174"/>
      <c r="GF100" s="174"/>
      <c r="GG100" s="174"/>
      <c r="GH100" s="174"/>
      <c r="GI100" s="174"/>
      <c r="GJ100" s="174"/>
      <c r="GK100" s="174"/>
      <c r="GL100" s="174"/>
      <c r="GM100" s="174"/>
      <c r="GN100" s="174"/>
      <c r="GO100" s="174"/>
      <c r="GP100" s="174"/>
      <c r="GQ100" s="174"/>
      <c r="GR100" s="174"/>
      <c r="GS100" s="174"/>
      <c r="GT100" s="174"/>
      <c r="GU100" s="174"/>
      <c r="GV100" s="174"/>
      <c r="GW100" s="174"/>
      <c r="GX100" s="174"/>
      <c r="GY100" s="174"/>
      <c r="GZ100" s="174"/>
      <c r="HA100" s="174"/>
      <c r="HB100" s="174"/>
      <c r="HC100" s="174"/>
      <c r="HD100" s="174"/>
      <c r="HE100" s="174"/>
      <c r="HF100" s="174"/>
      <c r="HG100" s="174"/>
      <c r="HH100" s="174"/>
      <c r="HI100" s="174"/>
      <c r="HJ100" s="174"/>
      <c r="HK100" s="174"/>
      <c r="HL100" s="174"/>
      <c r="HM100" s="174"/>
      <c r="HN100" s="174"/>
      <c r="HO100" s="174"/>
      <c r="HP100" s="174"/>
      <c r="HQ100" s="174"/>
      <c r="HR100" s="174"/>
      <c r="HS100" s="174"/>
      <c r="HT100" s="174"/>
      <c r="HU100" s="174"/>
      <c r="HV100" s="174"/>
      <c r="HW100" s="174"/>
      <c r="HX100" s="174"/>
      <c r="HY100" s="174"/>
      <c r="HZ100" s="174"/>
      <c r="IA100" s="174"/>
      <c r="IB100" s="174"/>
      <c r="IC100" s="174"/>
      <c r="ID100" s="174"/>
      <c r="IE100" s="174"/>
      <c r="IF100" s="174"/>
      <c r="IG100" s="174"/>
      <c r="IH100" s="174"/>
      <c r="II100" s="174"/>
      <c r="IJ100" s="174"/>
      <c r="IK100" s="174"/>
      <c r="IL100" s="174"/>
      <c r="IM100" s="174"/>
      <c r="IN100" s="174"/>
      <c r="IO100" s="174"/>
      <c r="IP100" s="174"/>
      <c r="IQ100" s="174"/>
      <c r="IR100" s="174"/>
      <c r="IS100" s="174"/>
      <c r="IT100" s="174"/>
      <c r="IU100" s="174"/>
      <c r="IV100" s="174"/>
    </row>
    <row r="101" spans="172:256" s="173" customFormat="1" ht="12.75">
      <c r="FP101" s="174"/>
      <c r="FQ101" s="174"/>
      <c r="FR101" s="174"/>
      <c r="FS101" s="174"/>
      <c r="FT101" s="174"/>
      <c r="FU101" s="174"/>
      <c r="FV101" s="174"/>
      <c r="FW101" s="174"/>
      <c r="FX101" s="174"/>
      <c r="FY101" s="174"/>
      <c r="FZ101" s="174"/>
      <c r="GA101" s="174"/>
      <c r="GB101" s="174"/>
      <c r="GC101" s="174"/>
      <c r="GD101" s="174"/>
      <c r="GE101" s="174"/>
      <c r="GF101" s="174"/>
      <c r="GG101" s="174"/>
      <c r="GH101" s="174"/>
      <c r="GI101" s="174"/>
      <c r="GJ101" s="174"/>
      <c r="GK101" s="174"/>
      <c r="GL101" s="174"/>
      <c r="GM101" s="174"/>
      <c r="GN101" s="174"/>
      <c r="GO101" s="174"/>
      <c r="GP101" s="174"/>
      <c r="GQ101" s="174"/>
      <c r="GR101" s="174"/>
      <c r="GS101" s="174"/>
      <c r="GT101" s="174"/>
      <c r="GU101" s="174"/>
      <c r="GV101" s="174"/>
      <c r="GW101" s="174"/>
      <c r="GX101" s="174"/>
      <c r="GY101" s="174"/>
      <c r="GZ101" s="174"/>
      <c r="HA101" s="174"/>
      <c r="HB101" s="174"/>
      <c r="HC101" s="174"/>
      <c r="HD101" s="174"/>
      <c r="HE101" s="174"/>
      <c r="HF101" s="174"/>
      <c r="HG101" s="174"/>
      <c r="HH101" s="174"/>
      <c r="HI101" s="174"/>
      <c r="HJ101" s="174"/>
      <c r="HK101" s="174"/>
      <c r="HL101" s="174"/>
      <c r="HM101" s="174"/>
      <c r="HN101" s="174"/>
      <c r="HO101" s="174"/>
      <c r="HP101" s="174"/>
      <c r="HQ101" s="174"/>
      <c r="HR101" s="174"/>
      <c r="HS101" s="174"/>
      <c r="HT101" s="174"/>
      <c r="HU101" s="174"/>
      <c r="HV101" s="174"/>
      <c r="HW101" s="174"/>
      <c r="HX101" s="174"/>
      <c r="HY101" s="174"/>
      <c r="HZ101" s="174"/>
      <c r="IA101" s="174"/>
      <c r="IB101" s="174"/>
      <c r="IC101" s="174"/>
      <c r="ID101" s="174"/>
      <c r="IE101" s="174"/>
      <c r="IF101" s="174"/>
      <c r="IG101" s="174"/>
      <c r="IH101" s="174"/>
      <c r="II101" s="174"/>
      <c r="IJ101" s="174"/>
      <c r="IK101" s="174"/>
      <c r="IL101" s="174"/>
      <c r="IM101" s="174"/>
      <c r="IN101" s="174"/>
      <c r="IO101" s="174"/>
      <c r="IP101" s="174"/>
      <c r="IQ101" s="174"/>
      <c r="IR101" s="174"/>
      <c r="IS101" s="174"/>
      <c r="IT101" s="174"/>
      <c r="IU101" s="174"/>
      <c r="IV101" s="174"/>
    </row>
    <row r="102" spans="172:256" s="173" customFormat="1" ht="12.75">
      <c r="FP102" s="174"/>
      <c r="FQ102" s="174"/>
      <c r="FR102" s="174"/>
      <c r="FS102" s="174"/>
      <c r="FT102" s="174"/>
      <c r="FU102" s="174"/>
      <c r="FV102" s="174"/>
      <c r="FW102" s="174"/>
      <c r="FX102" s="174"/>
      <c r="FY102" s="174"/>
      <c r="FZ102" s="174"/>
      <c r="GA102" s="174"/>
      <c r="GB102" s="174"/>
      <c r="GC102" s="174"/>
      <c r="GD102" s="174"/>
      <c r="GE102" s="174"/>
      <c r="GF102" s="174"/>
      <c r="GG102" s="174"/>
      <c r="GH102" s="174"/>
      <c r="GI102" s="174"/>
      <c r="GJ102" s="174"/>
      <c r="GK102" s="174"/>
      <c r="GL102" s="174"/>
      <c r="GM102" s="174"/>
      <c r="GN102" s="174"/>
      <c r="GO102" s="174"/>
      <c r="GP102" s="174"/>
      <c r="GQ102" s="174"/>
      <c r="GR102" s="174"/>
      <c r="GS102" s="174"/>
      <c r="GT102" s="174"/>
      <c r="GU102" s="174"/>
      <c r="GV102" s="174"/>
      <c r="GW102" s="174"/>
      <c r="GX102" s="174"/>
      <c r="GY102" s="174"/>
      <c r="GZ102" s="174"/>
      <c r="HA102" s="174"/>
      <c r="HB102" s="174"/>
      <c r="HC102" s="174"/>
      <c r="HD102" s="174"/>
      <c r="HE102" s="174"/>
      <c r="HF102" s="174"/>
      <c r="HG102" s="174"/>
      <c r="HH102" s="174"/>
      <c r="HI102" s="174"/>
      <c r="HJ102" s="174"/>
      <c r="HK102" s="174"/>
      <c r="HL102" s="174"/>
      <c r="HM102" s="174"/>
      <c r="HN102" s="174"/>
      <c r="HO102" s="174"/>
      <c r="HP102" s="174"/>
      <c r="HQ102" s="174"/>
      <c r="HR102" s="174"/>
      <c r="HS102" s="174"/>
      <c r="HT102" s="174"/>
      <c r="HU102" s="174"/>
      <c r="HV102" s="174"/>
      <c r="HW102" s="174"/>
      <c r="HX102" s="174"/>
      <c r="HY102" s="174"/>
      <c r="HZ102" s="174"/>
      <c r="IA102" s="174"/>
      <c r="IB102" s="174"/>
      <c r="IC102" s="174"/>
      <c r="ID102" s="174"/>
      <c r="IE102" s="174"/>
      <c r="IF102" s="174"/>
      <c r="IG102" s="174"/>
      <c r="IH102" s="174"/>
      <c r="II102" s="174"/>
      <c r="IJ102" s="174"/>
      <c r="IK102" s="174"/>
      <c r="IL102" s="174"/>
      <c r="IM102" s="174"/>
      <c r="IN102" s="174"/>
      <c r="IO102" s="174"/>
      <c r="IP102" s="174"/>
      <c r="IQ102" s="174"/>
      <c r="IR102" s="174"/>
      <c r="IS102" s="174"/>
      <c r="IT102" s="174"/>
      <c r="IU102" s="174"/>
      <c r="IV102" s="174"/>
    </row>
    <row r="103" s="173" customFormat="1" ht="12.75"/>
    <row r="104" s="173" customFormat="1" ht="12.75"/>
    <row r="105" s="173" customFormat="1" ht="12.75"/>
    <row r="106" s="173" customFormat="1" ht="12.75"/>
    <row r="107" s="173" customFormat="1" ht="12.75"/>
    <row r="108" s="173" customFormat="1" ht="12.75"/>
    <row r="109" s="173" customFormat="1" ht="12.75"/>
    <row r="110" s="173" customFormat="1" ht="12.75"/>
    <row r="111" s="173" customFormat="1" ht="12.75"/>
    <row r="112" s="173" customFormat="1" ht="12.75"/>
    <row r="113" s="173" customFormat="1" ht="12.75"/>
    <row r="114" s="173" customFormat="1" ht="12.75"/>
    <row r="115" s="173" customFormat="1" ht="12.75"/>
    <row r="116" s="173" customFormat="1" ht="12.75"/>
    <row r="117" s="173" customFormat="1" ht="12.75"/>
    <row r="118" s="173" customFormat="1" ht="12.75"/>
    <row r="119" s="173" customFormat="1" ht="12.75"/>
    <row r="120" s="173" customFormat="1" ht="12.75"/>
    <row r="121" s="173" customFormat="1" ht="12.75"/>
    <row r="122" s="173" customFormat="1" ht="12.75"/>
    <row r="123" s="173" customFormat="1" ht="12.75"/>
    <row r="124" s="173" customFormat="1" ht="12.75"/>
    <row r="125" s="173" customFormat="1" ht="12.75"/>
    <row r="126" s="173" customFormat="1" ht="12.75"/>
    <row r="127" s="173" customFormat="1" ht="12.75"/>
    <row r="128" s="173" customFormat="1" ht="12.75"/>
    <row r="129" s="173" customFormat="1" ht="12.75"/>
    <row r="130" s="173" customFormat="1" ht="12.75"/>
    <row r="131" s="173" customFormat="1" ht="12.75"/>
    <row r="132" s="173" customFormat="1" ht="12.75"/>
    <row r="133" s="173" customFormat="1" ht="12.75"/>
    <row r="134" s="173" customFormat="1" ht="12.75"/>
    <row r="135" s="173" customFormat="1" ht="12.75"/>
    <row r="136" s="173" customFormat="1" ht="12.75"/>
    <row r="137" s="173" customFormat="1" ht="12.75"/>
    <row r="138" s="173" customFormat="1" ht="12.75"/>
    <row r="139" s="173" customFormat="1" ht="12.75"/>
    <row r="140" s="173" customFormat="1" ht="12.75"/>
    <row r="141" s="173" customFormat="1" ht="12.75"/>
    <row r="142" s="173" customFormat="1" ht="12.75"/>
    <row r="143" s="173" customFormat="1" ht="12.75"/>
    <row r="144" s="173" customFormat="1" ht="12.75"/>
    <row r="145" s="173" customFormat="1" ht="12.75"/>
    <row r="146" s="173" customFormat="1" ht="12.75"/>
    <row r="147" s="173" customFormat="1" ht="12.75"/>
    <row r="148" s="173" customFormat="1" ht="12.75"/>
    <row r="149" s="173" customFormat="1" ht="12.75"/>
    <row r="150" s="173" customFormat="1" ht="12.75"/>
    <row r="151" s="173" customFormat="1" ht="12.75"/>
    <row r="152" s="173" customFormat="1" ht="12.75"/>
    <row r="153" s="173" customFormat="1" ht="12.75"/>
    <row r="154" s="173" customFormat="1" ht="12.75"/>
    <row r="155" s="173" customFormat="1" ht="12.75"/>
    <row r="156" s="173" customFormat="1" ht="12.75"/>
    <row r="157" s="173" customFormat="1" ht="12.75"/>
    <row r="158" s="173" customFormat="1" ht="12.75"/>
    <row r="159" s="173" customFormat="1" ht="12.75"/>
    <row r="160" s="173" customFormat="1" ht="12.75"/>
    <row r="161" s="173" customFormat="1" ht="12.75"/>
    <row r="162" s="173" customFormat="1" ht="12.75"/>
    <row r="163" s="173" customFormat="1" ht="12.75"/>
    <row r="164" s="173" customFormat="1" ht="12.75"/>
    <row r="165" s="173" customFormat="1" ht="12.75"/>
    <row r="166" s="173" customFormat="1" ht="12.75"/>
    <row r="167" s="173" customFormat="1" ht="12.75"/>
    <row r="168" s="173" customFormat="1" ht="12.75"/>
    <row r="169" s="173" customFormat="1" ht="12.75"/>
    <row r="170" s="173" customFormat="1" ht="12.75"/>
    <row r="171" s="173" customFormat="1" ht="12.75"/>
    <row r="172" s="173" customFormat="1" ht="12.75"/>
    <row r="173" s="173" customFormat="1" ht="12.75"/>
    <row r="174" s="173" customFormat="1" ht="12.75"/>
    <row r="175" s="173" customFormat="1" ht="12.75"/>
    <row r="176" s="173" customFormat="1" ht="12.75"/>
    <row r="177" s="173" customFormat="1" ht="12.75"/>
    <row r="178" s="173" customFormat="1" ht="12.75"/>
    <row r="179" s="173" customFormat="1" ht="12.75"/>
    <row r="180" s="173" customFormat="1" ht="12.75"/>
    <row r="181" s="173" customFormat="1" ht="12.75"/>
    <row r="182" s="173" customFormat="1" ht="12.75"/>
    <row r="183" s="173" customFormat="1" ht="12.75"/>
    <row r="184" s="173" customFormat="1" ht="12.75"/>
    <row r="185" s="173" customFormat="1" ht="12.75"/>
    <row r="186" s="173" customFormat="1" ht="12.75"/>
    <row r="187" s="173" customFormat="1" ht="12.75"/>
    <row r="188" s="173" customFormat="1" ht="12.75"/>
    <row r="189" s="173" customFormat="1" ht="12.75"/>
    <row r="190" s="173" customFormat="1" ht="12.75"/>
    <row r="191" s="173" customFormat="1" ht="12.75"/>
    <row r="192" s="173" customFormat="1" ht="12.75"/>
    <row r="193" s="173" customFormat="1" ht="12.75"/>
    <row r="194" s="173" customFormat="1" ht="12.75"/>
    <row r="195" s="173" customFormat="1" ht="12.75"/>
    <row r="196" s="173" customFormat="1" ht="12.75"/>
    <row r="197" s="173" customFormat="1" ht="12.75"/>
    <row r="198" s="173" customFormat="1" ht="12.75"/>
    <row r="199" s="173" customFormat="1" ht="12.75"/>
    <row r="200" s="173" customFormat="1" ht="12.75"/>
    <row r="201" s="173" customFormat="1" ht="12.75"/>
    <row r="202" s="173" customFormat="1" ht="12.75"/>
    <row r="203" s="173" customFormat="1" ht="12.75"/>
    <row r="204" s="173" customFormat="1" ht="12.75"/>
    <row r="205" s="173" customFormat="1" ht="12.75"/>
    <row r="206" s="173" customFormat="1" ht="12.75"/>
    <row r="207" s="173" customFormat="1" ht="12.75"/>
    <row r="208" s="173" customFormat="1" ht="12.75"/>
    <row r="209" s="173" customFormat="1" ht="12.75"/>
    <row r="210" s="173" customFormat="1" ht="12.75"/>
    <row r="211" s="173" customFormat="1" ht="12.75"/>
    <row r="212" s="173" customFormat="1" ht="12.75"/>
    <row r="213" s="173" customFormat="1" ht="12.75"/>
    <row r="214" s="173" customFormat="1" ht="12.75"/>
    <row r="215" s="173" customFormat="1" ht="12.75"/>
    <row r="216" s="173" customFormat="1" ht="12.75"/>
    <row r="217" s="173" customFormat="1" ht="12.75"/>
    <row r="218" s="173" customFormat="1" ht="12.75"/>
    <row r="219" s="173" customFormat="1" ht="12.75"/>
    <row r="220" s="173" customFormat="1" ht="12.75"/>
    <row r="221" s="173" customFormat="1" ht="12.75"/>
    <row r="222" s="173" customFormat="1" ht="12.75"/>
    <row r="223" s="173" customFormat="1" ht="12.75"/>
    <row r="224" s="173" customFormat="1" ht="12.75"/>
    <row r="225" s="173" customFormat="1" ht="12.75"/>
    <row r="226" s="173" customFormat="1" ht="12.75"/>
    <row r="227" s="173" customFormat="1" ht="12.75"/>
    <row r="228" s="173" customFormat="1" ht="12.75"/>
    <row r="229" s="173" customFormat="1" ht="12.75"/>
    <row r="230" s="173" customFormat="1" ht="12.75"/>
    <row r="231" s="173" customFormat="1" ht="12.75"/>
    <row r="232" s="173" customFormat="1" ht="12.75"/>
    <row r="233" s="173" customFormat="1" ht="12.75"/>
    <row r="234" s="173" customFormat="1" ht="12.75"/>
    <row r="235" s="173" customFormat="1" ht="12.75"/>
    <row r="236" s="173" customFormat="1" ht="12.75"/>
    <row r="237" s="173" customFormat="1" ht="12.75"/>
    <row r="238" s="173" customFormat="1" ht="12.75"/>
    <row r="239" s="173" customFormat="1" ht="12.75"/>
    <row r="240" s="173" customFormat="1" ht="12.75"/>
    <row r="241" s="173" customFormat="1" ht="12.75"/>
    <row r="242" s="173" customFormat="1" ht="12.75"/>
    <row r="243" s="173" customFormat="1" ht="12.75"/>
    <row r="244" s="173" customFormat="1" ht="12.75"/>
    <row r="245" s="173" customFormat="1" ht="12.75"/>
    <row r="246" s="173" customFormat="1" ht="12.75"/>
    <row r="247" s="173" customFormat="1" ht="12.75"/>
    <row r="248" s="173" customFormat="1" ht="12.75"/>
    <row r="249" s="173" customFormat="1" ht="12.75"/>
    <row r="250" s="173" customFormat="1" ht="12.75"/>
    <row r="251" s="173" customFormat="1" ht="12.75"/>
    <row r="252" s="173" customFormat="1" ht="12.75"/>
    <row r="253" s="173" customFormat="1" ht="12.75"/>
    <row r="254" s="173" customFormat="1" ht="12.75"/>
    <row r="255" s="173" customFormat="1" ht="12.75"/>
    <row r="256" s="173" customFormat="1" ht="12.75"/>
    <row r="257" s="173" customFormat="1" ht="12.75"/>
    <row r="258" s="173" customFormat="1" ht="12.75"/>
    <row r="259" s="173" customFormat="1" ht="12.75"/>
    <row r="260" s="173" customFormat="1" ht="12.75"/>
    <row r="261" s="173" customFormat="1" ht="12.75"/>
    <row r="262" s="173" customFormat="1" ht="12.75"/>
    <row r="263" s="173" customFormat="1" ht="12.75"/>
    <row r="264" s="173" customFormat="1" ht="12.75"/>
    <row r="265" s="173" customFormat="1" ht="12.75"/>
    <row r="266" s="173" customFormat="1" ht="12.75"/>
    <row r="267" s="173" customFormat="1" ht="12.75"/>
    <row r="268" s="173" customFormat="1" ht="12.75"/>
    <row r="269" s="173" customFormat="1" ht="12.75"/>
    <row r="270" s="173" customFormat="1" ht="12.75"/>
    <row r="271" s="173" customFormat="1" ht="12.75"/>
    <row r="272" s="173" customFormat="1" ht="12.75"/>
    <row r="273" s="173" customFormat="1" ht="12.75"/>
    <row r="274" s="173" customFormat="1" ht="12.75"/>
    <row r="275" s="173" customFormat="1" ht="12.75"/>
    <row r="276" s="173" customFormat="1" ht="12.75"/>
    <row r="277" s="173" customFormat="1" ht="12.75"/>
    <row r="278" s="173" customFormat="1" ht="12.75"/>
    <row r="279" s="173" customFormat="1" ht="12.75"/>
    <row r="280" s="173" customFormat="1" ht="12.75"/>
    <row r="281" s="173" customFormat="1" ht="12.75"/>
    <row r="282" s="173" customFormat="1" ht="12.75"/>
    <row r="283" s="173" customFormat="1" ht="12.75"/>
    <row r="284" s="173" customFormat="1" ht="12.75"/>
    <row r="285" s="173" customFormat="1" ht="12.75"/>
    <row r="286" s="173" customFormat="1" ht="12.75"/>
    <row r="287" s="173" customFormat="1" ht="12.75"/>
    <row r="288" s="173" customFormat="1" ht="12.75"/>
    <row r="289" s="173" customFormat="1" ht="12.75"/>
    <row r="290" s="173" customFormat="1" ht="12.75"/>
    <row r="291" s="173" customFormat="1" ht="12.75"/>
    <row r="292" s="173" customFormat="1" ht="12.75"/>
    <row r="293" s="173" customFormat="1" ht="12.75"/>
    <row r="294" s="173" customFormat="1" ht="12.75"/>
    <row r="295" s="173" customFormat="1" ht="12.75"/>
    <row r="296" s="173" customFormat="1" ht="12.75"/>
    <row r="297" s="173" customFormat="1" ht="12.75"/>
    <row r="298" s="173" customFormat="1" ht="12.75"/>
    <row r="299" s="173" customFormat="1" ht="12.75"/>
    <row r="300" s="173" customFormat="1" ht="12.75"/>
    <row r="301" s="173" customFormat="1" ht="12.75"/>
    <row r="302" s="173" customFormat="1" ht="12.75"/>
    <row r="303" s="173" customFormat="1" ht="12.75"/>
    <row r="304" s="173" customFormat="1" ht="12.75"/>
    <row r="305" s="173" customFormat="1" ht="12.75"/>
    <row r="306" s="173" customFormat="1" ht="12.75"/>
    <row r="307" s="173" customFormat="1" ht="12.75"/>
    <row r="308" s="173" customFormat="1" ht="12.75"/>
    <row r="309" s="173" customFormat="1" ht="12.75"/>
    <row r="310" s="173" customFormat="1" ht="12.75"/>
    <row r="311" s="173" customFormat="1" ht="12.75"/>
    <row r="312" s="173" customFormat="1" ht="12.75"/>
    <row r="313" s="173" customFormat="1" ht="12.75"/>
    <row r="314" s="173" customFormat="1" ht="12.75"/>
    <row r="315" s="173" customFormat="1" ht="12.75"/>
    <row r="316" s="173" customFormat="1" ht="12.75"/>
    <row r="317" s="173" customFormat="1" ht="12.75"/>
    <row r="318" s="173" customFormat="1" ht="12.75"/>
    <row r="319" s="173" customFormat="1" ht="12.75"/>
    <row r="320" s="173" customFormat="1" ht="12.75"/>
    <row r="321" s="173" customFormat="1" ht="12.75"/>
    <row r="322" s="173" customFormat="1" ht="12.75"/>
    <row r="323" s="173" customFormat="1" ht="12.75"/>
    <row r="324" s="173" customFormat="1" ht="12.75"/>
    <row r="325" s="173" customFormat="1" ht="12.75"/>
    <row r="326" s="173" customFormat="1" ht="12.75"/>
    <row r="327" s="173" customFormat="1" ht="12.75"/>
    <row r="328" s="173" customFormat="1" ht="12.75"/>
    <row r="329" s="173" customFormat="1" ht="12.75"/>
    <row r="330" s="173" customFormat="1" ht="12.75"/>
    <row r="331" s="173" customFormat="1" ht="12.75"/>
    <row r="332" s="173" customFormat="1" ht="12.75"/>
    <row r="333" s="173" customFormat="1" ht="12.75"/>
    <row r="334" s="173" customFormat="1" ht="12.75"/>
    <row r="335" s="173" customFormat="1" ht="12.75"/>
    <row r="336" s="173" customFormat="1" ht="12.75"/>
    <row r="337" s="173" customFormat="1" ht="12.75"/>
    <row r="338" s="173" customFormat="1" ht="12.75"/>
    <row r="339" s="173" customFormat="1" ht="12.75"/>
    <row r="340" s="173" customFormat="1" ht="12.75"/>
    <row r="341" s="173" customFormat="1" ht="12.75"/>
    <row r="342" s="173" customFormat="1" ht="12.75"/>
    <row r="343" s="173" customFormat="1" ht="12.75"/>
    <row r="344" s="173" customFormat="1" ht="12.75"/>
    <row r="345" s="173" customFormat="1" ht="12.75"/>
    <row r="346" s="173" customFormat="1" ht="12.75"/>
    <row r="347" s="173" customFormat="1" ht="12.75"/>
    <row r="348" s="173" customFormat="1" ht="12.75"/>
    <row r="349" s="173" customFormat="1" ht="12.75"/>
    <row r="350" s="173" customFormat="1" ht="12.75"/>
    <row r="351" s="173" customFormat="1" ht="12.75"/>
    <row r="352" s="173" customFormat="1" ht="12.75"/>
    <row r="353" s="173" customFormat="1" ht="12.75"/>
    <row r="354" s="173" customFormat="1" ht="12.75"/>
    <row r="355" s="173" customFormat="1" ht="12.75"/>
    <row r="356" s="173" customFormat="1" ht="12.75"/>
    <row r="357" s="173" customFormat="1" ht="12.75"/>
    <row r="358" s="173" customFormat="1" ht="12.75"/>
    <row r="359" s="173" customFormat="1" ht="12.75"/>
    <row r="360" s="173" customFormat="1" ht="12.75"/>
    <row r="361" s="173" customFormat="1" ht="12.75"/>
    <row r="362" s="173" customFormat="1" ht="12.75"/>
    <row r="363" s="173" customFormat="1" ht="12.75"/>
    <row r="364" s="173" customFormat="1" ht="12.75"/>
    <row r="365" s="173" customFormat="1" ht="12.75"/>
    <row r="366" s="173" customFormat="1" ht="12.75"/>
    <row r="367" s="173" customFormat="1" ht="12.75"/>
    <row r="368" s="173" customFormat="1" ht="12.75"/>
    <row r="369" s="173" customFormat="1" ht="12.75"/>
    <row r="370" s="173" customFormat="1" ht="12.75"/>
    <row r="371" s="173" customFormat="1" ht="12.75"/>
    <row r="372" s="173" customFormat="1" ht="12.75"/>
    <row r="373" s="173" customFormat="1" ht="12.75"/>
    <row r="374" s="173" customFormat="1" ht="12.75"/>
    <row r="375" s="173" customFormat="1" ht="12.75"/>
    <row r="376" s="173" customFormat="1" ht="12.75"/>
    <row r="377" s="173" customFormat="1" ht="12.75"/>
    <row r="378" s="173" customFormat="1" ht="12.75"/>
    <row r="379" s="173" customFormat="1" ht="12.75"/>
    <row r="380" s="173" customFormat="1" ht="12.75"/>
    <row r="381" s="173" customFormat="1" ht="12.75"/>
    <row r="382" s="173" customFormat="1" ht="12.75"/>
    <row r="383" s="173" customFormat="1" ht="12.75"/>
    <row r="384" s="173" customFormat="1" ht="12.75"/>
    <row r="385" s="173" customFormat="1" ht="12.75"/>
    <row r="386" s="173" customFormat="1" ht="12.75"/>
    <row r="387" s="173" customFormat="1" ht="12.75"/>
    <row r="388" s="173" customFormat="1" ht="12.75"/>
    <row r="389" s="173" customFormat="1" ht="12.75"/>
    <row r="390" s="173" customFormat="1" ht="12.75"/>
    <row r="391" s="173" customFormat="1" ht="12.75"/>
    <row r="392" s="173" customFormat="1" ht="12.75"/>
    <row r="393" s="173" customFormat="1" ht="12.75"/>
    <row r="394" s="173" customFormat="1" ht="12.75"/>
    <row r="395" s="173" customFormat="1" ht="12.75"/>
    <row r="396" s="173" customFormat="1" ht="12.75"/>
    <row r="397" s="173" customFormat="1" ht="12.75"/>
    <row r="398" s="173" customFormat="1" ht="12.75"/>
    <row r="399" s="173" customFormat="1" ht="12.75"/>
    <row r="400" s="173" customFormat="1" ht="12.75"/>
    <row r="401" s="173" customFormat="1" ht="12.75"/>
    <row r="402" s="173" customFormat="1" ht="12.75"/>
    <row r="403" s="173" customFormat="1" ht="12.75"/>
    <row r="404" s="173" customFormat="1" ht="12.75"/>
    <row r="405" s="173" customFormat="1" ht="12.75"/>
    <row r="406" s="173" customFormat="1" ht="12.75"/>
    <row r="407" s="173" customFormat="1" ht="12.75"/>
    <row r="408" s="173" customFormat="1" ht="12.75"/>
    <row r="409" s="173" customFormat="1" ht="12.75"/>
    <row r="410" s="173" customFormat="1" ht="12.75"/>
    <row r="411" s="173" customFormat="1" ht="12.75"/>
    <row r="412" s="173" customFormat="1" ht="12.75"/>
    <row r="413" s="173" customFormat="1" ht="12.75"/>
    <row r="414" s="173" customFormat="1" ht="12.75"/>
    <row r="415" s="173" customFormat="1" ht="12.75"/>
    <row r="416" s="173" customFormat="1" ht="12.75"/>
    <row r="417" s="173" customFormat="1" ht="12.75"/>
    <row r="418" s="173" customFormat="1" ht="12.75"/>
    <row r="419" s="173" customFormat="1" ht="12.75"/>
    <row r="420" s="173" customFormat="1" ht="12.75"/>
    <row r="421" s="173" customFormat="1" ht="12.75"/>
    <row r="422" s="173" customFormat="1" ht="12.75"/>
    <row r="423" s="173" customFormat="1" ht="12.75"/>
    <row r="424" s="173" customFormat="1" ht="12.75"/>
    <row r="425" s="173" customFormat="1" ht="12.75"/>
    <row r="426" s="173" customFormat="1" ht="12.75"/>
    <row r="427" s="173" customFormat="1" ht="12.75"/>
    <row r="428" s="173" customFormat="1" ht="12.75"/>
    <row r="429" s="173" customFormat="1" ht="12.75"/>
    <row r="430" s="173" customFormat="1" ht="12.75"/>
    <row r="431" s="173" customFormat="1" ht="12.75"/>
    <row r="432" s="173" customFormat="1" ht="12.75"/>
    <row r="433" s="173" customFormat="1" ht="12.75"/>
    <row r="434" s="173" customFormat="1" ht="12.75"/>
    <row r="435" s="173" customFormat="1" ht="12.75"/>
    <row r="436" s="173" customFormat="1" ht="12.75"/>
    <row r="437" s="173" customFormat="1" ht="12.75"/>
    <row r="438" s="173" customFormat="1" ht="12.75"/>
    <row r="439" s="173" customFormat="1" ht="12.75"/>
    <row r="440" s="173" customFormat="1" ht="12.75"/>
    <row r="441" s="173" customFormat="1" ht="12.75"/>
    <row r="442" s="173" customFormat="1" ht="12.75"/>
    <row r="443" s="173" customFormat="1" ht="12.75"/>
    <row r="444" s="173" customFormat="1" ht="12.75"/>
    <row r="445" s="173" customFormat="1" ht="12.75"/>
    <row r="446" s="173" customFormat="1" ht="12.75"/>
    <row r="447" s="173" customFormat="1" ht="12.75"/>
    <row r="448" s="173" customFormat="1" ht="12.75"/>
    <row r="449" s="173" customFormat="1" ht="12.75"/>
    <row r="450" s="173" customFormat="1" ht="12.75"/>
    <row r="451" s="173" customFormat="1" ht="12.75"/>
    <row r="452" s="173" customFormat="1" ht="12.75"/>
    <row r="453" s="173" customFormat="1" ht="12.75"/>
    <row r="454" s="173" customFormat="1" ht="12.75"/>
    <row r="455" s="173" customFormat="1" ht="12.75"/>
    <row r="456" s="173" customFormat="1" ht="12.75"/>
    <row r="457" s="173" customFormat="1" ht="12.75"/>
    <row r="458" s="173" customFormat="1" ht="12.75"/>
    <row r="459" s="173" customFormat="1" ht="12.75"/>
    <row r="460" s="173" customFormat="1" ht="12.75"/>
    <row r="461" s="173" customFormat="1" ht="12.75"/>
    <row r="462" s="173" customFormat="1" ht="12.75"/>
    <row r="463" s="173" customFormat="1" ht="12.75"/>
    <row r="464" s="173" customFormat="1" ht="12.75"/>
    <row r="465" s="173" customFormat="1" ht="12.75"/>
    <row r="466" s="173" customFormat="1" ht="12.75"/>
    <row r="467" s="173" customFormat="1" ht="12.75"/>
    <row r="468" s="173" customFormat="1" ht="12.75"/>
    <row r="469" s="173" customFormat="1" ht="12.75"/>
    <row r="470" s="173" customFormat="1" ht="12.75"/>
    <row r="471" s="173" customFormat="1" ht="12.75"/>
    <row r="472" s="173" customFormat="1" ht="12.75"/>
    <row r="473" s="173" customFormat="1" ht="12.75"/>
    <row r="474" s="173" customFormat="1" ht="12.75"/>
    <row r="475" s="173" customFormat="1" ht="12.75"/>
    <row r="476" s="173" customFormat="1" ht="12.75"/>
    <row r="477" s="173" customFormat="1" ht="12.75"/>
    <row r="478" s="173" customFormat="1" ht="12.75"/>
    <row r="479" s="173" customFormat="1" ht="12.75"/>
    <row r="480" s="173" customFormat="1" ht="12.75"/>
    <row r="481" s="173" customFormat="1" ht="12.75"/>
    <row r="482" s="173" customFormat="1" ht="12.75"/>
    <row r="483" s="173" customFormat="1" ht="12.75"/>
    <row r="484" s="173" customFormat="1" ht="12.75"/>
    <row r="485" s="173" customFormat="1" ht="12.75"/>
    <row r="486" s="173" customFormat="1" ht="12.75"/>
    <row r="487" s="173" customFormat="1" ht="12.75"/>
    <row r="488" s="173" customFormat="1" ht="12.75"/>
    <row r="489" s="173" customFormat="1" ht="12.75"/>
    <row r="490" s="173" customFormat="1" ht="12.75"/>
    <row r="491" s="173" customFormat="1" ht="12.75"/>
    <row r="492" s="173" customFormat="1" ht="12.75"/>
    <row r="493" s="173" customFormat="1" ht="12.75"/>
    <row r="494" s="173" customFormat="1" ht="12.75"/>
    <row r="495" s="173" customFormat="1" ht="12.75"/>
    <row r="496" s="173" customFormat="1" ht="12.75"/>
    <row r="497" s="173" customFormat="1" ht="12.75"/>
    <row r="498" s="173" customFormat="1" ht="12.75"/>
    <row r="499" s="173" customFormat="1" ht="12.75"/>
    <row r="500" s="173" customFormat="1" ht="12.75"/>
    <row r="501" s="173" customFormat="1" ht="12.75"/>
    <row r="502" s="173" customFormat="1" ht="12.75"/>
    <row r="503" s="173" customFormat="1" ht="12.75"/>
    <row r="504" s="173" customFormat="1" ht="12.75"/>
    <row r="505" s="173" customFormat="1" ht="12.75"/>
    <row r="506" s="173" customFormat="1" ht="12.75"/>
    <row r="507" s="173" customFormat="1" ht="12.75"/>
    <row r="508" s="173" customFormat="1" ht="12.75"/>
    <row r="509" s="173" customFormat="1" ht="12.75"/>
    <row r="510" s="173" customFormat="1" ht="12.75"/>
    <row r="511" s="173" customFormat="1" ht="12.75"/>
    <row r="512" s="173" customFormat="1" ht="12.75"/>
    <row r="513" s="173" customFormat="1" ht="12.75"/>
    <row r="514" s="173" customFormat="1" ht="12.75"/>
    <row r="515" s="173" customFormat="1" ht="12.75"/>
    <row r="516" s="173" customFormat="1" ht="12.75"/>
    <row r="517" s="173" customFormat="1" ht="12.75"/>
    <row r="518" s="173" customFormat="1" ht="12.75"/>
    <row r="519" s="173" customFormat="1" ht="12.75"/>
    <row r="520" s="173" customFormat="1" ht="12.75"/>
    <row r="521" s="173" customFormat="1" ht="12.75"/>
    <row r="522" s="173" customFormat="1" ht="12.75"/>
    <row r="523" s="173" customFormat="1" ht="12.75"/>
    <row r="524" s="173" customFormat="1" ht="12.75"/>
    <row r="525" s="173" customFormat="1" ht="12.75"/>
    <row r="526" s="173" customFormat="1" ht="12.75"/>
    <row r="527" s="173" customFormat="1" ht="12.75"/>
    <row r="528" s="173" customFormat="1" ht="12.75"/>
    <row r="529" s="173" customFormat="1" ht="12.75"/>
    <row r="530" s="173" customFormat="1" ht="12.75"/>
    <row r="531" s="173" customFormat="1" ht="12.75"/>
    <row r="532" s="173" customFormat="1" ht="12.75"/>
    <row r="533" s="173" customFormat="1" ht="12.75"/>
    <row r="534" s="173" customFormat="1" ht="12.75"/>
    <row r="535" s="173" customFormat="1" ht="12.75"/>
    <row r="536" s="173" customFormat="1" ht="12.75"/>
    <row r="537" s="173" customFormat="1" ht="12.75"/>
    <row r="538" s="173" customFormat="1" ht="12.75"/>
    <row r="539" s="173" customFormat="1" ht="12.75"/>
    <row r="540" s="173" customFormat="1" ht="12.75"/>
    <row r="541" s="173" customFormat="1" ht="12.75"/>
    <row r="542" s="173" customFormat="1" ht="12.75"/>
    <row r="543" s="173" customFormat="1" ht="12.75"/>
    <row r="544" s="173" customFormat="1" ht="12.75"/>
    <row r="545" s="173" customFormat="1" ht="12.75"/>
    <row r="546" s="173" customFormat="1" ht="12.75"/>
    <row r="547" s="173" customFormat="1" ht="12.75"/>
    <row r="548" s="173" customFormat="1" ht="12.75"/>
    <row r="549" s="173" customFormat="1" ht="12.75"/>
    <row r="550" s="173" customFormat="1" ht="12.75"/>
    <row r="551" s="173" customFormat="1" ht="12.75"/>
    <row r="552" s="173" customFormat="1" ht="12.75"/>
    <row r="553" s="173" customFormat="1" ht="12.75"/>
    <row r="554" s="173" customFormat="1" ht="12.75"/>
    <row r="555" s="173" customFormat="1" ht="12.75"/>
    <row r="556" s="173" customFormat="1" ht="12.75"/>
    <row r="557" s="173" customFormat="1" ht="12.75"/>
    <row r="558" s="173" customFormat="1" ht="12.75"/>
    <row r="559" s="173" customFormat="1" ht="12.75"/>
    <row r="560" s="173" customFormat="1" ht="12.75"/>
    <row r="561" s="173" customFormat="1" ht="12.75"/>
    <row r="562" s="173" customFormat="1" ht="12.75"/>
    <row r="563" s="173" customFormat="1" ht="12.75"/>
    <row r="564" s="173" customFormat="1" ht="12.75"/>
    <row r="565" s="173" customFormat="1" ht="12.75"/>
    <row r="566" s="173" customFormat="1" ht="12.75"/>
    <row r="567" s="173" customFormat="1" ht="12.75"/>
    <row r="568" s="173" customFormat="1" ht="12.75"/>
    <row r="569" s="173" customFormat="1" ht="12.75"/>
    <row r="570" s="173" customFormat="1" ht="12.75"/>
    <row r="571" s="173" customFormat="1" ht="12.75"/>
    <row r="572" s="173" customFormat="1" ht="12.75"/>
    <row r="573" s="173" customFormat="1" ht="12.75"/>
    <row r="574" s="173" customFormat="1" ht="12.75"/>
    <row r="575" s="173" customFormat="1" ht="12.75"/>
    <row r="576" s="173" customFormat="1" ht="12.75"/>
    <row r="577" s="173" customFormat="1" ht="12.75"/>
    <row r="578" s="173" customFormat="1" ht="12.75"/>
    <row r="579" s="173" customFormat="1" ht="12.75"/>
    <row r="580" s="173" customFormat="1" ht="12.75"/>
    <row r="581" s="173" customFormat="1" ht="12.75"/>
    <row r="582" s="173" customFormat="1" ht="12.75"/>
    <row r="583" s="173" customFormat="1" ht="12.75"/>
    <row r="584" s="173" customFormat="1" ht="12.75"/>
    <row r="585" s="173" customFormat="1" ht="12.75"/>
    <row r="586" s="173" customFormat="1" ht="12.75"/>
    <row r="587" s="173" customFormat="1" ht="12.75"/>
    <row r="588" s="173" customFormat="1" ht="12.75"/>
    <row r="589" s="173" customFormat="1" ht="12.75"/>
    <row r="590" s="173" customFormat="1" ht="12.75"/>
    <row r="591" s="173" customFormat="1" ht="12.75"/>
    <row r="592" s="173" customFormat="1" ht="12.75"/>
    <row r="593" s="173" customFormat="1" ht="12.75"/>
    <row r="594" s="173" customFormat="1" ht="12.75"/>
    <row r="595" s="173" customFormat="1" ht="12.75"/>
    <row r="596" s="173" customFormat="1" ht="12.75"/>
    <row r="597" s="173" customFormat="1" ht="12.75"/>
    <row r="598" s="173" customFormat="1" ht="12.75"/>
    <row r="599" s="173" customFormat="1" ht="12.75"/>
    <row r="600" s="173" customFormat="1" ht="12.75"/>
    <row r="601" s="173" customFormat="1" ht="12.75"/>
    <row r="602" s="173" customFormat="1" ht="12.75"/>
    <row r="603" s="173" customFormat="1" ht="12.75"/>
    <row r="604" s="173" customFormat="1" ht="12.75"/>
    <row r="605" s="173" customFormat="1" ht="12.75"/>
    <row r="606" s="173" customFormat="1" ht="12.75"/>
    <row r="607" s="173" customFormat="1" ht="12.75"/>
    <row r="608" s="173" customFormat="1" ht="12.75"/>
    <row r="609" s="173" customFormat="1" ht="12.75"/>
    <row r="610" s="173" customFormat="1" ht="12.75"/>
    <row r="611" s="173" customFormat="1" ht="12.75"/>
    <row r="612" s="173" customFormat="1" ht="12.75"/>
    <row r="613" s="173" customFormat="1" ht="12.75"/>
    <row r="614" s="173" customFormat="1" ht="12.75"/>
    <row r="615" s="173" customFormat="1" ht="12.75"/>
    <row r="616" s="173" customFormat="1" ht="12.75"/>
    <row r="617" s="173" customFormat="1" ht="12.75"/>
    <row r="618" s="173" customFormat="1" ht="12.75"/>
    <row r="619" s="173" customFormat="1" ht="12.75"/>
    <row r="620" s="173" customFormat="1" ht="12.75"/>
    <row r="621" s="173" customFormat="1" ht="12.75"/>
    <row r="622" s="173" customFormat="1" ht="12.75"/>
    <row r="623" s="173" customFormat="1" ht="12.75"/>
    <row r="624" s="173" customFormat="1" ht="12.75"/>
    <row r="625" s="173" customFormat="1" ht="12.75"/>
    <row r="626" s="173" customFormat="1" ht="12.75"/>
    <row r="627" s="173" customFormat="1" ht="12.75"/>
    <row r="628" s="173" customFormat="1" ht="12.75"/>
    <row r="629" s="173" customFormat="1" ht="12.75"/>
    <row r="630" s="173" customFormat="1" ht="12.75"/>
    <row r="631" s="173" customFormat="1" ht="12.75"/>
    <row r="632" s="173" customFormat="1" ht="12.75"/>
    <row r="633" s="173" customFormat="1" ht="12.75"/>
    <row r="634" s="173" customFormat="1" ht="12.75"/>
    <row r="635" s="173" customFormat="1" ht="12.75"/>
    <row r="636" s="173" customFormat="1" ht="12.75"/>
    <row r="637" s="173" customFormat="1" ht="12.75"/>
    <row r="638" s="173" customFormat="1" ht="12.75"/>
    <row r="639" s="173" customFormat="1" ht="12.75"/>
    <row r="640" s="173" customFormat="1" ht="12.75"/>
    <row r="641" s="173" customFormat="1" ht="12.75"/>
    <row r="642" s="173" customFormat="1" ht="12.75"/>
    <row r="643" s="173" customFormat="1" ht="12.75"/>
    <row r="644" s="173" customFormat="1" ht="12.75"/>
    <row r="645" s="173" customFormat="1" ht="12.75"/>
    <row r="646" s="173" customFormat="1" ht="12.75"/>
    <row r="647" s="173" customFormat="1" ht="12.75"/>
    <row r="648" s="173" customFormat="1" ht="12.75"/>
    <row r="649" s="173" customFormat="1" ht="12.75"/>
    <row r="650" s="173" customFormat="1" ht="12.75"/>
    <row r="651" s="173" customFormat="1" ht="12.75"/>
    <row r="652" s="173" customFormat="1" ht="12.75"/>
    <row r="653" s="173" customFormat="1" ht="12.75"/>
    <row r="654" s="173" customFormat="1" ht="12.75"/>
    <row r="655" s="173" customFormat="1" ht="12.75"/>
    <row r="656" s="173" customFormat="1" ht="12.75"/>
    <row r="657" s="173" customFormat="1" ht="12.75"/>
    <row r="658" s="173" customFormat="1" ht="12.75"/>
    <row r="659" s="173" customFormat="1" ht="12.75"/>
    <row r="660" s="173" customFormat="1" ht="12.75"/>
    <row r="661" s="173" customFormat="1" ht="12.75"/>
    <row r="662" s="173" customFormat="1" ht="12.75"/>
    <row r="663" s="173" customFormat="1" ht="12.75"/>
    <row r="664" s="173" customFormat="1" ht="12.75"/>
    <row r="665" s="173" customFormat="1" ht="12.75"/>
    <row r="666" s="173" customFormat="1" ht="12.75"/>
    <row r="667" s="173" customFormat="1" ht="12.75"/>
    <row r="668" s="173" customFormat="1" ht="12.75"/>
    <row r="669" s="173" customFormat="1" ht="12.75"/>
    <row r="670" s="173" customFormat="1" ht="12.75"/>
    <row r="671" s="173" customFormat="1" ht="12.75"/>
    <row r="672" s="173" customFormat="1" ht="12.75"/>
    <row r="673" s="173" customFormat="1" ht="12.75"/>
    <row r="674" s="173" customFormat="1" ht="12.75"/>
    <row r="675" s="173" customFormat="1" ht="12.75"/>
    <row r="676" s="173" customFormat="1" ht="12.75"/>
    <row r="677" s="173" customFormat="1" ht="12.75"/>
    <row r="678" s="173" customFormat="1" ht="12.75"/>
    <row r="679" s="173" customFormat="1" ht="12.75"/>
    <row r="680" s="173" customFormat="1" ht="12.75"/>
    <row r="681" s="173" customFormat="1" ht="12.75"/>
    <row r="682" s="173" customFormat="1" ht="12.75"/>
    <row r="683" s="173" customFormat="1" ht="12.75"/>
    <row r="684" s="173" customFormat="1" ht="12.75"/>
    <row r="685" s="173" customFormat="1" ht="12.75"/>
    <row r="686" s="173" customFormat="1" ht="12.75"/>
    <row r="687" s="173" customFormat="1" ht="12.75"/>
    <row r="688" s="173" customFormat="1" ht="12.75"/>
    <row r="689" s="173" customFormat="1" ht="12.75"/>
    <row r="690" s="173" customFormat="1" ht="12.75"/>
    <row r="691" s="173" customFormat="1" ht="12.75"/>
    <row r="692" s="173" customFormat="1" ht="12.75"/>
    <row r="693" s="173" customFormat="1" ht="12.75"/>
    <row r="694" s="173" customFormat="1" ht="12.75"/>
    <row r="695" s="173" customFormat="1" ht="12.75"/>
    <row r="696" s="173" customFormat="1" ht="12.75"/>
    <row r="697" s="173" customFormat="1" ht="12.75"/>
    <row r="698" s="173" customFormat="1" ht="12.75"/>
    <row r="699" s="173" customFormat="1" ht="12.75"/>
    <row r="700" s="173" customFormat="1" ht="12.75"/>
    <row r="701" s="173" customFormat="1" ht="12.75"/>
    <row r="702" s="173" customFormat="1" ht="12.75"/>
    <row r="703" s="173" customFormat="1" ht="12.75"/>
    <row r="704" s="173" customFormat="1" ht="12.75"/>
    <row r="705" s="173" customFormat="1" ht="12.75"/>
    <row r="706" s="173" customFormat="1" ht="12.75"/>
    <row r="707" s="173" customFormat="1" ht="12.75"/>
    <row r="708" s="173" customFormat="1" ht="12.75"/>
    <row r="709" s="173" customFormat="1" ht="12.75"/>
    <row r="710" s="173" customFormat="1" ht="12.75"/>
    <row r="711" s="173" customFormat="1" ht="12.75"/>
    <row r="712" s="173" customFormat="1" ht="12.75"/>
    <row r="713" s="173" customFormat="1" ht="12.75"/>
    <row r="714" s="173" customFormat="1" ht="12.75"/>
    <row r="715" s="173" customFormat="1" ht="12.75"/>
    <row r="716" s="173" customFormat="1" ht="12.75"/>
    <row r="717" s="173" customFormat="1" ht="12.75"/>
    <row r="718" s="173" customFormat="1" ht="12.75"/>
    <row r="719" s="173" customFormat="1" ht="12.75"/>
    <row r="720" s="173" customFormat="1" ht="12.75"/>
    <row r="721" s="173" customFormat="1" ht="12.75"/>
    <row r="722" s="173" customFormat="1" ht="12.75"/>
    <row r="723" s="173" customFormat="1" ht="12.75"/>
    <row r="724" s="173" customFormat="1" ht="12.75"/>
    <row r="725" s="173" customFormat="1" ht="12.75"/>
    <row r="726" s="173" customFormat="1" ht="12.75"/>
    <row r="727" s="173" customFormat="1" ht="12.75"/>
    <row r="728" s="173" customFormat="1" ht="12.75"/>
    <row r="729" s="173" customFormat="1" ht="12.75"/>
    <row r="730" s="173" customFormat="1" ht="12.75"/>
    <row r="731" s="173" customFormat="1" ht="12.75"/>
    <row r="732" s="173" customFormat="1" ht="12.75"/>
    <row r="733" s="173" customFormat="1" ht="12.75"/>
    <row r="734" s="173" customFormat="1" ht="12.75"/>
    <row r="735" s="173" customFormat="1" ht="12.75"/>
    <row r="736" s="173" customFormat="1" ht="12.75"/>
    <row r="737" s="173" customFormat="1" ht="12.75"/>
    <row r="738" s="173" customFormat="1" ht="12.75"/>
    <row r="739" s="173" customFormat="1" ht="12.75"/>
    <row r="740" s="173" customFormat="1" ht="12.75"/>
    <row r="741" s="173" customFormat="1" ht="12.75"/>
    <row r="742" s="173" customFormat="1" ht="12.75"/>
    <row r="743" s="173" customFormat="1" ht="12.75"/>
    <row r="744" s="173" customFormat="1" ht="12.75"/>
    <row r="745" s="173" customFormat="1" ht="12.75"/>
    <row r="746" s="173" customFormat="1" ht="12.75"/>
    <row r="747" s="173" customFormat="1" ht="12.75"/>
    <row r="748" s="173" customFormat="1" ht="12.75"/>
    <row r="749" s="173" customFormat="1" ht="12.75"/>
    <row r="750" s="173" customFormat="1" ht="12.75"/>
    <row r="751" s="173" customFormat="1" ht="12.75"/>
    <row r="752" s="173" customFormat="1" ht="12.75"/>
    <row r="753" s="173" customFormat="1" ht="12.75"/>
    <row r="754" s="173" customFormat="1" ht="12.75"/>
    <row r="755" s="173" customFormat="1" ht="12.75"/>
    <row r="756" s="173" customFormat="1" ht="12.75"/>
    <row r="757" s="173" customFormat="1" ht="12.75"/>
    <row r="758" s="173" customFormat="1" ht="12.75"/>
    <row r="759" s="173" customFormat="1" ht="12.75"/>
    <row r="760" s="173" customFormat="1" ht="12.75"/>
    <row r="761" s="173" customFormat="1" ht="12.75"/>
    <row r="762" s="173" customFormat="1" ht="12.75"/>
    <row r="763" s="173" customFormat="1" ht="12.75"/>
    <row r="764" s="173" customFormat="1" ht="12.75"/>
    <row r="765" s="173" customFormat="1" ht="12.75"/>
    <row r="766" s="173" customFormat="1" ht="12.75"/>
    <row r="767" s="173" customFormat="1" ht="12.75"/>
    <row r="768" s="173" customFormat="1" ht="12.75"/>
    <row r="769" s="173" customFormat="1" ht="12.75"/>
    <row r="770" s="173" customFormat="1" ht="12.75"/>
    <row r="771" s="173" customFormat="1" ht="12.75"/>
    <row r="772" s="173" customFormat="1" ht="12.75"/>
    <row r="773" s="173" customFormat="1" ht="12.75"/>
    <row r="774" s="173" customFormat="1" ht="12.75"/>
    <row r="775" s="173" customFormat="1" ht="12.75"/>
    <row r="776" s="173" customFormat="1" ht="12.75"/>
    <row r="777" s="173" customFormat="1" ht="12.75"/>
    <row r="778" s="173" customFormat="1" ht="12.75"/>
    <row r="779" s="173" customFormat="1" ht="12.75"/>
    <row r="780" s="173" customFormat="1" ht="12.75"/>
    <row r="781" s="173" customFormat="1" ht="12.75"/>
    <row r="782" s="173" customFormat="1" ht="12.75"/>
    <row r="783" s="173" customFormat="1" ht="12.75"/>
    <row r="784" s="173" customFormat="1" ht="12.75"/>
    <row r="785" s="173" customFormat="1" ht="12.75"/>
    <row r="786" s="173" customFormat="1" ht="12.75"/>
    <row r="787" s="173" customFormat="1" ht="12.75"/>
    <row r="788" s="173" customFormat="1" ht="12.75"/>
    <row r="789" s="173" customFormat="1" ht="12.75"/>
    <row r="790" s="173" customFormat="1" ht="12.75"/>
    <row r="791" s="173" customFormat="1" ht="12.75"/>
    <row r="792" s="173" customFormat="1" ht="12.75"/>
    <row r="793" s="173" customFormat="1" ht="12.75"/>
    <row r="794" s="173" customFormat="1" ht="12.75"/>
    <row r="795" s="173" customFormat="1" ht="12.75"/>
    <row r="796" s="173" customFormat="1" ht="12.75"/>
    <row r="797" s="173" customFormat="1" ht="12.75"/>
    <row r="798" s="173" customFormat="1" ht="12.75"/>
    <row r="799" s="173" customFormat="1" ht="12.75"/>
    <row r="800" s="173" customFormat="1" ht="12.75"/>
    <row r="801" s="173" customFormat="1" ht="12.75"/>
    <row r="802" s="173" customFormat="1" ht="12.75"/>
    <row r="803" s="173" customFormat="1" ht="12.75"/>
    <row r="804" s="173" customFormat="1" ht="12.75"/>
    <row r="805" s="173" customFormat="1" ht="12.75"/>
    <row r="806" s="173" customFormat="1" ht="12.75"/>
    <row r="807" s="173" customFormat="1" ht="12.75"/>
    <row r="808" s="173" customFormat="1" ht="12.75"/>
    <row r="809" s="173" customFormat="1" ht="12.75"/>
    <row r="810" s="173" customFormat="1" ht="12.75"/>
    <row r="811" s="173" customFormat="1" ht="12.75"/>
    <row r="812" s="173" customFormat="1" ht="12.75"/>
    <row r="813" s="173" customFormat="1" ht="12.75"/>
    <row r="814" s="173" customFormat="1" ht="12.75"/>
    <row r="815" s="173" customFormat="1" ht="12.75"/>
    <row r="816" s="173" customFormat="1" ht="12.75"/>
    <row r="817" s="173" customFormat="1" ht="12.75"/>
    <row r="818" s="173" customFormat="1" ht="12.75"/>
    <row r="819" s="173" customFormat="1" ht="12.75"/>
    <row r="820" s="173" customFormat="1" ht="12.75"/>
    <row r="821" s="173" customFormat="1" ht="12.75"/>
    <row r="822" s="173" customFormat="1" ht="12.75"/>
    <row r="823" s="173" customFormat="1" ht="12.75"/>
    <row r="824" s="173" customFormat="1" ht="12.75"/>
    <row r="825" s="173" customFormat="1" ht="12.75"/>
    <row r="826" s="173" customFormat="1" ht="12.75"/>
    <row r="827" s="173" customFormat="1" ht="12.75"/>
    <row r="828" s="173" customFormat="1" ht="12.75"/>
    <row r="829" s="173" customFormat="1" ht="12.75"/>
    <row r="830" s="173" customFormat="1" ht="12.75"/>
    <row r="831" s="173" customFormat="1" ht="12.75"/>
    <row r="832" s="173" customFormat="1" ht="12.75"/>
    <row r="833" s="173" customFormat="1" ht="12.75"/>
    <row r="834" s="173" customFormat="1" ht="12.75"/>
    <row r="835" s="173" customFormat="1" ht="12.75"/>
    <row r="836" s="173" customFormat="1" ht="12.75"/>
    <row r="837" s="173" customFormat="1" ht="12.75"/>
    <row r="838" s="173" customFormat="1" ht="12.75"/>
    <row r="839" s="173" customFormat="1" ht="12.75"/>
    <row r="840" s="173" customFormat="1" ht="12.75"/>
    <row r="841" s="173" customFormat="1" ht="12.75"/>
    <row r="842" s="173" customFormat="1" ht="12.75"/>
    <row r="843" s="173" customFormat="1" ht="12.75"/>
    <row r="844" s="173" customFormat="1" ht="12.75"/>
    <row r="845" s="173" customFormat="1" ht="12.75"/>
    <row r="846" s="173" customFormat="1" ht="12.75"/>
    <row r="847" s="173" customFormat="1" ht="12.75"/>
    <row r="848" s="173" customFormat="1" ht="12.75"/>
    <row r="849" s="173" customFormat="1" ht="12.75"/>
    <row r="850" s="173" customFormat="1" ht="12.75"/>
    <row r="851" s="173" customFormat="1" ht="12.75"/>
    <row r="852" s="173" customFormat="1" ht="12.75"/>
    <row r="853" s="173" customFormat="1" ht="12.75"/>
    <row r="854" s="173" customFormat="1" ht="12.75"/>
    <row r="855" s="173" customFormat="1" ht="12.75"/>
    <row r="856" s="173" customFormat="1" ht="12.75"/>
    <row r="857" s="173" customFormat="1" ht="12.75"/>
    <row r="858" s="173" customFormat="1" ht="12.75"/>
    <row r="859" s="173" customFormat="1" ht="12.75"/>
    <row r="860" s="173" customFormat="1" ht="12.75"/>
    <row r="861" s="173" customFormat="1" ht="12.75"/>
    <row r="862" s="173" customFormat="1" ht="12.75"/>
    <row r="863" s="173" customFormat="1" ht="12.75"/>
    <row r="864" s="173" customFormat="1" ht="12.75"/>
    <row r="865" s="173" customFormat="1" ht="12.75"/>
    <row r="866" s="173" customFormat="1" ht="12.75"/>
    <row r="867" s="173" customFormat="1" ht="12.75"/>
    <row r="868" s="173" customFormat="1" ht="12.75"/>
    <row r="869" s="173" customFormat="1" ht="12.75"/>
    <row r="870" s="173" customFormat="1" ht="12.75"/>
    <row r="871" s="173" customFormat="1" ht="12.75"/>
    <row r="872" s="173" customFormat="1" ht="12.75"/>
    <row r="873" s="173" customFormat="1" ht="12.75"/>
    <row r="874" s="173" customFormat="1" ht="12.75"/>
    <row r="875" s="173" customFormat="1" ht="12.75"/>
    <row r="876" s="173" customFormat="1" ht="12.75"/>
    <row r="877" s="173" customFormat="1" ht="12.75"/>
    <row r="878" s="173" customFormat="1" ht="12.75"/>
    <row r="879" s="173" customFormat="1" ht="12.75"/>
    <row r="880" s="173" customFormat="1" ht="12.75"/>
    <row r="881" s="173" customFormat="1" ht="12.75"/>
    <row r="882" s="173" customFormat="1" ht="12.75"/>
    <row r="883" s="173" customFormat="1" ht="12.75"/>
    <row r="884" s="173" customFormat="1" ht="12.75"/>
    <row r="885" s="173" customFormat="1" ht="12.75"/>
    <row r="886" s="173" customFormat="1" ht="12.75"/>
    <row r="887" s="173" customFormat="1" ht="12.75"/>
    <row r="888" s="173" customFormat="1" ht="12.75"/>
    <row r="889" s="173" customFormat="1" ht="12.75"/>
    <row r="890" s="173" customFormat="1" ht="12.75"/>
    <row r="891" s="173" customFormat="1" ht="12.75"/>
    <row r="892" s="173" customFormat="1" ht="12.75"/>
    <row r="893" s="173" customFormat="1" ht="12.75"/>
    <row r="894" s="173" customFormat="1" ht="12.75"/>
    <row r="895" s="173" customFormat="1" ht="12.75"/>
    <row r="896" s="173" customFormat="1" ht="12.75"/>
    <row r="897" s="173" customFormat="1" ht="12.75"/>
    <row r="898" s="173" customFormat="1" ht="12.75"/>
    <row r="899" s="173" customFormat="1" ht="12.75"/>
    <row r="900" s="173" customFormat="1" ht="12.75"/>
    <row r="901" s="173" customFormat="1" ht="12.75"/>
    <row r="902" s="173" customFormat="1" ht="12.75"/>
    <row r="903" s="173" customFormat="1" ht="12.75"/>
    <row r="904" s="173" customFormat="1" ht="12.75"/>
    <row r="905" s="173" customFormat="1" ht="12.75"/>
    <row r="906" s="173" customFormat="1" ht="12.75"/>
    <row r="907" s="173" customFormat="1" ht="12.75"/>
    <row r="908" s="173" customFormat="1" ht="12.75"/>
    <row r="909" s="173" customFormat="1" ht="12.75"/>
    <row r="910" s="173" customFormat="1" ht="12.75"/>
    <row r="911" s="173" customFormat="1" ht="12.75"/>
    <row r="912" s="173" customFormat="1" ht="12.75"/>
    <row r="913" s="173" customFormat="1" ht="12.75"/>
    <row r="914" s="173" customFormat="1" ht="12.75"/>
    <row r="915" s="173" customFormat="1" ht="12.75"/>
    <row r="916" s="173" customFormat="1" ht="12.75"/>
    <row r="917" s="173" customFormat="1" ht="12.75"/>
    <row r="918" s="173" customFormat="1" ht="12.75"/>
    <row r="919" s="173" customFormat="1" ht="12.75"/>
    <row r="920" s="173" customFormat="1" ht="12.75"/>
    <row r="921" s="173" customFormat="1" ht="12.75"/>
    <row r="922" s="173" customFormat="1" ht="12.75"/>
    <row r="923" s="173" customFormat="1" ht="12.75"/>
    <row r="924" s="173" customFormat="1" ht="12.75"/>
    <row r="925" s="173" customFormat="1" ht="12.75"/>
    <row r="926" s="173" customFormat="1" ht="12.75"/>
    <row r="927" s="173" customFormat="1" ht="12.75"/>
    <row r="928" s="173" customFormat="1" ht="12.75"/>
    <row r="929" s="173" customFormat="1" ht="12.75"/>
    <row r="930" s="173" customFormat="1" ht="12.75"/>
    <row r="931" s="173" customFormat="1" ht="12.75"/>
    <row r="932" s="173" customFormat="1" ht="12.75"/>
    <row r="933" s="173" customFormat="1" ht="12.75"/>
    <row r="934" s="173" customFormat="1" ht="12.75"/>
    <row r="935" s="173" customFormat="1" ht="12.75"/>
    <row r="936" s="173" customFormat="1" ht="12.75"/>
    <row r="937" s="173" customFormat="1" ht="12.75"/>
    <row r="938" s="173" customFormat="1" ht="12.75"/>
    <row r="939" s="173" customFormat="1" ht="12.75"/>
    <row r="940" s="173" customFormat="1" ht="12.75"/>
    <row r="941" s="173" customFormat="1" ht="12.75"/>
    <row r="942" s="173" customFormat="1" ht="12.75"/>
    <row r="943" s="173" customFormat="1" ht="12.75"/>
    <row r="944" s="173" customFormat="1" ht="12.75"/>
    <row r="945" s="173" customFormat="1" ht="12.75"/>
    <row r="946" s="173" customFormat="1" ht="12.75"/>
    <row r="947" s="173" customFormat="1" ht="12.75"/>
    <row r="948" s="173" customFormat="1" ht="12.75"/>
    <row r="949" s="173" customFormat="1" ht="12.75"/>
    <row r="950" s="173" customFormat="1" ht="12.75"/>
    <row r="951" s="173" customFormat="1" ht="12.75"/>
    <row r="952" s="173" customFormat="1" ht="12.75"/>
    <row r="953" s="173" customFormat="1" ht="12.75"/>
    <row r="954" s="173" customFormat="1" ht="12.75"/>
    <row r="955" s="173" customFormat="1" ht="12.75"/>
    <row r="956" s="173" customFormat="1" ht="12.75"/>
    <row r="957" s="173" customFormat="1" ht="12.75"/>
    <row r="958" s="173" customFormat="1" ht="12.75"/>
    <row r="959" s="173" customFormat="1" ht="12.75"/>
    <row r="960" s="173" customFormat="1" ht="12.75"/>
    <row r="961" s="173" customFormat="1" ht="12.75"/>
    <row r="962" s="173" customFormat="1" ht="12.75"/>
    <row r="963" s="173" customFormat="1" ht="12.75"/>
    <row r="964" s="173" customFormat="1" ht="12.75"/>
    <row r="965" s="173" customFormat="1" ht="12.75"/>
    <row r="966" s="173" customFormat="1" ht="12.75"/>
    <row r="967" s="173" customFormat="1" ht="12.75"/>
    <row r="968" s="173" customFormat="1" ht="12.75"/>
    <row r="969" s="173" customFormat="1" ht="12.75"/>
    <row r="970" s="173" customFormat="1" ht="12.75"/>
    <row r="971" s="173" customFormat="1" ht="12.75"/>
    <row r="972" s="173" customFormat="1" ht="12.75"/>
    <row r="973" s="173" customFormat="1" ht="12.75"/>
    <row r="974" s="173" customFormat="1" ht="12.75"/>
    <row r="975" s="173" customFormat="1" ht="12.75"/>
    <row r="976" s="173" customFormat="1" ht="12.75"/>
    <row r="977" s="173" customFormat="1" ht="12.75"/>
    <row r="978" s="173" customFormat="1" ht="12.75"/>
    <row r="979" s="173" customFormat="1" ht="12.75"/>
    <row r="980" s="173" customFormat="1" ht="12.75"/>
    <row r="981" s="173" customFormat="1" ht="12.75"/>
    <row r="982" s="173" customFormat="1" ht="12.75"/>
    <row r="983" s="173" customFormat="1" ht="12.75"/>
    <row r="984" s="173" customFormat="1" ht="12.75"/>
    <row r="985" s="173" customFormat="1" ht="12.75"/>
    <row r="986" s="173" customFormat="1" ht="12.75"/>
    <row r="987" s="173" customFormat="1" ht="12.75"/>
    <row r="988" s="173" customFormat="1" ht="12.75"/>
    <row r="989" s="173" customFormat="1" ht="12.75"/>
    <row r="990" s="173" customFormat="1" ht="12.75"/>
    <row r="991" s="173" customFormat="1" ht="12.75"/>
    <row r="992" s="173" customFormat="1" ht="12.75"/>
    <row r="993" s="173" customFormat="1" ht="12.75"/>
    <row r="994" s="173" customFormat="1" ht="12.75"/>
    <row r="995" s="173" customFormat="1" ht="12.75"/>
    <row r="996" s="173" customFormat="1" ht="12.75"/>
    <row r="997" s="173" customFormat="1" ht="12.75"/>
    <row r="998" s="173" customFormat="1" ht="12.75"/>
    <row r="999" s="173" customFormat="1" ht="12.75"/>
    <row r="1000" s="173" customFormat="1" ht="12.75"/>
    <row r="1001" s="173" customFormat="1" ht="12.75"/>
    <row r="1002" s="173" customFormat="1" ht="12.75"/>
    <row r="1003" s="173" customFormat="1" ht="12.75"/>
    <row r="1004" s="173" customFormat="1" ht="12.75"/>
    <row r="1005" s="173" customFormat="1" ht="12.75"/>
    <row r="1006" s="173" customFormat="1" ht="12.75"/>
    <row r="1007" s="173" customFormat="1" ht="12.75"/>
    <row r="1008" s="173" customFormat="1" ht="12.75"/>
    <row r="1009" s="173" customFormat="1" ht="12.75"/>
    <row r="1010" s="173" customFormat="1" ht="12.75"/>
    <row r="1011" s="173" customFormat="1" ht="12.75"/>
    <row r="1012" s="173" customFormat="1" ht="12.75"/>
    <row r="1013" s="173" customFormat="1" ht="12.75"/>
    <row r="1014" s="173" customFormat="1" ht="12.75"/>
    <row r="1015" s="173" customFormat="1" ht="12.75"/>
    <row r="1016" s="173" customFormat="1" ht="12.75"/>
    <row r="1017" s="173" customFormat="1" ht="12.75"/>
    <row r="1018" s="173" customFormat="1" ht="12.75"/>
    <row r="1019" s="173" customFormat="1" ht="12.75"/>
    <row r="1020" s="173" customFormat="1" ht="12.75"/>
    <row r="1021" s="173" customFormat="1" ht="12.75"/>
    <row r="1022" s="173" customFormat="1" ht="12.75"/>
    <row r="1023" s="173" customFormat="1" ht="12.75"/>
    <row r="1024" s="173" customFormat="1" ht="12.75"/>
    <row r="1025" s="173" customFormat="1" ht="12.75"/>
    <row r="1026" s="173" customFormat="1" ht="12.75"/>
    <row r="1027" s="173" customFormat="1" ht="12.75"/>
    <row r="1028" s="173" customFormat="1" ht="12.75"/>
    <row r="1029" s="173" customFormat="1" ht="12.75"/>
    <row r="1030" s="173" customFormat="1" ht="12.75"/>
    <row r="1031" s="173" customFormat="1" ht="12.75"/>
    <row r="1032" s="173" customFormat="1" ht="12.75"/>
    <row r="1033" s="173" customFormat="1" ht="12.75"/>
    <row r="1034" s="173" customFormat="1" ht="12.75"/>
    <row r="1035" s="173" customFormat="1" ht="12.75"/>
    <row r="1036" s="173" customFormat="1" ht="12.75"/>
    <row r="1037" s="173" customFormat="1" ht="12.75"/>
    <row r="1038" s="173" customFormat="1" ht="12.75"/>
    <row r="1039" s="173" customFormat="1" ht="12.75"/>
    <row r="1040" s="173" customFormat="1" ht="12.75"/>
    <row r="1041" s="173" customFormat="1" ht="12.75"/>
    <row r="1042" s="173" customFormat="1" ht="12.75"/>
    <row r="1043" s="173" customFormat="1" ht="12.75"/>
    <row r="1044" s="173" customFormat="1" ht="12.75"/>
    <row r="1045" s="173" customFormat="1" ht="12.75"/>
    <row r="1046" s="173" customFormat="1" ht="12.75"/>
    <row r="1047" s="173" customFormat="1" ht="12.75"/>
    <row r="1048" s="173" customFormat="1" ht="12.75"/>
    <row r="1049" s="173" customFormat="1" ht="12.75"/>
    <row r="1050" s="173" customFormat="1" ht="12.75"/>
    <row r="1051" s="173" customFormat="1" ht="12.75"/>
    <row r="1052" s="173" customFormat="1" ht="12.75"/>
    <row r="1053" s="173" customFormat="1" ht="12.75"/>
    <row r="1054" s="173" customFormat="1" ht="12.75"/>
    <row r="1055" s="173" customFormat="1" ht="12.75"/>
    <row r="1056" s="173" customFormat="1" ht="12.75"/>
    <row r="1057" s="173" customFormat="1" ht="12.75"/>
    <row r="1058" s="173" customFormat="1" ht="12.75"/>
    <row r="1059" s="173" customFormat="1" ht="12.75"/>
    <row r="1060" s="173" customFormat="1" ht="12.75"/>
    <row r="1061" s="173" customFormat="1" ht="12.75"/>
    <row r="1062" s="173" customFormat="1" ht="12.75"/>
    <row r="1063" s="173" customFormat="1" ht="12.75"/>
    <row r="1064" s="173" customFormat="1" ht="12.75"/>
    <row r="1065" s="173" customFormat="1" ht="12.75"/>
    <row r="1066" s="173" customFormat="1" ht="12.75"/>
    <row r="1067" s="173" customFormat="1" ht="12.75"/>
    <row r="1068" s="173" customFormat="1" ht="12.75"/>
    <row r="1069" s="173" customFormat="1" ht="12.75"/>
    <row r="1070" s="173" customFormat="1" ht="12.75"/>
    <row r="1071" s="173" customFormat="1" ht="12.75"/>
    <row r="1072" s="173" customFormat="1" ht="12.75"/>
    <row r="1073" s="173" customFormat="1" ht="12.75"/>
    <row r="1074" s="173" customFormat="1" ht="12.75"/>
    <row r="1075" s="173" customFormat="1" ht="12.75"/>
    <row r="1076" s="173" customFormat="1" ht="12.75"/>
    <row r="1077" s="173" customFormat="1" ht="12.75"/>
    <row r="1078" s="173" customFormat="1" ht="12.75"/>
    <row r="1079" s="173" customFormat="1" ht="12.75"/>
    <row r="1080" s="173" customFormat="1" ht="12.75"/>
    <row r="1081" s="173" customFormat="1" ht="12.75"/>
    <row r="1082" s="173" customFormat="1" ht="12.75"/>
    <row r="1083" s="173" customFormat="1" ht="12.75"/>
    <row r="1084" s="173" customFormat="1" ht="12.75"/>
    <row r="1085" s="173" customFormat="1" ht="12.75"/>
    <row r="1086" s="173" customFormat="1" ht="12.75"/>
    <row r="1087" s="173" customFormat="1" ht="12.75"/>
    <row r="1088" s="173" customFormat="1" ht="12.75"/>
    <row r="1089" s="173" customFormat="1" ht="12.75"/>
    <row r="1090" s="173" customFormat="1" ht="12.75"/>
    <row r="1091" s="173" customFormat="1" ht="12.75"/>
    <row r="1092" s="173" customFormat="1" ht="12.75"/>
    <row r="1093" s="173" customFormat="1" ht="12.75"/>
    <row r="1094" s="173" customFormat="1" ht="12.75"/>
    <row r="1095" s="173" customFormat="1" ht="12.75"/>
    <row r="1096" s="173" customFormat="1" ht="12.75"/>
    <row r="1097" s="173" customFormat="1" ht="12.75"/>
    <row r="1098" s="173" customFormat="1" ht="12.75"/>
    <row r="1099" s="173" customFormat="1" ht="12.75"/>
    <row r="1100" s="173" customFormat="1" ht="12.75"/>
    <row r="1101" s="173" customFormat="1" ht="12.75"/>
    <row r="1102" s="173" customFormat="1" ht="12.75"/>
    <row r="1103" s="173" customFormat="1" ht="12.75"/>
    <row r="1104" s="173" customFormat="1" ht="12.75"/>
    <row r="1105" s="173" customFormat="1" ht="12.75"/>
    <row r="1106" s="173" customFormat="1" ht="12.75"/>
    <row r="1107" s="173" customFormat="1" ht="12.75"/>
    <row r="1108" s="173" customFormat="1" ht="12.75"/>
    <row r="1109" s="173" customFormat="1" ht="12.75"/>
    <row r="1110" s="173" customFormat="1" ht="12.75"/>
    <row r="1111" s="173" customFormat="1" ht="12.75"/>
    <row r="1112" s="173" customFormat="1" ht="12.75"/>
    <row r="1113" s="173" customFormat="1" ht="12.75"/>
    <row r="1114" s="173" customFormat="1" ht="12.75"/>
    <row r="1115" s="173" customFormat="1" ht="12.75"/>
    <row r="1116" s="173" customFormat="1" ht="12.75"/>
    <row r="1117" s="173" customFormat="1" ht="12.75"/>
    <row r="1118" s="173" customFormat="1" ht="12.75"/>
    <row r="1119" s="173" customFormat="1" ht="12.75"/>
    <row r="1120" s="173" customFormat="1" ht="12.75"/>
    <row r="1121" s="173" customFormat="1" ht="12.75"/>
    <row r="1122" s="173" customFormat="1" ht="12.75"/>
    <row r="1123" s="173" customFormat="1" ht="12.75"/>
    <row r="1124" s="173" customFormat="1" ht="12.75"/>
    <row r="1125" s="173" customFormat="1" ht="12.75"/>
    <row r="1126" s="173" customFormat="1" ht="12.75"/>
    <row r="1127" s="173" customFormat="1" ht="12.75"/>
    <row r="1128" s="173" customFormat="1" ht="12.75"/>
    <row r="1129" s="173" customFormat="1" ht="12.75"/>
    <row r="1130" s="173" customFormat="1" ht="12.75"/>
    <row r="1131" s="173" customFormat="1" ht="12.75"/>
    <row r="1132" spans="8:14" s="173" customFormat="1" ht="12.75">
      <c r="H1132" s="174"/>
      <c r="I1132" s="174"/>
      <c r="J1132" s="174"/>
      <c r="K1132" s="174"/>
      <c r="L1132" s="174"/>
      <c r="M1132" s="174"/>
      <c r="N1132" s="174"/>
    </row>
  </sheetData>
  <mergeCells count="24">
    <mergeCell ref="D4:F4"/>
    <mergeCell ref="G4:I4"/>
    <mergeCell ref="J4:L4"/>
    <mergeCell ref="N4:P4"/>
    <mergeCell ref="D5:F5"/>
    <mergeCell ref="G5:I5"/>
    <mergeCell ref="J5:L5"/>
    <mergeCell ref="N5:P5"/>
    <mergeCell ref="D9:F9"/>
    <mergeCell ref="G9:I9"/>
    <mergeCell ref="J9:L9"/>
    <mergeCell ref="N9:P9"/>
    <mergeCell ref="D11:F11"/>
    <mergeCell ref="G11:I11"/>
    <mergeCell ref="J11:L11"/>
    <mergeCell ref="N11:P11"/>
    <mergeCell ref="Q38:R38"/>
    <mergeCell ref="J36:L36"/>
    <mergeCell ref="D36:F36"/>
    <mergeCell ref="G36:I36"/>
    <mergeCell ref="N36:P36"/>
    <mergeCell ref="G38:I38"/>
    <mergeCell ref="J38:L38"/>
    <mergeCell ref="N38:P38"/>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2003-03-14T13:19:51Z</cp:lastPrinted>
  <dcterms:created xsi:type="dcterms:W3CDTF">2002-02-15T09:17:36Z</dcterms:created>
  <dcterms:modified xsi:type="dcterms:W3CDTF">2003-03-27T06:59:06Z</dcterms:modified>
  <cp:category/>
  <cp:version/>
  <cp:contentType/>
  <cp:contentStatus/>
</cp:coreProperties>
</file>