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<sst xmlns="http://schemas.openxmlformats.org/spreadsheetml/2006/main" count="139" uniqueCount="100">
  <si>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</si>
  <si>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</si>
  <si>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</si>
  <si>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</si>
  <si>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</si>
  <si>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</si>
  <si>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</si>
  <si>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</si>
  <si>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</si>
  <si>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</si>
  <si>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</si>
  <si>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</si>
  <si>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</si>
  <si>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</si>
  <si>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</si>
  <si>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</si>
  <si>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</si>
  <si>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</si>
  <si>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</si>
  <si>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</si>
  <si>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</si>
  <si>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</si>
  <si>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</si>
  <si>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</si>
  <si>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</si>
  <si>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</si>
  <si>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</si>
  <si>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</si>
  <si>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</si>
  <si>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</si>
  <si>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</si>
  <si>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</si>
  <si>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</si>
  <si>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</si>
  <si>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</si>
  <si>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</si>
  <si>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</si>
  <si>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</si>
  <si>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</si>
  <si>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</si>
  <si>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</si>
  <si>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</si>
  <si>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</si>
  <si>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</si>
  <si>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</si>
  <si>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</si>
  <si>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</si>
  <si>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</si>
  <si>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</si>
  <si>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</si>
  <si>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</si>
  <si>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</si>
  <si>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</si>
  <si>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</si>
  <si>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</si>
  <si>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</si>
  <si>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</si>
  <si>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August 2003 (On request of the industry)</t>
  </si>
  <si>
    <t>September 2003</t>
  </si>
  <si>
    <t>Oats equivalent.</t>
  </si>
  <si>
    <t>Okulinganiswa i-oats.</t>
  </si>
  <si>
    <t>The surplus/deficit figures are partly due to  oats dispatched for human consumption but utilised as feed 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</si>
  <si>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</si>
  <si>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</si>
  <si>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</si>
  <si>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</si>
  <si>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</si>
  <si>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</si>
  <si>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</si>
  <si>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</si>
  <si>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</si>
  <si>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</si>
  <si>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</si>
  <si>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</si>
  <si>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</si>
  <si>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</si>
  <si>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</si>
  <si>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</si>
  <si>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kwabantu kodwa wasetshenziselwa ukuba ukudla kwemfuyo.</t>
  </si>
  <si>
    <t>KuSeptemba 2003</t>
  </si>
  <si>
    <t>Ku-Agosti 2003 (Ngesicelo semboni)</t>
  </si>
  <si>
    <t>1 October/Ku-Okthoba 2003</t>
  </si>
  <si>
    <t>1 October/Ku-Okthoba 2002</t>
  </si>
  <si>
    <t>2003/2004 Year (October - September) / Unyaka ka-2003/2004 (Ku-Okthoba - KuSeptemba) (2)</t>
  </si>
  <si>
    <t>English</t>
  </si>
  <si>
    <t>KuJuni 2004</t>
  </si>
  <si>
    <t>30 June/KuJuni 2004</t>
  </si>
  <si>
    <t>1 June/KuJuni 2004</t>
  </si>
  <si>
    <t xml:space="preserve">June 2004 </t>
  </si>
  <si>
    <t>SMI-082004</t>
  </si>
  <si>
    <t>October 2003 - July 2004</t>
  </si>
  <si>
    <t>Ku-Okthoba 2003 - KuJulayi 2004</t>
  </si>
  <si>
    <t xml:space="preserve">July 2004 </t>
  </si>
  <si>
    <t>KuJulayi 2004</t>
  </si>
  <si>
    <t>1 July/KuJulayi 2004</t>
  </si>
  <si>
    <t>31 July/KuJulayi 2004</t>
  </si>
  <si>
    <t>October 2002 - July 2003</t>
  </si>
  <si>
    <t>Ku-Okthoba 2002 - KuJulayi 2003</t>
  </si>
  <si>
    <t>31 July/KuJulayi 2003</t>
  </si>
  <si>
    <t>16 266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</si>
</sst>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C1">
      <selection activeCell="D1" sqref="D1:P1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5.28125" style="150" bestFit="1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5.42187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68"/>
      <c r="B1" s="169"/>
      <c r="C1" s="170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89</v>
      </c>
      <c r="R1" s="180"/>
      <c r="S1" s="181"/>
      <c r="T1" s="1"/>
    </row>
    <row r="2" spans="1:20" s="2" customFormat="1" ht="21" customHeight="1">
      <c r="A2" s="171"/>
      <c r="B2" s="172"/>
      <c r="C2" s="173"/>
      <c r="D2" s="185" t="s">
        <v>63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  <c r="T2" s="1"/>
    </row>
    <row r="3" spans="1:20" s="2" customFormat="1" ht="21" customHeight="1" thickBot="1">
      <c r="A3" s="171"/>
      <c r="B3" s="172"/>
      <c r="C3" s="173"/>
      <c r="D3" s="187" t="s">
        <v>83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  <c r="T3" s="1"/>
    </row>
    <row r="4" spans="1:166" s="5" customFormat="1" ht="21" customHeight="1">
      <c r="A4" s="171"/>
      <c r="B4" s="172"/>
      <c r="C4" s="173"/>
      <c r="D4" s="189" t="s">
        <v>88</v>
      </c>
      <c r="E4" s="190"/>
      <c r="F4" s="191"/>
      <c r="G4" s="189" t="s">
        <v>92</v>
      </c>
      <c r="H4" s="190"/>
      <c r="I4" s="191"/>
      <c r="J4" s="167" t="s">
        <v>1</v>
      </c>
      <c r="K4" s="163"/>
      <c r="L4" s="163"/>
      <c r="M4" s="3"/>
      <c r="N4" s="167" t="s">
        <v>1</v>
      </c>
      <c r="O4" s="163"/>
      <c r="P4" s="163"/>
      <c r="Q4" s="182"/>
      <c r="R4" s="183"/>
      <c r="S4" s="18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1"/>
      <c r="B5" s="172"/>
      <c r="C5" s="173"/>
      <c r="D5" s="164" t="s">
        <v>85</v>
      </c>
      <c r="E5" s="165"/>
      <c r="F5" s="166"/>
      <c r="G5" s="164" t="s">
        <v>93</v>
      </c>
      <c r="H5" s="165"/>
      <c r="I5" s="166"/>
      <c r="J5" s="192" t="s">
        <v>90</v>
      </c>
      <c r="K5" s="165"/>
      <c r="L5" s="166"/>
      <c r="M5" s="6"/>
      <c r="N5" s="192" t="s">
        <v>96</v>
      </c>
      <c r="O5" s="165"/>
      <c r="P5" s="166"/>
      <c r="Q5" s="239">
        <v>38224</v>
      </c>
      <c r="R5" s="240"/>
      <c r="S5" s="24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1"/>
      <c r="B6" s="172"/>
      <c r="C6" s="173"/>
      <c r="D6" s="193"/>
      <c r="E6" s="194"/>
      <c r="F6" s="195"/>
      <c r="G6" s="193" t="s">
        <v>2</v>
      </c>
      <c r="H6" s="196"/>
      <c r="I6" s="194"/>
      <c r="J6" s="197" t="s">
        <v>91</v>
      </c>
      <c r="K6" s="198"/>
      <c r="L6" s="199"/>
      <c r="M6" s="8" t="s">
        <v>3</v>
      </c>
      <c r="N6" s="197" t="s">
        <v>97</v>
      </c>
      <c r="O6" s="198"/>
      <c r="P6" s="199"/>
      <c r="Q6" s="239"/>
      <c r="R6" s="240"/>
      <c r="S6" s="24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1"/>
      <c r="B7" s="172"/>
      <c r="C7" s="173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239"/>
      <c r="R7" s="240"/>
      <c r="S7" s="24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4"/>
      <c r="B8" s="175"/>
      <c r="C8" s="176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42"/>
      <c r="R8" s="243"/>
      <c r="S8" s="244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0" t="s">
        <v>84</v>
      </c>
      <c r="B9" s="201"/>
      <c r="C9" s="202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0" t="s">
        <v>11</v>
      </c>
      <c r="R9" s="201"/>
      <c r="S9" s="20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05" t="s">
        <v>12</v>
      </c>
      <c r="B10" s="206"/>
      <c r="C10" s="206"/>
      <c r="D10" s="207" t="s">
        <v>87</v>
      </c>
      <c r="E10" s="208"/>
      <c r="F10" s="208"/>
      <c r="G10" s="207" t="s">
        <v>94</v>
      </c>
      <c r="H10" s="208"/>
      <c r="I10" s="208"/>
      <c r="J10" s="209" t="s">
        <v>81</v>
      </c>
      <c r="K10" s="210"/>
      <c r="L10" s="211"/>
      <c r="M10" s="18"/>
      <c r="N10" s="209" t="s">
        <v>82</v>
      </c>
      <c r="O10" s="210"/>
      <c r="P10" s="211"/>
      <c r="Q10" s="206" t="s">
        <v>13</v>
      </c>
      <c r="R10" s="206"/>
      <c r="S10" s="2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6.5</v>
      </c>
      <c r="E11" s="22">
        <v>1.2</v>
      </c>
      <c r="F11" s="23">
        <f>SUM(D11:E11)</f>
        <v>7.7</v>
      </c>
      <c r="G11" s="22">
        <f>+D40</f>
        <v>3.1</v>
      </c>
      <c r="H11" s="22">
        <f>+E40</f>
        <v>1.0999999999999999</v>
      </c>
      <c r="I11" s="153">
        <f>SUM(G11:H11)</f>
        <v>4.2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3" t="s">
        <v>1</v>
      </c>
      <c r="K12" s="163"/>
      <c r="L12" s="163"/>
      <c r="M12" s="27"/>
      <c r="N12" s="163" t="s">
        <v>1</v>
      </c>
      <c r="O12" s="163"/>
      <c r="P12" s="163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66" t="s">
        <v>90</v>
      </c>
      <c r="K13" s="165"/>
      <c r="L13" s="166"/>
      <c r="M13" s="29"/>
      <c r="N13" s="166" t="s">
        <v>96</v>
      </c>
      <c r="O13" s="165"/>
      <c r="P13" s="166"/>
      <c r="Q13" s="24"/>
      <c r="S13" s="25"/>
    </row>
    <row r="14" spans="1:166" s="5" customFormat="1" ht="21" customHeight="1" thickBot="1">
      <c r="A14" s="30"/>
      <c r="B14" s="4"/>
      <c r="C14" s="4"/>
      <c r="D14" s="194"/>
      <c r="E14" s="194"/>
      <c r="F14" s="194"/>
      <c r="G14" s="7"/>
      <c r="H14" s="7"/>
      <c r="I14" s="7"/>
      <c r="J14" s="199" t="s">
        <v>91</v>
      </c>
      <c r="K14" s="198"/>
      <c r="L14" s="199"/>
      <c r="M14" s="31"/>
      <c r="N14" s="199" t="s">
        <v>97</v>
      </c>
      <c r="O14" s="198"/>
      <c r="P14" s="199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5"/>
      <c r="C15" s="35"/>
      <c r="D15" s="36">
        <f>SUM(D16:D17)</f>
        <v>0</v>
      </c>
      <c r="E15" s="37">
        <f>SUM(E16:E17)</f>
        <v>0.5</v>
      </c>
      <c r="F15" s="38">
        <f>SUM(D15:E15)</f>
        <v>0.5</v>
      </c>
      <c r="G15" s="36">
        <f>SUM(G16:G17)</f>
        <v>16.8</v>
      </c>
      <c r="H15" s="37">
        <f>SUM(H16:H17)</f>
        <v>0.3</v>
      </c>
      <c r="I15" s="38">
        <f>SUM(G15:H15)</f>
        <v>17.1</v>
      </c>
      <c r="J15" s="36">
        <f>SUM(J16:J17)</f>
        <v>36.4</v>
      </c>
      <c r="K15" s="37">
        <f>SUM(K16:K17)</f>
        <v>10</v>
      </c>
      <c r="L15" s="38">
        <f>SUM(J15:K15)</f>
        <v>46.4</v>
      </c>
      <c r="M15" s="95" t="s">
        <v>17</v>
      </c>
      <c r="N15" s="36">
        <f>SUM(N16:N17)</f>
        <v>32.7</v>
      </c>
      <c r="O15" s="37">
        <f>SUM(O16:O17)</f>
        <v>10</v>
      </c>
      <c r="P15" s="38">
        <f>SUM(N15:O15)</f>
        <v>42.7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68</v>
      </c>
      <c r="C16" s="41"/>
      <c r="D16" s="42">
        <v>0</v>
      </c>
      <c r="E16" s="43">
        <v>0.1</v>
      </c>
      <c r="F16" s="44">
        <f>SUM(D16:E16)</f>
        <v>0.1</v>
      </c>
      <c r="G16" s="42">
        <v>0</v>
      </c>
      <c r="H16" s="43">
        <v>0</v>
      </c>
      <c r="I16" s="44">
        <f>SUM(G16:H16)</f>
        <v>0</v>
      </c>
      <c r="J16" s="42">
        <v>7.1</v>
      </c>
      <c r="K16" s="43">
        <v>9.2</v>
      </c>
      <c r="L16" s="44">
        <f>SUM(J16:K16)</f>
        <v>16.299999999999997</v>
      </c>
      <c r="M16" s="45">
        <f>ROUND(L16-P16,2)/P16*100</f>
        <v>-30.04291845493562</v>
      </c>
      <c r="N16" s="42">
        <v>13.3</v>
      </c>
      <c r="O16" s="43">
        <v>10</v>
      </c>
      <c r="P16" s="44">
        <f>SUM(N16:O16)</f>
        <v>23.3</v>
      </c>
      <c r="Q16" s="46"/>
      <c r="R16" s="47" t="s">
        <v>69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19</v>
      </c>
      <c r="C17" s="50"/>
      <c r="D17" s="51">
        <v>0</v>
      </c>
      <c r="E17" s="52">
        <v>0.4</v>
      </c>
      <c r="F17" s="53">
        <f>SUM(D17:E17)</f>
        <v>0.4</v>
      </c>
      <c r="G17" s="51">
        <v>16.8</v>
      </c>
      <c r="H17" s="52">
        <v>0.3</v>
      </c>
      <c r="I17" s="53">
        <f>SUM(G17:H17)</f>
        <v>17.1</v>
      </c>
      <c r="J17" s="51">
        <v>29.3</v>
      </c>
      <c r="K17" s="52">
        <v>0.8</v>
      </c>
      <c r="L17" s="53">
        <f>SUM(J17:K17)</f>
        <v>30.1</v>
      </c>
      <c r="M17" s="113" t="s">
        <v>17</v>
      </c>
      <c r="N17" s="51">
        <v>19.4</v>
      </c>
      <c r="O17" s="52">
        <v>0</v>
      </c>
      <c r="P17" s="53">
        <f>SUM(N17:O17)</f>
        <v>19.4</v>
      </c>
      <c r="Q17" s="54"/>
      <c r="R17" s="55" t="s">
        <v>20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9"/>
      <c r="C19" s="35"/>
      <c r="D19" s="60">
        <f>SUM(D21:D25)</f>
        <v>3.4</v>
      </c>
      <c r="E19" s="61">
        <f>SUM(E21:E25)</f>
        <v>0.6000000000000001</v>
      </c>
      <c r="F19" s="62">
        <f>SUM(D19:E19)</f>
        <v>4</v>
      </c>
      <c r="G19" s="60">
        <f>SUM(G21:G25)</f>
        <v>4</v>
      </c>
      <c r="H19" s="61">
        <f>SUM(H21:H25)</f>
        <v>0.5</v>
      </c>
      <c r="I19" s="62">
        <f>SUM(G19:H19)</f>
        <v>4.5</v>
      </c>
      <c r="J19" s="60">
        <f>SUM(J21:J25)</f>
        <v>33.099999999999994</v>
      </c>
      <c r="K19" s="61">
        <f>SUM(K21:K25)</f>
        <v>11.100000000000001</v>
      </c>
      <c r="L19" s="62">
        <f>SUM(J19:K19)</f>
        <v>44.199999999999996</v>
      </c>
      <c r="M19" s="157">
        <f>ROUND((L19-P19)/(P19)*(100),2)</f>
        <v>17.87</v>
      </c>
      <c r="N19" s="60">
        <f>SUM(N21:N25)</f>
        <v>27.3</v>
      </c>
      <c r="O19" s="61">
        <f>SUM(O21:O25)</f>
        <v>10.200000000000001</v>
      </c>
      <c r="P19" s="62">
        <f>SUM(N19:O19)</f>
        <v>37.5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23</v>
      </c>
      <c r="C20" s="64"/>
      <c r="D20" s="65">
        <f>SUM(D21:D22)</f>
        <v>3.3</v>
      </c>
      <c r="E20" s="66">
        <f>SUM(E21:E22)</f>
        <v>0.2</v>
      </c>
      <c r="F20" s="38">
        <f>SUM(D20:E20)</f>
        <v>3.5</v>
      </c>
      <c r="G20" s="65">
        <f>SUM(G21:G22)</f>
        <v>4</v>
      </c>
      <c r="H20" s="66">
        <f>SUM(H21:H22)</f>
        <v>0.3</v>
      </c>
      <c r="I20" s="38">
        <f>SUM(G20:H20)</f>
        <v>4.3</v>
      </c>
      <c r="J20" s="65">
        <f>SUM(J21:J22)</f>
        <v>31.4</v>
      </c>
      <c r="K20" s="66">
        <f>SUM(K21:K22)</f>
        <v>3.2</v>
      </c>
      <c r="L20" s="38">
        <f>SUM(J20:K20)</f>
        <v>34.6</v>
      </c>
      <c r="M20" s="156">
        <f aca="true" t="shared" si="0" ref="M20:M25">ROUND(L20-P20,2)/P20*100</f>
        <v>17.28813559322034</v>
      </c>
      <c r="N20" s="65">
        <f>SUM(N21:N22)</f>
        <v>26.1</v>
      </c>
      <c r="O20" s="66">
        <f>SUM(O21:O22)</f>
        <v>3.4</v>
      </c>
      <c r="P20" s="38">
        <f>SUM(N20:O20)</f>
        <v>29.5</v>
      </c>
      <c r="Q20" s="68"/>
      <c r="R20" s="69" t="s">
        <v>24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25</v>
      </c>
      <c r="D21" s="42">
        <v>3.3</v>
      </c>
      <c r="E21" s="43">
        <v>0</v>
      </c>
      <c r="F21" s="44">
        <f>SUM(D21:E21)</f>
        <v>3.3</v>
      </c>
      <c r="G21" s="42">
        <v>4</v>
      </c>
      <c r="H21" s="43">
        <v>0</v>
      </c>
      <c r="I21" s="44">
        <f>SUM(G21:H21)</f>
        <v>4</v>
      </c>
      <c r="J21" s="42">
        <v>31.4</v>
      </c>
      <c r="K21" s="43">
        <v>0</v>
      </c>
      <c r="L21" s="44">
        <f>SUM(J21:K21)</f>
        <v>31.4</v>
      </c>
      <c r="M21" s="158">
        <f t="shared" si="0"/>
        <v>20.306513409961685</v>
      </c>
      <c r="N21" s="42">
        <v>26.1</v>
      </c>
      <c r="O21" s="43">
        <v>0</v>
      </c>
      <c r="P21" s="44">
        <f>SUM(N21:O21)</f>
        <v>26.1</v>
      </c>
      <c r="Q21" s="47" t="s">
        <v>26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27</v>
      </c>
      <c r="D22" s="51">
        <v>0</v>
      </c>
      <c r="E22" s="52">
        <v>0.2</v>
      </c>
      <c r="F22" s="53">
        <f>E22+D22</f>
        <v>0.2</v>
      </c>
      <c r="G22" s="51">
        <v>0</v>
      </c>
      <c r="H22" s="52">
        <v>0.3</v>
      </c>
      <c r="I22" s="53">
        <f>H22+G22</f>
        <v>0.3</v>
      </c>
      <c r="J22" s="51">
        <v>0</v>
      </c>
      <c r="K22" s="52">
        <v>3.2</v>
      </c>
      <c r="L22" s="53">
        <f>K22+J22</f>
        <v>3.2</v>
      </c>
      <c r="M22" s="159">
        <f t="shared" si="0"/>
        <v>-5.882352941176471</v>
      </c>
      <c r="N22" s="51">
        <v>0</v>
      </c>
      <c r="O22" s="52">
        <v>3.4</v>
      </c>
      <c r="P22" s="53">
        <f>O22+N22</f>
        <v>3.4</v>
      </c>
      <c r="Q22" s="77" t="s">
        <v>28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29</v>
      </c>
      <c r="C23" s="80"/>
      <c r="D23" s="81">
        <v>0.1</v>
      </c>
      <c r="E23" s="82">
        <v>0</v>
      </c>
      <c r="F23" s="83">
        <f>SUM(D23:E23)</f>
        <v>0.1</v>
      </c>
      <c r="G23" s="81">
        <v>0</v>
      </c>
      <c r="H23" s="82">
        <v>0.1</v>
      </c>
      <c r="I23" s="83">
        <f>SUM(G23:H23)</f>
        <v>0.1</v>
      </c>
      <c r="J23" s="81">
        <v>0.2</v>
      </c>
      <c r="K23" s="82">
        <v>0.2</v>
      </c>
      <c r="L23" s="83">
        <f>SUM(J23:K23)</f>
        <v>0.4</v>
      </c>
      <c r="M23" s="158">
        <f t="shared" si="0"/>
        <v>-42.85714285714286</v>
      </c>
      <c r="N23" s="81">
        <v>0.5</v>
      </c>
      <c r="O23" s="82">
        <v>0.2</v>
      </c>
      <c r="P23" s="83">
        <f>SUM(N23:O23)</f>
        <v>0.7</v>
      </c>
      <c r="Q23" s="58"/>
      <c r="R23" s="78" t="s">
        <v>30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74</v>
      </c>
      <c r="C24" s="80"/>
      <c r="D24" s="81">
        <v>0</v>
      </c>
      <c r="E24" s="82">
        <v>0.4</v>
      </c>
      <c r="F24" s="83">
        <f>SUM(D24:E24)</f>
        <v>0.4</v>
      </c>
      <c r="G24" s="81">
        <v>0</v>
      </c>
      <c r="H24" s="82">
        <v>0.1</v>
      </c>
      <c r="I24" s="83">
        <f>SUM(G24:H24)</f>
        <v>0.1</v>
      </c>
      <c r="J24" s="81">
        <v>1</v>
      </c>
      <c r="K24" s="82">
        <v>5.4</v>
      </c>
      <c r="L24" s="83">
        <f>SUM(J24:K24)</f>
        <v>6.4</v>
      </c>
      <c r="M24" s="72">
        <f t="shared" si="0"/>
        <v>12.280701754385964</v>
      </c>
      <c r="N24" s="81">
        <v>0</v>
      </c>
      <c r="O24" s="82">
        <v>5.7</v>
      </c>
      <c r="P24" s="83">
        <f>SUM(N24:O24)</f>
        <v>5.7</v>
      </c>
      <c r="Q24" s="84"/>
      <c r="R24" s="78" t="s">
        <v>31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32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2.3</v>
      </c>
      <c r="L25" s="89">
        <f>SUM(J25:K25)</f>
        <v>2.8</v>
      </c>
      <c r="M25" s="90">
        <f t="shared" si="0"/>
        <v>74.99999999999999</v>
      </c>
      <c r="N25" s="87">
        <v>0.7</v>
      </c>
      <c r="O25" s="88">
        <v>0.9</v>
      </c>
      <c r="P25" s="89">
        <f>SUM(N25:O25)</f>
        <v>1.6</v>
      </c>
      <c r="Q25" s="91"/>
      <c r="R25" s="92" t="s">
        <v>33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64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17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65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70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17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71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34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17</v>
      </c>
      <c r="N29" s="103">
        <v>0</v>
      </c>
      <c r="O29" s="104">
        <v>0</v>
      </c>
      <c r="P29" s="105">
        <f t="shared" si="4"/>
        <v>0</v>
      </c>
      <c r="Q29" s="107" t="s">
        <v>35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36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17</v>
      </c>
      <c r="N30" s="110">
        <v>0</v>
      </c>
      <c r="O30" s="111">
        <v>0</v>
      </c>
      <c r="P30" s="112">
        <f t="shared" si="4"/>
        <v>0</v>
      </c>
      <c r="Q30" s="77" t="s">
        <v>37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38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17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39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40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17</v>
      </c>
      <c r="N32" s="103">
        <v>0</v>
      </c>
      <c r="O32" s="104">
        <v>0.2</v>
      </c>
      <c r="P32" s="105">
        <f t="shared" si="4"/>
        <v>0.2</v>
      </c>
      <c r="Q32" s="107" t="s">
        <v>41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42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17</v>
      </c>
      <c r="N33" s="110">
        <v>0</v>
      </c>
      <c r="O33" s="111">
        <v>0</v>
      </c>
      <c r="P33" s="112">
        <f t="shared" si="4"/>
        <v>0</v>
      </c>
      <c r="Q33" s="77" t="s">
        <v>43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44</v>
      </c>
      <c r="B36" s="20"/>
      <c r="C36" s="20"/>
      <c r="D36" s="36">
        <f>SUM(D37:D38)</f>
        <v>0</v>
      </c>
      <c r="E36" s="37">
        <f>SUM(E37:E38)</f>
        <v>0</v>
      </c>
      <c r="F36" s="38">
        <f>SUM(F37:F38)</f>
        <v>0</v>
      </c>
      <c r="G36" s="36">
        <f aca="true" t="shared" si="5" ref="G36:L36">SUM(G37:G38)</f>
        <v>0</v>
      </c>
      <c r="H36" s="37">
        <f t="shared" si="5"/>
        <v>0</v>
      </c>
      <c r="I36" s="38">
        <f t="shared" si="5"/>
        <v>0</v>
      </c>
      <c r="J36" s="36">
        <f t="shared" si="5"/>
        <v>0.7</v>
      </c>
      <c r="K36" s="37">
        <f t="shared" si="5"/>
        <v>-0.7</v>
      </c>
      <c r="L36" s="38">
        <f t="shared" si="5"/>
        <v>0</v>
      </c>
      <c r="M36" s="39" t="s">
        <v>17</v>
      </c>
      <c r="N36" s="36">
        <f>SUM(N37:N38)</f>
        <v>0.9</v>
      </c>
      <c r="O36" s="37">
        <f>SUM(O37:O38)</f>
        <v>-0.30000000000000004</v>
      </c>
      <c r="P36" s="38">
        <f>SUM(P37:P38)</f>
        <v>0.6</v>
      </c>
      <c r="Q36" s="24"/>
      <c r="R36" s="24"/>
      <c r="S36" s="25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46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-0.1</v>
      </c>
      <c r="L37" s="44">
        <f>SUM(J37:K37)</f>
        <v>0.1</v>
      </c>
      <c r="M37" s="106" t="s">
        <v>17</v>
      </c>
      <c r="N37" s="42">
        <v>0.5</v>
      </c>
      <c r="O37" s="43">
        <v>0.1</v>
      </c>
      <c r="P37" s="44">
        <f>SUM(N37:O37)</f>
        <v>0.6</v>
      </c>
      <c r="Q37" s="46"/>
      <c r="R37" s="47" t="s">
        <v>47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72</v>
      </c>
      <c r="C38" s="130"/>
      <c r="D38" s="51">
        <v>0</v>
      </c>
      <c r="E38" s="52">
        <v>0</v>
      </c>
      <c r="F38" s="112">
        <f>SUM(D38:E38)</f>
        <v>0</v>
      </c>
      <c r="G38" s="51">
        <v>0</v>
      </c>
      <c r="H38" s="52">
        <v>0</v>
      </c>
      <c r="I38" s="112">
        <f>SUM(G38:H38)</f>
        <v>0</v>
      </c>
      <c r="J38" s="51">
        <v>0.5</v>
      </c>
      <c r="K38" s="52">
        <v>-0.6</v>
      </c>
      <c r="L38" s="112">
        <f>SUM(J38:K38)</f>
        <v>-0.09999999999999998</v>
      </c>
      <c r="M38" s="113" t="s">
        <v>17</v>
      </c>
      <c r="N38" s="51">
        <v>0.4</v>
      </c>
      <c r="O38" s="52">
        <v>-0.4</v>
      </c>
      <c r="P38" s="112">
        <f>SUM(N38:O38)</f>
        <v>0</v>
      </c>
      <c r="Q38" s="54"/>
      <c r="R38" s="55" t="s">
        <v>73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18" t="s">
        <v>86</v>
      </c>
      <c r="E39" s="219"/>
      <c r="F39" s="219"/>
      <c r="G39" s="218" t="s">
        <v>95</v>
      </c>
      <c r="H39" s="219"/>
      <c r="I39" s="219"/>
      <c r="J39" s="218" t="s">
        <v>95</v>
      </c>
      <c r="K39" s="219"/>
      <c r="L39" s="219"/>
      <c r="M39" s="152"/>
      <c r="N39" s="218" t="s">
        <v>98</v>
      </c>
      <c r="O39" s="219"/>
      <c r="P39" s="219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48</v>
      </c>
      <c r="B40" s="132"/>
      <c r="C40" s="132"/>
      <c r="D40" s="60">
        <f>D11+D15-D19-D27-D36</f>
        <v>3.1</v>
      </c>
      <c r="E40" s="61">
        <f>E11+E15-E19-E27-E36</f>
        <v>1.0999999999999999</v>
      </c>
      <c r="F40" s="62">
        <f>SUM(D40:E40)</f>
        <v>4.2</v>
      </c>
      <c r="G40" s="60">
        <f>G11+G15-G19-G27-G36</f>
        <v>15.900000000000002</v>
      </c>
      <c r="H40" s="61">
        <f>H11+H15-H19-H27-H36</f>
        <v>0.8999999999999999</v>
      </c>
      <c r="I40" s="62">
        <f>SUM(G40:H40)</f>
        <v>16.8</v>
      </c>
      <c r="J40" s="60">
        <f>J11+J15-J19-J27-J36</f>
        <v>15.90000000000001</v>
      </c>
      <c r="K40" s="61">
        <f>K11+K15-K19-K27-K36</f>
        <v>0.8999999999999992</v>
      </c>
      <c r="L40" s="62">
        <f>SUM(J40:K40)</f>
        <v>16.800000000000008</v>
      </c>
      <c r="M40" s="72">
        <f>ROUND(L40-P40,2)/P40*100</f>
        <v>-16.83168316831683</v>
      </c>
      <c r="N40" s="60">
        <f>N11+N15-N19-N27-N36</f>
        <v>18.100000000000005</v>
      </c>
      <c r="O40" s="61">
        <f>O11+O15-O19-O27-O36</f>
        <v>2.0999999999999983</v>
      </c>
      <c r="P40" s="62">
        <f>SUM(N40:O40)</f>
        <v>20.200000000000003</v>
      </c>
      <c r="Q40" s="133"/>
      <c r="R40" s="133"/>
      <c r="S40" s="13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17"/>
      <c r="R41" s="217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66</v>
      </c>
      <c r="B42" s="20"/>
      <c r="C42" s="20"/>
      <c r="D42" s="36">
        <f>SUM(D43:D44)</f>
        <v>3.1</v>
      </c>
      <c r="E42" s="37">
        <f>SUM(E43:E44)</f>
        <v>1.1</v>
      </c>
      <c r="F42" s="66">
        <f>SUM(F43:F44)</f>
        <v>4.2</v>
      </c>
      <c r="G42" s="36">
        <f aca="true" t="shared" si="6" ref="G42:L42">SUM(G43:G44)</f>
        <v>15.9</v>
      </c>
      <c r="H42" s="37">
        <f t="shared" si="6"/>
        <v>0.9</v>
      </c>
      <c r="I42" s="66">
        <f t="shared" si="6"/>
        <v>16.8</v>
      </c>
      <c r="J42" s="36">
        <f t="shared" si="6"/>
        <v>15.9</v>
      </c>
      <c r="K42" s="37">
        <f t="shared" si="6"/>
        <v>0.9</v>
      </c>
      <c r="L42" s="26">
        <f t="shared" si="6"/>
        <v>16.8</v>
      </c>
      <c r="M42" s="67">
        <f>ROUND(L42-P42,2)/P42*100</f>
        <v>-16.831683168316832</v>
      </c>
      <c r="N42" s="36">
        <f>SUM(N43:N44)</f>
        <v>18.1</v>
      </c>
      <c r="O42" s="37">
        <f>SUM(O43:O44)</f>
        <v>2.1</v>
      </c>
      <c r="P42" s="66">
        <f>SUM(P43:P44)</f>
        <v>20.2</v>
      </c>
      <c r="Q42" s="24"/>
      <c r="R42" s="24"/>
      <c r="S42" s="25" t="s">
        <v>67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50</v>
      </c>
      <c r="C43" s="41"/>
      <c r="D43" s="42">
        <v>0.4</v>
      </c>
      <c r="E43" s="43">
        <v>0.5</v>
      </c>
      <c r="F43" s="44">
        <f>SUM(D43:E43)</f>
        <v>0.9</v>
      </c>
      <c r="G43" s="42">
        <v>6.5</v>
      </c>
      <c r="H43" s="43">
        <v>0.5</v>
      </c>
      <c r="I43" s="44">
        <f>SUM(G43:H43)</f>
        <v>7</v>
      </c>
      <c r="J43" s="42">
        <v>6.5</v>
      </c>
      <c r="K43" s="43">
        <v>0.5</v>
      </c>
      <c r="L43" s="44">
        <f>SUM(J43:K43)</f>
        <v>7</v>
      </c>
      <c r="M43" s="76">
        <f>ROUND(L43-P43,2)/P43*100</f>
        <v>45.833333333333336</v>
      </c>
      <c r="N43" s="42">
        <v>3.1</v>
      </c>
      <c r="O43" s="43">
        <v>1.7</v>
      </c>
      <c r="P43" s="44">
        <f>SUM(N43:O43)</f>
        <v>4.8</v>
      </c>
      <c r="Q43" s="46"/>
      <c r="R43" s="47" t="s">
        <v>51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52</v>
      </c>
      <c r="C44" s="130"/>
      <c r="D44" s="51">
        <v>2.7</v>
      </c>
      <c r="E44" s="52">
        <v>0.6</v>
      </c>
      <c r="F44" s="53">
        <f>SUM(D44:E44)</f>
        <v>3.3000000000000003</v>
      </c>
      <c r="G44" s="51">
        <v>9.4</v>
      </c>
      <c r="H44" s="52">
        <v>0.4</v>
      </c>
      <c r="I44" s="53">
        <f>SUM(G44:H44)</f>
        <v>9.8</v>
      </c>
      <c r="J44" s="51">
        <v>9.4</v>
      </c>
      <c r="K44" s="52">
        <v>0.4</v>
      </c>
      <c r="L44" s="53">
        <f>SUM(J44:K44)</f>
        <v>9.8</v>
      </c>
      <c r="M44" s="160">
        <f>ROUND(L44-P44,2)/P44*100</f>
        <v>-36.36363636363636</v>
      </c>
      <c r="N44" s="51">
        <v>15</v>
      </c>
      <c r="O44" s="52">
        <v>0.4</v>
      </c>
      <c r="P44" s="53">
        <f>SUM(N44:O44)</f>
        <v>15.4</v>
      </c>
      <c r="Q44" s="54"/>
      <c r="R44" s="55" t="s">
        <v>53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13" t="s">
        <v>54</v>
      </c>
      <c r="B46" s="214"/>
      <c r="C46" s="214"/>
      <c r="D46" s="214"/>
      <c r="E46" s="214"/>
      <c r="F46" s="214"/>
      <c r="G46" s="214"/>
      <c r="H46" s="214"/>
      <c r="I46" s="214"/>
      <c r="J46" s="140" t="s">
        <v>75</v>
      </c>
      <c r="K46" s="215" t="s">
        <v>55</v>
      </c>
      <c r="L46" s="215"/>
      <c r="M46" s="215"/>
      <c r="N46" s="215"/>
      <c r="O46" s="215"/>
      <c r="P46" s="215"/>
      <c r="Q46" s="215"/>
      <c r="R46" s="215"/>
      <c r="S46" s="21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0"/>
      <c r="B47" s="221"/>
      <c r="C47" s="221"/>
      <c r="D47" s="221"/>
      <c r="E47" s="221"/>
      <c r="F47" s="221"/>
      <c r="G47" s="221"/>
      <c r="H47" s="221"/>
      <c r="I47" s="221"/>
      <c r="J47" s="144" t="s">
        <v>56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0"/>
      <c r="B48" s="221"/>
      <c r="C48" s="221"/>
      <c r="D48" s="145"/>
      <c r="E48" s="145"/>
      <c r="F48" s="222" t="s">
        <v>57</v>
      </c>
      <c r="G48" s="222"/>
      <c r="H48" s="222"/>
      <c r="I48" s="222"/>
      <c r="J48" s="161">
        <v>84</v>
      </c>
      <c r="K48" s="223" t="s">
        <v>80</v>
      </c>
      <c r="L48" s="223"/>
      <c r="M48" s="223"/>
      <c r="N48" s="223"/>
      <c r="O48" s="223"/>
      <c r="P48" s="224"/>
      <c r="Q48" s="224"/>
      <c r="R48" s="224"/>
      <c r="S48" s="225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0"/>
      <c r="B49" s="221"/>
      <c r="C49" s="221"/>
      <c r="D49" s="145"/>
      <c r="E49" s="145"/>
      <c r="F49" s="226" t="s">
        <v>58</v>
      </c>
      <c r="G49" s="227"/>
      <c r="H49" s="227"/>
      <c r="I49" s="227"/>
      <c r="J49" s="161">
        <v>23</v>
      </c>
      <c r="K49" s="223" t="s">
        <v>79</v>
      </c>
      <c r="L49" s="223"/>
      <c r="M49" s="223"/>
      <c r="N49" s="223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0"/>
      <c r="B50" s="221"/>
      <c r="C50" s="221"/>
      <c r="D50" s="148"/>
      <c r="E50" s="148"/>
      <c r="F50" s="227" t="s">
        <v>90</v>
      </c>
      <c r="G50" s="227"/>
      <c r="H50" s="227"/>
      <c r="I50" s="227"/>
      <c r="J50" s="162" t="s">
        <v>99</v>
      </c>
      <c r="K50" s="228" t="s">
        <v>91</v>
      </c>
      <c r="L50" s="228"/>
      <c r="M50" s="228"/>
      <c r="N50" s="228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29" t="s">
        <v>59</v>
      </c>
      <c r="B51" s="230"/>
      <c r="C51" s="230"/>
      <c r="D51" s="230"/>
      <c r="E51" s="230"/>
      <c r="F51" s="230"/>
      <c r="G51" s="230"/>
      <c r="H51" s="230"/>
      <c r="I51" s="230"/>
      <c r="J51" s="143" t="s">
        <v>76</v>
      </c>
      <c r="K51" s="231" t="s">
        <v>60</v>
      </c>
      <c r="L51" s="231"/>
      <c r="M51" s="231"/>
      <c r="N51" s="231"/>
      <c r="O51" s="231"/>
      <c r="P51" s="231"/>
      <c r="Q51" s="231"/>
      <c r="R51" s="231"/>
      <c r="S51" s="232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37" t="s">
        <v>61</v>
      </c>
      <c r="B52" s="238"/>
      <c r="C52" s="238"/>
      <c r="D52" s="238"/>
      <c r="E52" s="238"/>
      <c r="F52" s="238"/>
      <c r="G52" s="238"/>
      <c r="H52" s="238"/>
      <c r="I52" s="238"/>
      <c r="J52" s="143" t="s">
        <v>77</v>
      </c>
      <c r="K52" s="231" t="s">
        <v>62</v>
      </c>
      <c r="L52" s="231"/>
      <c r="M52" s="231"/>
      <c r="N52" s="231"/>
      <c r="O52" s="231"/>
      <c r="P52" s="231"/>
      <c r="Q52" s="231"/>
      <c r="R52" s="231"/>
      <c r="S52" s="23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233"/>
      <c r="B53" s="234"/>
      <c r="C53" s="234"/>
      <c r="D53" s="234"/>
      <c r="E53" s="234"/>
      <c r="F53" s="234"/>
      <c r="G53" s="234"/>
      <c r="H53" s="234"/>
      <c r="I53" s="234"/>
      <c r="J53" s="155"/>
      <c r="K53" s="235" t="s">
        <v>78</v>
      </c>
      <c r="L53" s="235"/>
      <c r="M53" s="235"/>
      <c r="N53" s="235"/>
      <c r="O53" s="235"/>
      <c r="P53" s="235"/>
      <c r="Q53" s="235"/>
      <c r="R53" s="235"/>
      <c r="S53" s="236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ht="7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FK54" s="149"/>
      <c r="FL54" s="149"/>
      <c r="FM54" s="149"/>
      <c r="FN54" s="149"/>
      <c r="FO54" s="149"/>
    </row>
    <row r="55" s="149" customFormat="1" ht="12.75">
      <c r="A55" s="151"/>
    </row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pans="8:14" s="149" customFormat="1" ht="12.75">
      <c r="H1042" s="150"/>
      <c r="I1042" s="150"/>
      <c r="J1042" s="150"/>
      <c r="K1042" s="150"/>
      <c r="L1042" s="150"/>
      <c r="M1042" s="150"/>
      <c r="N1042" s="150"/>
    </row>
  </sheetData>
  <mergeCells count="58">
    <mergeCell ref="A53:I53"/>
    <mergeCell ref="K53:S53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2004-08-25T07:14:57Z</cp:lastPrinted>
  <dcterms:created xsi:type="dcterms:W3CDTF">2004-05-24T06:02:12Z</dcterms:created>
  <dcterms:modified xsi:type="dcterms:W3CDTF">2004-08-25T07:17:39Z</dcterms:modified>
  <cp:category/>
  <cp:version/>
  <cp:contentType/>
  <cp:contentStatus/>
</cp:coreProperties>
</file>