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<sst xmlns="http://schemas.openxmlformats.org/spreadsheetml/2006/main" count="153" uniqueCount="113">
  <si>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</si>
  <si>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</si>
  <si>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</si>
  <si>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</si>
  <si>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</si>
  <si>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</si>
  <si>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</si>
  <si>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</si>
  <si>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</si>
  <si>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</si>
  <si>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</si>
  <si>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</si>
  <si>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</si>
  <si>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</si>
  <si>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</si>
  <si>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</si>
  <si>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</si>
  <si>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</si>
  <si>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</si>
  <si>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</si>
  <si>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</si>
  <si>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</si>
  <si>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</si>
  <si>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</si>
  <si>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</si>
  <si>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</si>
  <si>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</si>
  <si>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</si>
  <si>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</si>
  <si>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</si>
  <si>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</si>
  <si>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</si>
  <si>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</si>
  <si>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</si>
  <si>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</si>
  <si>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</si>
  <si>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</si>
  <si>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</si>
  <si>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</si>
  <si>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</si>
  <si>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</si>
  <si>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</si>
  <si>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</si>
  <si>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Stock</t>
  </si>
  <si>
    <t>Voorraad</t>
  </si>
  <si>
    <t>Apr 2004</t>
  </si>
  <si>
    <t>30 Apr 2004</t>
  </si>
  <si>
    <t>(i) Imports destined for exports not</t>
  </si>
  <si>
    <t>(i) Invoere bestem vir uitvoere nie</t>
  </si>
  <si>
    <t>Preliminary/Voorlopig</t>
  </si>
  <si>
    <t>Human</t>
  </si>
  <si>
    <t>Feed</t>
  </si>
  <si>
    <t>Menslik</t>
  </si>
  <si>
    <t>Voer</t>
  </si>
  <si>
    <t>1 Oct/Okt 2003</t>
  </si>
  <si>
    <t>1 Oct/Okt 2002</t>
  </si>
  <si>
    <t>Imports destined for RSA</t>
  </si>
  <si>
    <t>Human consumption</t>
  </si>
  <si>
    <t xml:space="preserve"> Menslike verbruik</t>
  </si>
  <si>
    <t>Animal feed</t>
  </si>
  <si>
    <t>Dierevoer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</si>
  <si>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</si>
  <si>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</si>
  <si>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</si>
  <si>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</si>
  <si>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</si>
  <si>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</si>
  <si>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</si>
  <si>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</si>
  <si>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</si>
  <si>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 xml:space="preserve">    included in the above information</t>
  </si>
  <si>
    <t xml:space="preserve">    ingesluit in inligting hierbo nie  </t>
  </si>
  <si>
    <t>(i)</t>
  </si>
  <si>
    <t>Producer deliveries directly from farms.</t>
  </si>
  <si>
    <t>August 2003 (On request of the industry)</t>
  </si>
  <si>
    <t>September 2003</t>
  </si>
  <si>
    <t>Deliveries directly from farms (i)</t>
  </si>
  <si>
    <t>Lewerings direk vanaf plase (i)</t>
  </si>
  <si>
    <t>(d) RSA Exports (5)</t>
  </si>
  <si>
    <t>(d) RSA Uitvoere (5)</t>
  </si>
  <si>
    <t>Produsentelewerings direk vanaf plase</t>
  </si>
  <si>
    <t>(ii)</t>
  </si>
  <si>
    <t>(iii)</t>
  </si>
  <si>
    <t>Produkte (ii)</t>
  </si>
  <si>
    <t>Products (ii)</t>
  </si>
  <si>
    <t>Monthly announcement of information / Maandelikse bekendmaking van inligting (1)</t>
  </si>
  <si>
    <t>Augustus 2003  (Op versoek van die bedryf.)</t>
  </si>
  <si>
    <t>BARLEY / GARS</t>
  </si>
  <si>
    <t xml:space="preserve"> 2003/2004 Year (Oct - Sep) / 2003/2004 Jaar (Okt - Sep) (2)</t>
  </si>
  <si>
    <t>Barley equivalent.</t>
  </si>
  <si>
    <t>Gars ekwivalent.</t>
  </si>
  <si>
    <t xml:space="preserve">Surplus(-)/Tekort(+)'(iii) </t>
  </si>
  <si>
    <t>(h) Garsmout ingevoer (ii)</t>
  </si>
  <si>
    <t xml:space="preserve">Surplus(-)/Deficit(+)(iii) </t>
  </si>
  <si>
    <t>(h) Barley malt imported (ii)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</si>
  <si>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</si>
  <si>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 xml:space="preserve">The surplus/deficit figures are partly due to barley dispatched for human consumption </t>
  </si>
  <si>
    <t>but utilised as feed barley.</t>
  </si>
  <si>
    <t xml:space="preserve">Die surplus/tekort syfers is gedeeltelik as gevolg van gars versend vir menslike verbruik </t>
  </si>
  <si>
    <t>maar aangewend as voergars.</t>
  </si>
  <si>
    <t>SMI-062004</t>
  </si>
  <si>
    <t>May/Mei 2004</t>
  </si>
  <si>
    <t>Oct/Okt 2003 - May/Mei 2004</t>
  </si>
  <si>
    <t>Prog. Oct/Okt 2003 - May/Mei 2004</t>
  </si>
  <si>
    <t>Prog. Oct/Okt 2002 - May/Mei 2003</t>
  </si>
  <si>
    <t>Oct/Okt 2002 - May/Mei 2003</t>
  </si>
  <si>
    <t>1 Apr  2004</t>
  </si>
  <si>
    <t>1 May/Mei 2004</t>
  </si>
  <si>
    <t>31 May/Mei 2004</t>
  </si>
  <si>
    <t>31 May/Mei 2003</t>
  </si>
  <si>
    <t>October 2003 - May 2004</t>
  </si>
  <si>
    <t>Oktober 2003 - Mei 2004</t>
  </si>
  <si>
    <t>238 073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</si>
</sst>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7">
    <font>
      <sz val="10"/>
      <name val="Arial"/>
      <family val="0"/>
    </font>
    <font>
      <sz val="14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5"/>
      <name val="Arial Narrow"/>
      <family val="2"/>
    </font>
    <font>
      <i/>
      <sz val="15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2"/>
      <name val="Arial"/>
      <family val="2"/>
    </font>
    <font>
      <b/>
      <sz val="15"/>
      <color indexed="8"/>
      <name val="Arial Narrow"/>
      <family val="2"/>
    </font>
    <font>
      <b/>
      <sz val="24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  <font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 quotePrefix="1">
      <alignment horizontal="left" vertical="center"/>
    </xf>
    <xf numFmtId="3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left"/>
    </xf>
    <xf numFmtId="172" fontId="5" fillId="0" borderId="0" xfId="0" applyNumberFormat="1" applyFont="1" applyFill="1" applyBorder="1" applyAlignment="1" quotePrefix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72" fontId="11" fillId="0" borderId="2" xfId="0" applyNumberFormat="1" applyFont="1" applyFill="1" applyBorder="1" applyAlignment="1" quotePrefix="1">
      <alignment horizontal="center"/>
    </xf>
    <xf numFmtId="1" fontId="7" fillId="0" borderId="2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172" fontId="4" fillId="0" borderId="0" xfId="0" applyNumberFormat="1" applyFont="1" applyFill="1" applyBorder="1" applyAlignment="1" quotePrefix="1">
      <alignment horizont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 quotePrefix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7" xfId="0" applyFont="1" applyFill="1" applyBorder="1" applyAlignment="1" quotePrefix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8" xfId="0" applyFont="1" applyFill="1" applyBorder="1" applyAlignment="1" quotePrefix="1">
      <alignment horizontal="left" vertical="center"/>
    </xf>
    <xf numFmtId="172" fontId="9" fillId="0" borderId="11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2" fontId="9" fillId="0" borderId="12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72" fontId="9" fillId="0" borderId="13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2" fontId="9" fillId="0" borderId="1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72" fontId="9" fillId="0" borderId="2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 quotePrefix="1">
      <alignment horizontal="left" vertical="center"/>
    </xf>
    <xf numFmtId="0" fontId="13" fillId="0" borderId="2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3" fillId="0" borderId="22" xfId="0" applyFont="1" applyFill="1" applyBorder="1" applyAlignment="1" quotePrefix="1">
      <alignment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25" xfId="0" applyFont="1" applyFill="1" applyBorder="1" applyAlignment="1" quotePrefix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13" fillId="0" borderId="28" xfId="0" applyFont="1" applyFill="1" applyBorder="1" applyAlignment="1" quotePrefix="1">
      <alignment vertical="center"/>
    </xf>
    <xf numFmtId="0" fontId="13" fillId="0" borderId="28" xfId="0" applyFont="1" applyFill="1" applyBorder="1" applyAlignment="1" quotePrefix="1">
      <alignment horizontal="right" vertical="center"/>
    </xf>
    <xf numFmtId="0" fontId="8" fillId="0" borderId="18" xfId="0" applyFont="1" applyFill="1" applyBorder="1" applyAlignment="1" quotePrefix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/>
    </xf>
    <xf numFmtId="172" fontId="9" fillId="0" borderId="3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7" fontId="9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17" fontId="9" fillId="0" borderId="3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6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2" fontId="14" fillId="0" borderId="5" xfId="0" applyNumberFormat="1" applyFont="1" applyFill="1" applyBorder="1" applyAlignment="1" quotePrefix="1">
      <alignment horizontal="center" vertical="center"/>
    </xf>
    <xf numFmtId="1" fontId="13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quotePrefix="1">
      <alignment horizontal="right" vertical="center"/>
    </xf>
    <xf numFmtId="172" fontId="14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172" fontId="14" fillId="0" borderId="0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172" fontId="9" fillId="0" borderId="8" xfId="0" applyNumberFormat="1" applyFont="1" applyFill="1" applyBorder="1" applyAlignment="1">
      <alignment horizontal="right" vertical="center"/>
    </xf>
    <xf numFmtId="172" fontId="9" fillId="0" borderId="25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horizontal="right" vertical="center"/>
    </xf>
    <xf numFmtId="172" fontId="9" fillId="0" borderId="37" xfId="0" applyNumberFormat="1" applyFont="1" applyFill="1" applyBorder="1" applyAlignment="1">
      <alignment horizontal="right" vertical="center"/>
    </xf>
    <xf numFmtId="172" fontId="9" fillId="0" borderId="38" xfId="0" applyNumberFormat="1" applyFont="1" applyFill="1" applyBorder="1" applyAlignment="1">
      <alignment horizontal="right" vertical="center"/>
    </xf>
    <xf numFmtId="17" fontId="9" fillId="0" borderId="3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2" fontId="9" fillId="0" borderId="39" xfId="0" applyNumberFormat="1" applyFont="1" applyFill="1" applyBorder="1" applyAlignment="1">
      <alignment vertical="center"/>
    </xf>
    <xf numFmtId="172" fontId="9" fillId="0" borderId="40" xfId="0" applyNumberFormat="1" applyFont="1" applyFill="1" applyBorder="1" applyAlignment="1">
      <alignment vertical="center"/>
    </xf>
    <xf numFmtId="172" fontId="9" fillId="0" borderId="41" xfId="0" applyNumberFormat="1" applyFont="1" applyFill="1" applyBorder="1" applyAlignment="1">
      <alignment vertical="center"/>
    </xf>
    <xf numFmtId="172" fontId="9" fillId="0" borderId="42" xfId="0" applyNumberFormat="1" applyFont="1" applyFill="1" applyBorder="1" applyAlignment="1">
      <alignment vertical="center"/>
    </xf>
    <xf numFmtId="172" fontId="9" fillId="0" borderId="4" xfId="0" applyNumberFormat="1" applyFont="1" applyFill="1" applyBorder="1" applyAlignment="1">
      <alignment vertical="center"/>
    </xf>
    <xf numFmtId="172" fontId="9" fillId="0" borderId="43" xfId="0" applyNumberFormat="1" applyFont="1" applyFill="1" applyBorder="1" applyAlignment="1">
      <alignment vertical="center"/>
    </xf>
    <xf numFmtId="172" fontId="9" fillId="0" borderId="32" xfId="0" applyNumberFormat="1" applyFont="1" applyFill="1" applyBorder="1" applyAlignment="1">
      <alignment vertical="center"/>
    </xf>
    <xf numFmtId="172" fontId="9" fillId="0" borderId="5" xfId="0" applyNumberFormat="1" applyFont="1" applyFill="1" applyBorder="1" applyAlignment="1" quotePrefix="1">
      <alignment horizontal="center" vertical="center"/>
    </xf>
    <xf numFmtId="172" fontId="9" fillId="0" borderId="5" xfId="0" applyNumberFormat="1" applyFont="1" applyFill="1" applyBorder="1" applyAlignment="1">
      <alignment vertical="center"/>
    </xf>
    <xf numFmtId="172" fontId="9" fillId="0" borderId="44" xfId="0" applyNumberFormat="1" applyFont="1" applyFill="1" applyBorder="1" applyAlignment="1">
      <alignment vertical="center"/>
    </xf>
    <xf numFmtId="172" fontId="9" fillId="0" borderId="6" xfId="0" applyNumberFormat="1" applyFont="1" applyFill="1" applyBorder="1" applyAlignment="1">
      <alignment vertical="center"/>
    </xf>
    <xf numFmtId="172" fontId="9" fillId="0" borderId="33" xfId="0" applyNumberFormat="1" applyFont="1" applyFill="1" applyBorder="1" applyAlignment="1">
      <alignment vertical="center"/>
    </xf>
    <xf numFmtId="172" fontId="9" fillId="0" borderId="34" xfId="0" applyNumberFormat="1" applyFont="1" applyFill="1" applyBorder="1" applyAlignment="1">
      <alignment vertical="center"/>
    </xf>
    <xf numFmtId="172" fontId="9" fillId="0" borderId="35" xfId="0" applyNumberFormat="1" applyFont="1" applyFill="1" applyBorder="1" applyAlignment="1">
      <alignment vertical="center"/>
    </xf>
    <xf numFmtId="172" fontId="9" fillId="0" borderId="45" xfId="0" applyNumberFormat="1" applyFont="1" applyFill="1" applyBorder="1" applyAlignment="1">
      <alignment vertical="center"/>
    </xf>
    <xf numFmtId="172" fontId="9" fillId="0" borderId="46" xfId="0" applyNumberFormat="1" applyFont="1" applyFill="1" applyBorder="1" applyAlignment="1">
      <alignment vertical="center"/>
    </xf>
    <xf numFmtId="172" fontId="9" fillId="0" borderId="3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47" xfId="0" applyNumberFormat="1" applyFont="1" applyFill="1" applyBorder="1" applyAlignment="1">
      <alignment vertical="center"/>
    </xf>
    <xf numFmtId="172" fontId="9" fillId="0" borderId="24" xfId="0" applyNumberFormat="1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172" fontId="9" fillId="0" borderId="48" xfId="0" applyNumberFormat="1" applyFont="1" applyFill="1" applyBorder="1" applyAlignment="1">
      <alignment vertical="center"/>
    </xf>
    <xf numFmtId="172" fontId="9" fillId="0" borderId="9" xfId="0" applyNumberFormat="1" applyFont="1" applyFill="1" applyBorder="1" applyAlignment="1">
      <alignment vertical="center"/>
    </xf>
    <xf numFmtId="172" fontId="9" fillId="0" borderId="25" xfId="0" applyNumberFormat="1" applyFont="1" applyFill="1" applyBorder="1" applyAlignment="1">
      <alignment vertical="center"/>
    </xf>
    <xf numFmtId="172" fontId="9" fillId="0" borderId="27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vertical="center"/>
    </xf>
    <xf numFmtId="172" fontId="9" fillId="0" borderId="26" xfId="0" applyNumberFormat="1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vertical="center"/>
    </xf>
    <xf numFmtId="172" fontId="9" fillId="0" borderId="49" xfId="0" applyNumberFormat="1" applyFont="1" applyFill="1" applyBorder="1" applyAlignment="1">
      <alignment vertical="center"/>
    </xf>
    <xf numFmtId="172" fontId="9" fillId="0" borderId="50" xfId="0" applyNumberFormat="1" applyFont="1" applyFill="1" applyBorder="1" applyAlignment="1">
      <alignment vertical="center"/>
    </xf>
    <xf numFmtId="172" fontId="9" fillId="0" borderId="32" xfId="0" applyNumberFormat="1" applyFont="1" applyFill="1" applyBorder="1" applyAlignment="1" quotePrefix="1">
      <alignment horizontal="center" vertical="center"/>
    </xf>
    <xf numFmtId="172" fontId="9" fillId="0" borderId="21" xfId="0" applyNumberFormat="1" applyFont="1" applyFill="1" applyBorder="1" applyAlignment="1">
      <alignment vertical="center"/>
    </xf>
    <xf numFmtId="172" fontId="9" fillId="0" borderId="51" xfId="0" applyNumberFormat="1" applyFont="1" applyFill="1" applyBorder="1" applyAlignment="1">
      <alignment vertical="center"/>
    </xf>
    <xf numFmtId="172" fontId="9" fillId="0" borderId="52" xfId="0" applyNumberFormat="1" applyFont="1" applyFill="1" applyBorder="1" applyAlignment="1">
      <alignment vertical="center"/>
    </xf>
    <xf numFmtId="172" fontId="9" fillId="0" borderId="30" xfId="0" applyNumberFormat="1" applyFont="1" applyFill="1" applyBorder="1" applyAlignment="1" quotePrefix="1">
      <alignment horizontal="center" vertical="center"/>
    </xf>
    <xf numFmtId="172" fontId="9" fillId="0" borderId="53" xfId="0" applyNumberFormat="1" applyFont="1" applyFill="1" applyBorder="1" applyAlignment="1">
      <alignment vertical="center"/>
    </xf>
    <xf numFmtId="172" fontId="9" fillId="0" borderId="28" xfId="0" applyNumberFormat="1" applyFont="1" applyFill="1" applyBorder="1" applyAlignment="1">
      <alignment vertical="center"/>
    </xf>
    <xf numFmtId="172" fontId="9" fillId="0" borderId="54" xfId="0" applyNumberFormat="1" applyFont="1" applyFill="1" applyBorder="1" applyAlignment="1">
      <alignment vertical="center"/>
    </xf>
    <xf numFmtId="172" fontId="9" fillId="0" borderId="8" xfId="0" applyNumberFormat="1" applyFont="1" applyFill="1" applyBorder="1" applyAlignment="1">
      <alignment vertical="center"/>
    </xf>
    <xf numFmtId="172" fontId="9" fillId="0" borderId="29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 vertical="center"/>
    </xf>
    <xf numFmtId="172" fontId="9" fillId="0" borderId="36" xfId="0" applyNumberFormat="1" applyFont="1" applyFill="1" applyBorder="1" applyAlignment="1" quotePrefix="1">
      <alignment horizontal="center" vertical="center"/>
    </xf>
    <xf numFmtId="172" fontId="9" fillId="0" borderId="55" xfId="0" applyNumberFormat="1" applyFont="1" applyFill="1" applyBorder="1" applyAlignment="1">
      <alignment vertical="center"/>
    </xf>
    <xf numFmtId="172" fontId="9" fillId="0" borderId="31" xfId="0" applyNumberFormat="1" applyFont="1" applyFill="1" applyBorder="1" applyAlignment="1" quotePrefix="1">
      <alignment horizontal="center" vertical="center"/>
    </xf>
    <xf numFmtId="172" fontId="9" fillId="0" borderId="7" xfId="0" applyNumberFormat="1" applyFont="1" applyFill="1" applyBorder="1" applyAlignment="1" quotePrefix="1">
      <alignment horizontal="center" vertical="center"/>
    </xf>
    <xf numFmtId="172" fontId="9" fillId="0" borderId="7" xfId="0" applyNumberFormat="1" applyFont="1" applyFill="1" applyBorder="1" applyAlignment="1">
      <alignment horizontal="right" vertical="center"/>
    </xf>
    <xf numFmtId="172" fontId="9" fillId="0" borderId="56" xfId="0" applyNumberFormat="1" applyFont="1" applyFill="1" applyBorder="1" applyAlignment="1">
      <alignment horizontal="right" vertical="center"/>
    </xf>
    <xf numFmtId="172" fontId="9" fillId="0" borderId="36" xfId="0" applyNumberFormat="1" applyFont="1" applyFill="1" applyBorder="1" applyAlignment="1">
      <alignment horizontal="right" vertical="center"/>
    </xf>
    <xf numFmtId="172" fontId="9" fillId="0" borderId="2" xfId="0" applyNumberFormat="1" applyFont="1" applyFill="1" applyBorder="1" applyAlignment="1">
      <alignment vertical="center"/>
    </xf>
    <xf numFmtId="172" fontId="9" fillId="0" borderId="31" xfId="0" applyNumberFormat="1" applyFont="1" applyFill="1" applyBorder="1" applyAlignment="1">
      <alignment horizontal="right" vertical="center"/>
    </xf>
    <xf numFmtId="17" fontId="13" fillId="0" borderId="0" xfId="0" applyNumberFormat="1" applyFont="1" applyFill="1" applyAlignment="1" quotePrefix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right" vertical="center"/>
    </xf>
    <xf numFmtId="1" fontId="13" fillId="0" borderId="3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 quotePrefix="1">
      <alignment horizontal="left" vertical="center"/>
    </xf>
    <xf numFmtId="1" fontId="13" fillId="0" borderId="0" xfId="0" applyNumberFormat="1" applyFont="1" applyFill="1" applyBorder="1" applyAlignment="1" quotePrefix="1">
      <alignment horizontal="left" vertical="center"/>
    </xf>
    <xf numFmtId="0" fontId="13" fillId="0" borderId="26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right" vertical="center"/>
    </xf>
    <xf numFmtId="172" fontId="9" fillId="0" borderId="20" xfId="0" applyNumberFormat="1" applyFont="1" applyFill="1" applyBorder="1" applyAlignment="1">
      <alignment vertical="center"/>
    </xf>
    <xf numFmtId="172" fontId="9" fillId="0" borderId="20" xfId="0" applyNumberFormat="1" applyFont="1" applyFill="1" applyBorder="1" applyAlignment="1" quotePrefix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172" fontId="9" fillId="0" borderId="29" xfId="0" applyNumberFormat="1" applyFont="1" applyFill="1" applyBorder="1" applyAlignment="1">
      <alignment horizontal="right" vertical="center"/>
    </xf>
    <xf numFmtId="172" fontId="9" fillId="0" borderId="48" xfId="0" applyNumberFormat="1" applyFont="1" applyFill="1" applyBorder="1" applyAlignment="1">
      <alignment horizontal="right" vertical="center"/>
    </xf>
    <xf numFmtId="172" fontId="9" fillId="0" borderId="9" xfId="0" applyNumberFormat="1" applyFont="1" applyFill="1" applyBorder="1" applyAlignment="1">
      <alignment horizontal="right" vertical="center"/>
    </xf>
    <xf numFmtId="172" fontId="9" fillId="0" borderId="28" xfId="0" applyNumberFormat="1" applyFont="1" applyFill="1" applyBorder="1" applyAlignment="1">
      <alignment horizontal="right" vertical="center"/>
    </xf>
    <xf numFmtId="172" fontId="9" fillId="0" borderId="60" xfId="0" applyNumberFormat="1" applyFont="1" applyFill="1" applyBorder="1" applyAlignment="1">
      <alignment horizontal="right" vertical="center"/>
    </xf>
    <xf numFmtId="172" fontId="9" fillId="0" borderId="61" xfId="0" applyNumberFormat="1" applyFont="1" applyFill="1" applyBorder="1" applyAlignment="1">
      <alignment horizontal="right" vertical="center"/>
    </xf>
    <xf numFmtId="172" fontId="9" fillId="0" borderId="62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172" fontId="14" fillId="0" borderId="5" xfId="0" applyNumberFormat="1" applyFont="1" applyFill="1" applyBorder="1" applyAlignment="1" quotePrefix="1">
      <alignment horizontal="center" vertical="center"/>
    </xf>
    <xf numFmtId="172" fontId="14" fillId="0" borderId="0" xfId="0" applyNumberFormat="1" applyFont="1" applyFill="1" applyBorder="1" applyAlignment="1" quotePrefix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4" fontId="12" fillId="0" borderId="4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12" fillId="0" borderId="8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17" fontId="9" fillId="0" borderId="55" xfId="0" applyNumberFormat="1" applyFont="1" applyFill="1" applyBorder="1" applyAlignment="1">
      <alignment horizontal="center" vertical="center"/>
    </xf>
    <xf numFmtId="17" fontId="9" fillId="0" borderId="20" xfId="0" applyNumberFormat="1" applyFont="1" applyFill="1" applyBorder="1" applyAlignment="1">
      <alignment horizontal="center" vertical="center"/>
    </xf>
    <xf numFmtId="17" fontId="9" fillId="0" borderId="4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quotePrefix="1">
      <alignment horizontal="center" vertical="center"/>
    </xf>
    <xf numFmtId="49" fontId="9" fillId="0" borderId="4" xfId="0" applyNumberFormat="1" applyFont="1" applyFill="1" applyBorder="1" applyAlignment="1" quotePrefix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228600</xdr:rowOff>
    </xdr:from>
    <xdr:to>
      <xdr:col>2</xdr:col>
      <xdr:colOff>2438400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47700"/>
          <a:ext cx="2600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1181100</xdr:colOff>
      <xdr:row>57</xdr:row>
      <xdr:rowOff>0</xdr:rowOff>
    </xdr:from>
    <xdr:to>
      <xdr:col>12</xdr:col>
      <xdr:colOff>809625</xdr:colOff>
      <xdr:row>57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83050" y="1779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1181100</xdr:colOff>
      <xdr:row>57</xdr:row>
      <xdr:rowOff>0</xdr:rowOff>
    </xdr:from>
    <xdr:to>
      <xdr:col>12</xdr:col>
      <xdr:colOff>809625</xdr:colOff>
      <xdr:row>57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83050" y="1779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56</xdr:row>
      <xdr:rowOff>0</xdr:rowOff>
    </xdr:from>
    <xdr:to>
      <xdr:col>18</xdr:col>
      <xdr:colOff>361950</xdr:colOff>
      <xdr:row>57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84075" y="174498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1181100</xdr:colOff>
      <xdr:row>57</xdr:row>
      <xdr:rowOff>0</xdr:rowOff>
    </xdr:from>
    <xdr:to>
      <xdr:col>10</xdr:col>
      <xdr:colOff>1028700</xdr:colOff>
      <xdr:row>57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79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1181100</xdr:colOff>
      <xdr:row>57</xdr:row>
      <xdr:rowOff>0</xdr:rowOff>
    </xdr:from>
    <xdr:to>
      <xdr:col>10</xdr:col>
      <xdr:colOff>1028700</xdr:colOff>
      <xdr:row>57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79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1181100</xdr:colOff>
      <xdr:row>57</xdr:row>
      <xdr:rowOff>0</xdr:rowOff>
    </xdr:from>
    <xdr:to>
      <xdr:col>10</xdr:col>
      <xdr:colOff>1028700</xdr:colOff>
      <xdr:row>57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79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8"/>
  <sheetViews>
    <sheetView tabSelected="1" zoomScale="50" zoomScaleNormal="50" workbookViewId="0" topLeftCell="D1">
      <selection activeCell="D12" sqref="D12:F12"/>
    </sheetView>
  </sheetViews>
  <sheetFormatPr defaultColWidth="9.140625" defaultRowHeight="12.75"/>
  <cols>
    <col min="1" max="1" width="5.7109375" style="1" customWidth="1"/>
    <col min="2" max="2" width="2.7109375" style="1" customWidth="1"/>
    <col min="3" max="3" width="62.8515625" style="1" customWidth="1"/>
    <col min="4" max="11" width="17.7109375" style="1" customWidth="1"/>
    <col min="12" max="12" width="21.00390625" style="1" customWidth="1"/>
    <col min="13" max="15" width="17.7109375" style="1" customWidth="1"/>
    <col min="16" max="16" width="20.00390625" style="1" customWidth="1"/>
    <col min="17" max="17" width="58.140625" style="1" customWidth="1"/>
    <col min="18" max="18" width="4.00390625" style="1" customWidth="1"/>
    <col min="19" max="19" width="5.421875" style="7" customWidth="1"/>
    <col min="20" max="20" width="3.8515625" style="7" customWidth="1"/>
    <col min="21" max="171" width="6.7109375" style="7" customWidth="1"/>
    <col min="172" max="16384" width="6.7109375" style="1" customWidth="1"/>
  </cols>
  <sheetData>
    <row r="1" spans="1:19" ht="33" customHeight="1">
      <c r="A1" s="250"/>
      <c r="B1" s="251"/>
      <c r="C1" s="252"/>
      <c r="D1" s="244" t="s">
        <v>87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58" t="s">
        <v>100</v>
      </c>
      <c r="R1" s="259"/>
      <c r="S1" s="260"/>
    </row>
    <row r="2" spans="1:171" s="10" customFormat="1" ht="33" customHeight="1">
      <c r="A2" s="239"/>
      <c r="B2" s="253"/>
      <c r="C2" s="254"/>
      <c r="D2" s="271" t="s">
        <v>85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261"/>
      <c r="R2" s="262"/>
      <c r="S2" s="263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</row>
    <row r="3" spans="1:171" s="10" customFormat="1" ht="33" customHeight="1">
      <c r="A3" s="239"/>
      <c r="B3" s="253"/>
      <c r="C3" s="254"/>
      <c r="D3" s="271" t="s">
        <v>88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61"/>
      <c r="R3" s="262"/>
      <c r="S3" s="263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s="10" customFormat="1" ht="25.5" customHeight="1" thickBot="1">
      <c r="A4" s="239"/>
      <c r="B4" s="253"/>
      <c r="C4" s="254"/>
      <c r="D4" s="247" t="s">
        <v>67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61"/>
      <c r="R4" s="262"/>
      <c r="S4" s="26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s="116" customFormat="1" ht="30" customHeight="1">
      <c r="A5" s="239"/>
      <c r="B5" s="253"/>
      <c r="C5" s="254"/>
      <c r="D5" s="285" t="s">
        <v>45</v>
      </c>
      <c r="E5" s="279"/>
      <c r="F5" s="280"/>
      <c r="G5" s="286" t="s">
        <v>101</v>
      </c>
      <c r="H5" s="279"/>
      <c r="I5" s="280"/>
      <c r="J5" s="287" t="s">
        <v>31</v>
      </c>
      <c r="K5" s="288"/>
      <c r="L5" s="288"/>
      <c r="M5" s="119"/>
      <c r="N5" s="287" t="s">
        <v>31</v>
      </c>
      <c r="O5" s="288"/>
      <c r="P5" s="289"/>
      <c r="Q5" s="264">
        <v>38166</v>
      </c>
      <c r="R5" s="262"/>
      <c r="S5" s="263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</row>
    <row r="6" spans="1:171" s="116" customFormat="1" ht="30" customHeight="1" thickBot="1">
      <c r="A6" s="239"/>
      <c r="B6" s="253"/>
      <c r="C6" s="254"/>
      <c r="D6" s="268"/>
      <c r="E6" s="268"/>
      <c r="F6" s="269"/>
      <c r="G6" s="270" t="s">
        <v>49</v>
      </c>
      <c r="H6" s="268"/>
      <c r="I6" s="269"/>
      <c r="J6" s="270" t="s">
        <v>102</v>
      </c>
      <c r="K6" s="268"/>
      <c r="L6" s="268"/>
      <c r="M6" s="120" t="s">
        <v>0</v>
      </c>
      <c r="N6" s="270" t="s">
        <v>105</v>
      </c>
      <c r="O6" s="268"/>
      <c r="P6" s="269"/>
      <c r="Q6" s="261"/>
      <c r="R6" s="262"/>
      <c r="S6" s="263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</row>
    <row r="7" spans="1:171" s="116" customFormat="1" ht="25.5" customHeight="1">
      <c r="A7" s="239"/>
      <c r="B7" s="253"/>
      <c r="C7" s="254"/>
      <c r="D7" s="122" t="s">
        <v>50</v>
      </c>
      <c r="E7" s="122" t="s">
        <v>51</v>
      </c>
      <c r="F7" s="123" t="s">
        <v>1</v>
      </c>
      <c r="G7" s="121" t="s">
        <v>50</v>
      </c>
      <c r="H7" s="122" t="s">
        <v>51</v>
      </c>
      <c r="I7" s="123" t="s">
        <v>1</v>
      </c>
      <c r="J7" s="121" t="s">
        <v>50</v>
      </c>
      <c r="K7" s="122" t="s">
        <v>51</v>
      </c>
      <c r="L7" s="123" t="s">
        <v>1</v>
      </c>
      <c r="M7" s="124" t="s">
        <v>26</v>
      </c>
      <c r="N7" s="121" t="s">
        <v>50</v>
      </c>
      <c r="O7" s="122" t="s">
        <v>51</v>
      </c>
      <c r="P7" s="123" t="s">
        <v>1</v>
      </c>
      <c r="Q7" s="261"/>
      <c r="R7" s="262"/>
      <c r="S7" s="263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</row>
    <row r="8" spans="1:171" s="116" customFormat="1" ht="25.5" customHeight="1" thickBot="1">
      <c r="A8" s="255"/>
      <c r="B8" s="256"/>
      <c r="C8" s="257"/>
      <c r="D8" s="151" t="s">
        <v>52</v>
      </c>
      <c r="E8" s="126" t="s">
        <v>53</v>
      </c>
      <c r="F8" s="127" t="s">
        <v>2</v>
      </c>
      <c r="G8" s="125" t="s">
        <v>52</v>
      </c>
      <c r="H8" s="126" t="s">
        <v>53</v>
      </c>
      <c r="I8" s="127" t="s">
        <v>2</v>
      </c>
      <c r="J8" s="125" t="s">
        <v>52</v>
      </c>
      <c r="K8" s="126" t="s">
        <v>53</v>
      </c>
      <c r="L8" s="127" t="s">
        <v>2</v>
      </c>
      <c r="M8" s="128"/>
      <c r="N8" s="125" t="s">
        <v>52</v>
      </c>
      <c r="O8" s="126" t="s">
        <v>53</v>
      </c>
      <c r="P8" s="127" t="s">
        <v>2</v>
      </c>
      <c r="Q8" s="265"/>
      <c r="R8" s="266"/>
      <c r="S8" s="267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</row>
    <row r="9" spans="1:171" s="116" customFormat="1" ht="9" customHeight="1" thickBot="1">
      <c r="A9" s="134"/>
      <c r="B9" s="134"/>
      <c r="C9" s="134"/>
      <c r="D9" s="153"/>
      <c r="E9" s="152"/>
      <c r="F9" s="152"/>
      <c r="G9" s="153"/>
      <c r="H9" s="152"/>
      <c r="I9" s="152"/>
      <c r="J9" s="153"/>
      <c r="K9" s="152"/>
      <c r="L9" s="154"/>
      <c r="M9" s="152"/>
      <c r="N9" s="153"/>
      <c r="O9" s="152"/>
      <c r="P9" s="152"/>
      <c r="Q9" s="134"/>
      <c r="R9" s="134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</row>
    <row r="10" spans="1:171" s="116" customFormat="1" ht="33" customHeight="1" thickBot="1">
      <c r="A10" s="40"/>
      <c r="B10" s="44"/>
      <c r="C10" s="44"/>
      <c r="D10" s="278" t="s">
        <v>106</v>
      </c>
      <c r="E10" s="279"/>
      <c r="F10" s="280"/>
      <c r="G10" s="278" t="s">
        <v>107</v>
      </c>
      <c r="H10" s="279"/>
      <c r="I10" s="280"/>
      <c r="J10" s="282" t="s">
        <v>54</v>
      </c>
      <c r="K10" s="283"/>
      <c r="L10" s="284"/>
      <c r="M10" s="114"/>
      <c r="N10" s="282" t="s">
        <v>55</v>
      </c>
      <c r="O10" s="283"/>
      <c r="P10" s="284"/>
      <c r="Q10" s="44"/>
      <c r="R10" s="44"/>
      <c r="S10" s="115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</row>
    <row r="11" spans="1:171" s="116" customFormat="1" ht="25.5" customHeight="1" thickBot="1">
      <c r="A11" s="64" t="s">
        <v>25</v>
      </c>
      <c r="B11" s="62"/>
      <c r="C11" s="62"/>
      <c r="D11" s="155">
        <v>231.8</v>
      </c>
      <c r="E11" s="156">
        <v>8.3</v>
      </c>
      <c r="F11" s="157">
        <f>+D11+E11</f>
        <v>240.10000000000002</v>
      </c>
      <c r="G11" s="156">
        <v>212.3</v>
      </c>
      <c r="H11" s="156">
        <v>7.5</v>
      </c>
      <c r="I11" s="157">
        <f>SUM(G11:H11)</f>
        <v>219.8</v>
      </c>
      <c r="J11" s="155">
        <v>75</v>
      </c>
      <c r="K11" s="156">
        <v>3.2</v>
      </c>
      <c r="L11" s="157">
        <f>SUM(J11:K11)</f>
        <v>78.2</v>
      </c>
      <c r="M11" s="206">
        <f>ROUND((L11-P11)/(P11)*(100),2)</f>
        <v>68.53</v>
      </c>
      <c r="N11" s="155">
        <v>42.5</v>
      </c>
      <c r="O11" s="156">
        <v>3.9</v>
      </c>
      <c r="P11" s="157">
        <f>SUM(N11:O11)</f>
        <v>46.4</v>
      </c>
      <c r="Q11" s="63"/>
      <c r="S11" s="50" t="s">
        <v>19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</row>
    <row r="12" spans="1:171" s="116" customFormat="1" ht="30" customHeight="1" thickBot="1">
      <c r="A12" s="64"/>
      <c r="B12" s="49"/>
      <c r="C12" s="49"/>
      <c r="D12" s="274"/>
      <c r="E12" s="274"/>
      <c r="F12" s="274"/>
      <c r="G12" s="81"/>
      <c r="H12" s="81"/>
      <c r="I12" s="81"/>
      <c r="J12" s="277" t="s">
        <v>103</v>
      </c>
      <c r="K12" s="277"/>
      <c r="L12" s="277"/>
      <c r="M12" s="73"/>
      <c r="N12" s="268" t="s">
        <v>104</v>
      </c>
      <c r="O12" s="268"/>
      <c r="P12" s="268"/>
      <c r="Q12" s="53"/>
      <c r="R12" s="53"/>
      <c r="S12" s="54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</row>
    <row r="13" spans="1:171" s="116" customFormat="1" ht="25.5" customHeight="1" thickBot="1">
      <c r="A13" s="64" t="s">
        <v>3</v>
      </c>
      <c r="B13" s="102"/>
      <c r="C13" s="102"/>
      <c r="D13" s="159">
        <f>SUM(D14:D15)</f>
        <v>0.7</v>
      </c>
      <c r="E13" s="160">
        <f>SUM(E14:E15)</f>
        <v>0.3</v>
      </c>
      <c r="F13" s="161">
        <f>SUM(D13:E13)</f>
        <v>1</v>
      </c>
      <c r="G13" s="159">
        <f>SUM(G14:G15)</f>
        <v>0</v>
      </c>
      <c r="H13" s="160">
        <f>SUM(H14:H15)</f>
        <v>0.3</v>
      </c>
      <c r="I13" s="161">
        <f>SUM(G13:H13)</f>
        <v>0.3</v>
      </c>
      <c r="J13" s="155">
        <f>J14+J15</f>
        <v>296.9</v>
      </c>
      <c r="K13" s="163">
        <f>K14+K15</f>
        <v>10.7</v>
      </c>
      <c r="L13" s="157">
        <f>SUM(J13:K13)</f>
        <v>307.59999999999997</v>
      </c>
      <c r="M13" s="200" t="s">
        <v>16</v>
      </c>
      <c r="N13" s="155">
        <f>N14+N15</f>
        <v>287.9</v>
      </c>
      <c r="O13" s="163">
        <f>O14+O15</f>
        <v>13.6</v>
      </c>
      <c r="P13" s="157">
        <f>SUM(N13:O13)</f>
        <v>301.5</v>
      </c>
      <c r="Q13" s="63"/>
      <c r="R13" s="63"/>
      <c r="S13" s="50" t="s">
        <v>4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</row>
    <row r="14" spans="1:171" s="116" customFormat="1" ht="25.5" customHeight="1">
      <c r="A14" s="64"/>
      <c r="B14" s="65" t="s">
        <v>76</v>
      </c>
      <c r="C14" s="66"/>
      <c r="D14" s="165">
        <v>0.7</v>
      </c>
      <c r="E14" s="166">
        <v>0.3</v>
      </c>
      <c r="F14" s="164">
        <f>SUM(D14:E14)</f>
        <v>1</v>
      </c>
      <c r="G14" s="165">
        <v>0</v>
      </c>
      <c r="H14" s="166">
        <v>0.3</v>
      </c>
      <c r="I14" s="164">
        <f>SUM(G14:H14)</f>
        <v>0.3</v>
      </c>
      <c r="J14" s="165">
        <v>227.4</v>
      </c>
      <c r="K14" s="166">
        <v>10.7</v>
      </c>
      <c r="L14" s="164">
        <f>SUM(J14:K14)</f>
        <v>238.1</v>
      </c>
      <c r="M14" s="76">
        <f>ROUND((L14-P14)/(P14)*(100),2)</f>
        <v>32.42</v>
      </c>
      <c r="N14" s="165">
        <v>166.2</v>
      </c>
      <c r="O14" s="166">
        <v>13.6</v>
      </c>
      <c r="P14" s="164">
        <f>SUM(N14:O14)</f>
        <v>179.79999999999998</v>
      </c>
      <c r="Q14" s="67"/>
      <c r="R14" s="68" t="s">
        <v>77</v>
      </c>
      <c r="S14" s="54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</row>
    <row r="15" spans="1:171" s="116" customFormat="1" ht="25.5" customHeight="1" thickBot="1">
      <c r="A15" s="64"/>
      <c r="B15" s="117" t="s">
        <v>56</v>
      </c>
      <c r="C15" s="118"/>
      <c r="D15" s="167">
        <v>0</v>
      </c>
      <c r="E15" s="168">
        <v>0</v>
      </c>
      <c r="F15" s="169">
        <f>SUM(D15:E15)</f>
        <v>0</v>
      </c>
      <c r="G15" s="167">
        <v>0</v>
      </c>
      <c r="H15" s="168">
        <v>0</v>
      </c>
      <c r="I15" s="169">
        <f>SUM(G15:H15)</f>
        <v>0</v>
      </c>
      <c r="J15" s="167">
        <v>69.5</v>
      </c>
      <c r="K15" s="170">
        <v>0</v>
      </c>
      <c r="L15" s="169">
        <f>SUM(J15:K15)</f>
        <v>69.5</v>
      </c>
      <c r="M15" s="171" t="s">
        <v>16</v>
      </c>
      <c r="N15" s="167">
        <v>121.7</v>
      </c>
      <c r="O15" s="170">
        <v>0</v>
      </c>
      <c r="P15" s="169">
        <f>SUM(N15:O15)</f>
        <v>121.7</v>
      </c>
      <c r="Q15" s="71"/>
      <c r="R15" s="72" t="s">
        <v>34</v>
      </c>
      <c r="S15" s="54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</row>
    <row r="16" spans="1:171" s="116" customFormat="1" ht="10.5" customHeight="1" thickBot="1">
      <c r="A16" s="64"/>
      <c r="B16" s="49"/>
      <c r="C16" s="49"/>
      <c r="D16" s="172"/>
      <c r="E16" s="172"/>
      <c r="F16" s="172"/>
      <c r="G16" s="172"/>
      <c r="H16" s="172"/>
      <c r="I16" s="172"/>
      <c r="J16" s="172"/>
      <c r="K16" s="172"/>
      <c r="L16" s="172"/>
      <c r="M16" s="80"/>
      <c r="N16" s="80"/>
      <c r="O16" s="80"/>
      <c r="P16" s="80"/>
      <c r="Q16" s="53"/>
      <c r="R16" s="53"/>
      <c r="S16" s="54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</row>
    <row r="17" spans="1:171" s="116" customFormat="1" ht="25.5" customHeight="1" thickBot="1">
      <c r="A17" s="64" t="s">
        <v>5</v>
      </c>
      <c r="B17" s="101"/>
      <c r="C17" s="102"/>
      <c r="D17" s="155">
        <f>SUM(D19:D23)</f>
        <v>17.8</v>
      </c>
      <c r="E17" s="160">
        <f>SUM(E19:E23)</f>
        <v>1.4</v>
      </c>
      <c r="F17" s="158">
        <f>SUM(D17:E17)</f>
        <v>19.2</v>
      </c>
      <c r="G17" s="155">
        <f>SUM(G19:G23)</f>
        <v>26.500000000000004</v>
      </c>
      <c r="H17" s="160">
        <f>SUM(H19:H23)</f>
        <v>1</v>
      </c>
      <c r="I17" s="158">
        <f>SUM(G17:H17)</f>
        <v>27.500000000000004</v>
      </c>
      <c r="J17" s="155">
        <f>SUM(J19:J23)</f>
        <v>181.70000000000002</v>
      </c>
      <c r="K17" s="160">
        <f>SUM(K19:K23)</f>
        <v>8.1</v>
      </c>
      <c r="L17" s="158">
        <f>SUM(J17:K17)</f>
        <v>189.8</v>
      </c>
      <c r="M17" s="206">
        <f aca="true" t="shared" si="0" ref="M17:M23">ROUND((L17-P17)/(P17)*(100),2)</f>
        <v>-2.32</v>
      </c>
      <c r="N17" s="155">
        <f>SUM(N19:N23)</f>
        <v>181.7</v>
      </c>
      <c r="O17" s="160">
        <f>SUM(O19:O23)</f>
        <v>12.599999999999998</v>
      </c>
      <c r="P17" s="158">
        <f>SUM(N17:O17)</f>
        <v>194.29999999999998</v>
      </c>
      <c r="Q17" s="63"/>
      <c r="R17" s="63"/>
      <c r="S17" s="50" t="s">
        <v>6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</row>
    <row r="18" spans="1:171" s="116" customFormat="1" ht="25.5" customHeight="1">
      <c r="A18" s="64"/>
      <c r="B18" s="84" t="s">
        <v>17</v>
      </c>
      <c r="C18" s="103"/>
      <c r="D18" s="173">
        <f>SUM(D19:D20)</f>
        <v>17.4</v>
      </c>
      <c r="E18" s="166">
        <f>SUM(E19:E20)</f>
        <v>0.8</v>
      </c>
      <c r="F18" s="161">
        <f>SUM(D18:E18)</f>
        <v>18.2</v>
      </c>
      <c r="G18" s="165">
        <f>SUM(G19:G20)</f>
        <v>25.1</v>
      </c>
      <c r="H18" s="166">
        <f>SUM(H19:H20)</f>
        <v>0.7</v>
      </c>
      <c r="I18" s="161">
        <f>SUM(G18:H18)</f>
        <v>25.8</v>
      </c>
      <c r="J18" s="165">
        <f>SUM(J19:J20)</f>
        <v>176.4</v>
      </c>
      <c r="K18" s="166">
        <f>SUM(K19:K20)</f>
        <v>4</v>
      </c>
      <c r="L18" s="161">
        <f>SUM(J18:K18)</f>
        <v>180.4</v>
      </c>
      <c r="M18" s="203">
        <f t="shared" si="0"/>
        <v>-3.63</v>
      </c>
      <c r="N18" s="165">
        <f>SUM(N19:N20)</f>
        <v>177</v>
      </c>
      <c r="O18" s="166">
        <f>SUM(O19:O20)</f>
        <v>10.2</v>
      </c>
      <c r="P18" s="161">
        <f>SUM(N18:O18)</f>
        <v>187.2</v>
      </c>
      <c r="Q18" s="104"/>
      <c r="R18" s="87" t="s">
        <v>18</v>
      </c>
      <c r="S18" s="5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</row>
    <row r="19" spans="1:171" s="116" customFormat="1" ht="25.5" customHeight="1">
      <c r="A19" s="64"/>
      <c r="B19" s="105"/>
      <c r="C19" s="65" t="s">
        <v>57</v>
      </c>
      <c r="D19" s="174">
        <v>17.4</v>
      </c>
      <c r="E19" s="175">
        <v>0.2</v>
      </c>
      <c r="F19" s="176">
        <f>SUM(D19:E19)</f>
        <v>17.599999999999998</v>
      </c>
      <c r="G19" s="174">
        <v>25.1</v>
      </c>
      <c r="H19" s="175">
        <v>0.2</v>
      </c>
      <c r="I19" s="176">
        <f>SUM(G19:H19)</f>
        <v>25.3</v>
      </c>
      <c r="J19" s="174">
        <v>176.4</v>
      </c>
      <c r="K19" s="175">
        <v>1.3</v>
      </c>
      <c r="L19" s="176">
        <f>SUM(J19:K19)</f>
        <v>177.70000000000002</v>
      </c>
      <c r="M19" s="76">
        <f t="shared" si="0"/>
        <v>-0.95</v>
      </c>
      <c r="N19" s="174">
        <v>177</v>
      </c>
      <c r="O19" s="175">
        <v>2.4</v>
      </c>
      <c r="P19" s="176">
        <f>SUM(N19:O19)</f>
        <v>179.4</v>
      </c>
      <c r="Q19" s="68" t="s">
        <v>58</v>
      </c>
      <c r="R19" s="106"/>
      <c r="S19" s="54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</row>
    <row r="20" spans="1:171" s="116" customFormat="1" ht="25.5" customHeight="1">
      <c r="A20" s="64"/>
      <c r="B20" s="107"/>
      <c r="C20" s="216" t="s">
        <v>59</v>
      </c>
      <c r="D20" s="180">
        <v>0</v>
      </c>
      <c r="E20" s="181">
        <v>0.6</v>
      </c>
      <c r="F20" s="182">
        <f>E20+D20</f>
        <v>0.6</v>
      </c>
      <c r="G20" s="180">
        <v>0</v>
      </c>
      <c r="H20" s="181">
        <v>0.5</v>
      </c>
      <c r="I20" s="182">
        <f>H20+G20</f>
        <v>0.5</v>
      </c>
      <c r="J20" s="180">
        <v>0</v>
      </c>
      <c r="K20" s="181">
        <v>2.7</v>
      </c>
      <c r="L20" s="182">
        <f>K20+J20</f>
        <v>2.7</v>
      </c>
      <c r="M20" s="148">
        <f t="shared" si="0"/>
        <v>-65.38</v>
      </c>
      <c r="N20" s="180">
        <v>0</v>
      </c>
      <c r="O20" s="181">
        <v>7.8</v>
      </c>
      <c r="P20" s="182">
        <f>O20+N20</f>
        <v>7.8</v>
      </c>
      <c r="Q20" s="93" t="s">
        <v>60</v>
      </c>
      <c r="R20" s="98"/>
      <c r="S20" s="54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</row>
    <row r="21" spans="1:171" s="116" customFormat="1" ht="25.5" customHeight="1">
      <c r="A21" s="64"/>
      <c r="B21" s="95" t="s">
        <v>7</v>
      </c>
      <c r="C21" s="47"/>
      <c r="D21" s="178">
        <v>0.1</v>
      </c>
      <c r="E21" s="179">
        <v>0.2</v>
      </c>
      <c r="F21" s="177">
        <f>SUM(D21:E21)</f>
        <v>0.30000000000000004</v>
      </c>
      <c r="G21" s="178">
        <v>0.1</v>
      </c>
      <c r="H21" s="179">
        <v>0.1</v>
      </c>
      <c r="I21" s="177">
        <f>SUM(G21:H21)</f>
        <v>0.2</v>
      </c>
      <c r="J21" s="178">
        <v>1</v>
      </c>
      <c r="K21" s="179">
        <v>1</v>
      </c>
      <c r="L21" s="196">
        <f>SUM(J21:K21)</f>
        <v>2</v>
      </c>
      <c r="M21" s="109">
        <f t="shared" si="0"/>
        <v>-52.38</v>
      </c>
      <c r="N21" s="178">
        <v>3</v>
      </c>
      <c r="O21" s="179">
        <v>1.2</v>
      </c>
      <c r="P21" s="177">
        <f>SUM(N21:O21)</f>
        <v>4.2</v>
      </c>
      <c r="Q21" s="53"/>
      <c r="R21" s="98" t="s">
        <v>20</v>
      </c>
      <c r="S21" s="54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</row>
    <row r="22" spans="1:171" s="116" customFormat="1" ht="25.5" customHeight="1">
      <c r="A22" s="64"/>
      <c r="B22" s="95" t="s">
        <v>8</v>
      </c>
      <c r="C22" s="47"/>
      <c r="D22" s="178">
        <v>0.3</v>
      </c>
      <c r="E22" s="179">
        <v>0.4</v>
      </c>
      <c r="F22" s="177">
        <f>SUM(D22:E22)</f>
        <v>0.7</v>
      </c>
      <c r="G22" s="178">
        <v>0</v>
      </c>
      <c r="H22" s="179">
        <v>0.2</v>
      </c>
      <c r="I22" s="196">
        <f>SUM(G22:H22)</f>
        <v>0.2</v>
      </c>
      <c r="J22" s="178">
        <v>1.3</v>
      </c>
      <c r="K22" s="179">
        <v>3</v>
      </c>
      <c r="L22" s="196">
        <f>SUM(J22:K22)</f>
        <v>4.3</v>
      </c>
      <c r="M22" s="76">
        <f t="shared" si="0"/>
        <v>258.33</v>
      </c>
      <c r="N22" s="178">
        <v>0.1</v>
      </c>
      <c r="O22" s="179">
        <v>1.1</v>
      </c>
      <c r="P22" s="196">
        <f>SUM(N22:O22)</f>
        <v>1.2000000000000002</v>
      </c>
      <c r="Q22" s="145"/>
      <c r="R22" s="98" t="s">
        <v>9</v>
      </c>
      <c r="S22" s="54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</row>
    <row r="23" spans="1:171" s="116" customFormat="1" ht="25.5" customHeight="1" thickBot="1">
      <c r="A23" s="64"/>
      <c r="B23" s="110" t="s">
        <v>21</v>
      </c>
      <c r="C23" s="111"/>
      <c r="D23" s="167">
        <v>0</v>
      </c>
      <c r="E23" s="168">
        <v>0</v>
      </c>
      <c r="F23" s="183">
        <f>SUM(D23:E23)</f>
        <v>0</v>
      </c>
      <c r="G23" s="167">
        <v>1.3</v>
      </c>
      <c r="H23" s="168">
        <v>0</v>
      </c>
      <c r="I23" s="183">
        <f>SUM(G23:H23)</f>
        <v>1.3</v>
      </c>
      <c r="J23" s="167">
        <v>3</v>
      </c>
      <c r="K23" s="168">
        <v>0.1</v>
      </c>
      <c r="L23" s="183">
        <f>SUM(J23:K23)</f>
        <v>3.1</v>
      </c>
      <c r="M23" s="204">
        <f t="shared" si="0"/>
        <v>82.35</v>
      </c>
      <c r="N23" s="167">
        <v>1.6</v>
      </c>
      <c r="O23" s="168">
        <v>0.1</v>
      </c>
      <c r="P23" s="183">
        <f>SUM(N23:O23)</f>
        <v>1.7000000000000002</v>
      </c>
      <c r="Q23" s="112"/>
      <c r="R23" s="113" t="s">
        <v>22</v>
      </c>
      <c r="S23" s="54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</row>
    <row r="24" spans="1:171" s="116" customFormat="1" ht="9" customHeight="1" thickBot="1">
      <c r="A24" s="64"/>
      <c r="B24" s="62"/>
      <c r="C24" s="62"/>
      <c r="D24" s="205"/>
      <c r="E24" s="205"/>
      <c r="F24" s="205"/>
      <c r="G24" s="205"/>
      <c r="H24" s="205"/>
      <c r="I24" s="205"/>
      <c r="J24" s="205"/>
      <c r="K24" s="205"/>
      <c r="L24" s="205"/>
      <c r="M24" s="217"/>
      <c r="N24" s="205"/>
      <c r="O24" s="205"/>
      <c r="P24" s="205"/>
      <c r="Q24" s="63"/>
      <c r="R24" s="63"/>
      <c r="S24" s="50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</row>
    <row r="25" spans="1:171" s="116" customFormat="1" ht="25.5" customHeight="1" thickBot="1">
      <c r="A25" s="64" t="s">
        <v>78</v>
      </c>
      <c r="B25" s="102"/>
      <c r="C25" s="102"/>
      <c r="D25" s="159">
        <f>SUM(D26+D29)</f>
        <v>0</v>
      </c>
      <c r="E25" s="184">
        <f>SUM(E26+E29)</f>
        <v>0</v>
      </c>
      <c r="F25" s="161">
        <f aca="true" t="shared" si="1" ref="F25:F31">SUM(D25:E25)</f>
        <v>0</v>
      </c>
      <c r="G25" s="159">
        <f>SUM(G26+G29)</f>
        <v>0</v>
      </c>
      <c r="H25" s="184">
        <f>SUM(H26+H29)</f>
        <v>0</v>
      </c>
      <c r="I25" s="161">
        <f aca="true" t="shared" si="2" ref="I25:I31">SUM(G25:H25)</f>
        <v>0</v>
      </c>
      <c r="J25" s="159">
        <f>SUM(J26+J29)</f>
        <v>0</v>
      </c>
      <c r="K25" s="184">
        <f>SUM(K26+K29)</f>
        <v>0</v>
      </c>
      <c r="L25" s="161">
        <f aca="true" t="shared" si="3" ref="L25:L31">SUM(J25:K25)</f>
        <v>0</v>
      </c>
      <c r="M25" s="162" t="s">
        <v>16</v>
      </c>
      <c r="N25" s="165">
        <f>SUM(N26+N29)</f>
        <v>0</v>
      </c>
      <c r="O25" s="166">
        <f>SUM(O26+O29)</f>
        <v>0</v>
      </c>
      <c r="P25" s="161">
        <f aca="true" t="shared" si="4" ref="P25:P31">SUM(N25:O25)</f>
        <v>0</v>
      </c>
      <c r="Q25" s="49"/>
      <c r="R25" s="49"/>
      <c r="S25" s="83" t="s">
        <v>79</v>
      </c>
      <c r="T25" s="49"/>
      <c r="U25" s="53"/>
      <c r="V25" s="63"/>
      <c r="W25" s="63"/>
      <c r="X25" s="63"/>
      <c r="Y25" s="63"/>
      <c r="Z25" s="63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</row>
    <row r="26" spans="1:171" s="116" customFormat="1" ht="25.5" customHeight="1">
      <c r="A26" s="64"/>
      <c r="B26" s="84" t="s">
        <v>84</v>
      </c>
      <c r="C26" s="85"/>
      <c r="D26" s="159">
        <f>SUM(D27:D28)</f>
        <v>0</v>
      </c>
      <c r="E26" s="184">
        <f>SUM(E27:E28)</f>
        <v>0</v>
      </c>
      <c r="F26" s="164">
        <f t="shared" si="1"/>
        <v>0</v>
      </c>
      <c r="G26" s="159">
        <f>SUM(G27:G28)</f>
        <v>0</v>
      </c>
      <c r="H26" s="184">
        <f>SUM(H27:H28)</f>
        <v>0</v>
      </c>
      <c r="I26" s="164">
        <f t="shared" si="2"/>
        <v>0</v>
      </c>
      <c r="J26" s="159">
        <f>SUM(J27:J28)</f>
        <v>0</v>
      </c>
      <c r="K26" s="185">
        <f>SUM(K27:K28)</f>
        <v>0</v>
      </c>
      <c r="L26" s="164">
        <f t="shared" si="3"/>
        <v>0</v>
      </c>
      <c r="M26" s="186" t="s">
        <v>16</v>
      </c>
      <c r="N26" s="173">
        <f>SUM(N27:N28)</f>
        <v>0</v>
      </c>
      <c r="O26" s="166">
        <f>SUM(O27:O28)</f>
        <v>0</v>
      </c>
      <c r="P26" s="164">
        <f t="shared" si="4"/>
        <v>0</v>
      </c>
      <c r="Q26" s="86"/>
      <c r="R26" s="87" t="s">
        <v>83</v>
      </c>
      <c r="S26" s="5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</row>
    <row r="27" spans="1:171" s="116" customFormat="1" ht="25.5" customHeight="1">
      <c r="A27" s="64"/>
      <c r="B27" s="88"/>
      <c r="C27" s="89" t="s">
        <v>61</v>
      </c>
      <c r="D27" s="187">
        <v>0</v>
      </c>
      <c r="E27" s="188">
        <v>0</v>
      </c>
      <c r="F27" s="189">
        <f t="shared" si="1"/>
        <v>0</v>
      </c>
      <c r="G27" s="187">
        <v>0</v>
      </c>
      <c r="H27" s="188">
        <v>0</v>
      </c>
      <c r="I27" s="189">
        <f t="shared" si="2"/>
        <v>0</v>
      </c>
      <c r="J27" s="187">
        <v>0</v>
      </c>
      <c r="K27" s="188">
        <v>0</v>
      </c>
      <c r="L27" s="189">
        <f t="shared" si="3"/>
        <v>0</v>
      </c>
      <c r="M27" s="190" t="s">
        <v>16</v>
      </c>
      <c r="N27" s="187">
        <v>0</v>
      </c>
      <c r="O27" s="188">
        <v>0</v>
      </c>
      <c r="P27" s="189">
        <f t="shared" si="4"/>
        <v>0</v>
      </c>
      <c r="Q27" s="90" t="s">
        <v>62</v>
      </c>
      <c r="R27" s="91"/>
      <c r="S27" s="54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</row>
    <row r="28" spans="1:171" s="116" customFormat="1" ht="25.5" customHeight="1">
      <c r="A28" s="64"/>
      <c r="B28" s="88"/>
      <c r="C28" s="92" t="s">
        <v>63</v>
      </c>
      <c r="D28" s="191">
        <v>0</v>
      </c>
      <c r="E28" s="192">
        <v>0</v>
      </c>
      <c r="F28" s="193">
        <f t="shared" si="1"/>
        <v>0</v>
      </c>
      <c r="G28" s="191">
        <v>0</v>
      </c>
      <c r="H28" s="192">
        <v>0</v>
      </c>
      <c r="I28" s="193">
        <f t="shared" si="2"/>
        <v>0</v>
      </c>
      <c r="J28" s="191">
        <v>0</v>
      </c>
      <c r="K28" s="192">
        <v>0</v>
      </c>
      <c r="L28" s="193">
        <f t="shared" si="3"/>
        <v>0</v>
      </c>
      <c r="M28" s="55" t="s">
        <v>16</v>
      </c>
      <c r="N28" s="191">
        <v>0</v>
      </c>
      <c r="O28" s="192">
        <v>0</v>
      </c>
      <c r="P28" s="193">
        <f t="shared" si="4"/>
        <v>0</v>
      </c>
      <c r="Q28" s="93" t="s">
        <v>64</v>
      </c>
      <c r="R28" s="94"/>
      <c r="S28" s="54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</row>
    <row r="29" spans="1:171" s="116" customFormat="1" ht="25.5" customHeight="1">
      <c r="A29" s="64"/>
      <c r="B29" s="95" t="s">
        <v>68</v>
      </c>
      <c r="C29" s="96"/>
      <c r="D29" s="194">
        <f>SUM(D30:D31)</f>
        <v>0</v>
      </c>
      <c r="E29" s="195">
        <f>SUM(E30:E31)</f>
        <v>0</v>
      </c>
      <c r="F29" s="196">
        <f t="shared" si="1"/>
        <v>0</v>
      </c>
      <c r="G29" s="194">
        <f>SUM(G30:G31)</f>
        <v>0</v>
      </c>
      <c r="H29" s="195">
        <f>SUM(H30:H31)</f>
        <v>0</v>
      </c>
      <c r="I29" s="196">
        <f t="shared" si="2"/>
        <v>0</v>
      </c>
      <c r="J29" s="194">
        <f>SUM(J30:J31)</f>
        <v>0</v>
      </c>
      <c r="K29" s="195">
        <f>SUM(K30:K31)</f>
        <v>0</v>
      </c>
      <c r="L29" s="196">
        <f t="shared" si="3"/>
        <v>0</v>
      </c>
      <c r="M29" s="190" t="s">
        <v>16</v>
      </c>
      <c r="N29" s="194">
        <f>SUM(N30:N31)</f>
        <v>0</v>
      </c>
      <c r="O29" s="195">
        <f>SUM(O30:O31)</f>
        <v>0</v>
      </c>
      <c r="P29" s="196">
        <f t="shared" si="4"/>
        <v>0</v>
      </c>
      <c r="Q29" s="97"/>
      <c r="R29" s="98" t="s">
        <v>69</v>
      </c>
      <c r="S29" s="54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</row>
    <row r="30" spans="1:171" s="116" customFormat="1" ht="25.5" customHeight="1">
      <c r="A30" s="64"/>
      <c r="B30" s="88"/>
      <c r="C30" s="89" t="s">
        <v>27</v>
      </c>
      <c r="D30" s="187">
        <v>0</v>
      </c>
      <c r="E30" s="188">
        <v>0</v>
      </c>
      <c r="F30" s="189">
        <f t="shared" si="1"/>
        <v>0</v>
      </c>
      <c r="G30" s="187">
        <v>0</v>
      </c>
      <c r="H30" s="188">
        <v>0</v>
      </c>
      <c r="I30" s="189">
        <f t="shared" si="2"/>
        <v>0</v>
      </c>
      <c r="J30" s="187">
        <v>0</v>
      </c>
      <c r="K30" s="188">
        <v>0</v>
      </c>
      <c r="L30" s="189">
        <f t="shared" si="3"/>
        <v>0</v>
      </c>
      <c r="M30" s="190" t="s">
        <v>16</v>
      </c>
      <c r="N30" s="187">
        <v>0</v>
      </c>
      <c r="O30" s="188">
        <v>0</v>
      </c>
      <c r="P30" s="189">
        <f t="shared" si="4"/>
        <v>0</v>
      </c>
      <c r="Q30" s="90" t="s">
        <v>29</v>
      </c>
      <c r="R30" s="94"/>
      <c r="S30" s="54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</row>
    <row r="31" spans="1:171" s="116" customFormat="1" ht="25.5" customHeight="1" thickBot="1">
      <c r="A31" s="64"/>
      <c r="B31" s="99"/>
      <c r="C31" s="92" t="s">
        <v>28</v>
      </c>
      <c r="D31" s="197">
        <v>0</v>
      </c>
      <c r="E31" s="170">
        <v>0</v>
      </c>
      <c r="F31" s="183">
        <f t="shared" si="1"/>
        <v>0</v>
      </c>
      <c r="G31" s="197">
        <v>0</v>
      </c>
      <c r="H31" s="170">
        <v>0</v>
      </c>
      <c r="I31" s="183">
        <f t="shared" si="2"/>
        <v>0</v>
      </c>
      <c r="J31" s="197">
        <v>0</v>
      </c>
      <c r="K31" s="170">
        <v>0</v>
      </c>
      <c r="L31" s="183">
        <f t="shared" si="3"/>
        <v>0</v>
      </c>
      <c r="M31" s="198" t="s">
        <v>16</v>
      </c>
      <c r="N31" s="197">
        <v>0</v>
      </c>
      <c r="O31" s="170">
        <v>0</v>
      </c>
      <c r="P31" s="183">
        <f t="shared" si="4"/>
        <v>0</v>
      </c>
      <c r="Q31" s="93" t="s">
        <v>30</v>
      </c>
      <c r="R31" s="100"/>
      <c r="S31" s="54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</row>
    <row r="32" spans="1:171" s="116" customFormat="1" ht="10.5" customHeight="1" thickBot="1">
      <c r="A32" s="64"/>
      <c r="B32" s="47"/>
      <c r="C32" s="47"/>
      <c r="D32" s="172"/>
      <c r="E32" s="172"/>
      <c r="F32" s="172"/>
      <c r="G32" s="172"/>
      <c r="H32" s="172"/>
      <c r="I32" s="172"/>
      <c r="J32" s="172"/>
      <c r="K32" s="172"/>
      <c r="L32" s="172"/>
      <c r="M32" s="80"/>
      <c r="N32" s="80"/>
      <c r="O32" s="80"/>
      <c r="P32" s="80"/>
      <c r="Q32" s="53"/>
      <c r="R32" s="53"/>
      <c r="S32" s="54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</row>
    <row r="33" spans="1:171" s="116" customFormat="1" ht="25.5" customHeight="1" thickBot="1">
      <c r="A33" s="46" t="s">
        <v>10</v>
      </c>
      <c r="B33" s="62"/>
      <c r="C33" s="62"/>
      <c r="D33" s="199">
        <f aca="true" t="shared" si="5" ref="D33:P33">SUM(D34:D35)</f>
        <v>2.4000000000000004</v>
      </c>
      <c r="E33" s="160">
        <f t="shared" si="5"/>
        <v>-0.30000000000000004</v>
      </c>
      <c r="F33" s="158">
        <f t="shared" si="5"/>
        <v>2.1</v>
      </c>
      <c r="G33" s="199">
        <f>SUM(G34:G35)</f>
        <v>-1.2</v>
      </c>
      <c r="H33" s="160">
        <f t="shared" si="5"/>
        <v>0.6000000000000001</v>
      </c>
      <c r="I33" s="158">
        <f t="shared" si="5"/>
        <v>-0.6</v>
      </c>
      <c r="J33" s="160">
        <f t="shared" si="5"/>
        <v>3.2</v>
      </c>
      <c r="K33" s="160">
        <f t="shared" si="5"/>
        <v>-0.4</v>
      </c>
      <c r="L33" s="157">
        <f t="shared" si="5"/>
        <v>2.8000000000000003</v>
      </c>
      <c r="M33" s="200" t="s">
        <v>16</v>
      </c>
      <c r="N33" s="156">
        <f t="shared" si="5"/>
        <v>0.3</v>
      </c>
      <c r="O33" s="160">
        <f t="shared" si="5"/>
        <v>-1.9</v>
      </c>
      <c r="P33" s="157">
        <f t="shared" si="5"/>
        <v>-1.6</v>
      </c>
      <c r="Q33" s="63"/>
      <c r="R33" s="63"/>
      <c r="S33" s="50" t="s">
        <v>11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</row>
    <row r="34" spans="1:171" s="116" customFormat="1" ht="25.5" customHeight="1">
      <c r="A34" s="64"/>
      <c r="B34" s="65" t="s">
        <v>32</v>
      </c>
      <c r="C34" s="66"/>
      <c r="D34" s="178">
        <v>1.1</v>
      </c>
      <c r="E34" s="179">
        <v>-0.2</v>
      </c>
      <c r="F34" s="177">
        <f>SUM(D34:E34)</f>
        <v>0.9000000000000001</v>
      </c>
      <c r="G34" s="178">
        <v>0</v>
      </c>
      <c r="H34" s="179">
        <v>0.4</v>
      </c>
      <c r="I34" s="177">
        <f>SUM(G34:H34)</f>
        <v>0.4</v>
      </c>
      <c r="J34" s="178">
        <v>1.1</v>
      </c>
      <c r="K34" s="179">
        <v>0.6</v>
      </c>
      <c r="L34" s="164">
        <f>SUM(J34:K34)</f>
        <v>1.7000000000000002</v>
      </c>
      <c r="M34" s="201" t="s">
        <v>16</v>
      </c>
      <c r="N34" s="178">
        <v>-0.2</v>
      </c>
      <c r="O34" s="179">
        <v>-0.6</v>
      </c>
      <c r="P34" s="164">
        <f>SUM(N34:O34)</f>
        <v>-0.8</v>
      </c>
      <c r="Q34" s="67"/>
      <c r="R34" s="68" t="s">
        <v>33</v>
      </c>
      <c r="S34" s="54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</row>
    <row r="35" spans="1:171" s="116" customFormat="1" ht="25.5" customHeight="1" thickBot="1">
      <c r="A35" s="64"/>
      <c r="B35" s="69" t="s">
        <v>93</v>
      </c>
      <c r="C35" s="70"/>
      <c r="D35" s="178">
        <v>1.3</v>
      </c>
      <c r="E35" s="179">
        <v>-0.1</v>
      </c>
      <c r="F35" s="183">
        <f>SUM(D35:E35)</f>
        <v>1.2</v>
      </c>
      <c r="G35" s="178">
        <v>-1.2</v>
      </c>
      <c r="H35" s="179">
        <v>0.2</v>
      </c>
      <c r="I35" s="177">
        <f>SUM(G35:H35)</f>
        <v>-1</v>
      </c>
      <c r="J35" s="167">
        <v>2.1</v>
      </c>
      <c r="K35" s="170">
        <v>-1</v>
      </c>
      <c r="L35" s="169">
        <f>SUM(J35:K35)</f>
        <v>1.1</v>
      </c>
      <c r="M35" s="198" t="s">
        <v>16</v>
      </c>
      <c r="N35" s="167">
        <v>0.5</v>
      </c>
      <c r="O35" s="170">
        <v>-1.3</v>
      </c>
      <c r="P35" s="169">
        <f>SUM(N35:O35)</f>
        <v>-0.8</v>
      </c>
      <c r="Q35" s="71"/>
      <c r="R35" s="72" t="s">
        <v>91</v>
      </c>
      <c r="S35" s="54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</row>
    <row r="36" spans="1:171" s="116" customFormat="1" ht="30" customHeight="1" thickBot="1">
      <c r="A36" s="64"/>
      <c r="B36" s="49"/>
      <c r="C36" s="49"/>
      <c r="D36" s="278" t="s">
        <v>46</v>
      </c>
      <c r="E36" s="279"/>
      <c r="F36" s="280"/>
      <c r="G36" s="281" t="s">
        <v>108</v>
      </c>
      <c r="H36" s="281"/>
      <c r="I36" s="281"/>
      <c r="J36" s="281" t="s">
        <v>108</v>
      </c>
      <c r="K36" s="281"/>
      <c r="L36" s="281"/>
      <c r="M36" s="281"/>
      <c r="N36" s="281" t="s">
        <v>109</v>
      </c>
      <c r="O36" s="281"/>
      <c r="P36" s="281"/>
      <c r="Q36" s="53"/>
      <c r="R36" s="53"/>
      <c r="S36" s="54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</row>
    <row r="37" spans="1:171" s="116" customFormat="1" ht="25.5" customHeight="1" thickBot="1">
      <c r="A37" s="74" t="s">
        <v>24</v>
      </c>
      <c r="B37" s="75"/>
      <c r="C37" s="75"/>
      <c r="D37" s="155">
        <f>D11+D13-D17-D25-D33</f>
        <v>212.29999999999998</v>
      </c>
      <c r="E37" s="160">
        <f>E11+E13-E17-E25-E33</f>
        <v>7.500000000000001</v>
      </c>
      <c r="F37" s="158">
        <f>SUM(D37:E37)</f>
        <v>219.79999999999998</v>
      </c>
      <c r="G37" s="155">
        <f>G11+G13-G17-G25-G33</f>
        <v>187</v>
      </c>
      <c r="H37" s="160">
        <f>H11+H13-H17-H25-H33</f>
        <v>6.199999999999999</v>
      </c>
      <c r="I37" s="158">
        <f>SUM(G37:H37)</f>
        <v>193.2</v>
      </c>
      <c r="J37" s="155">
        <f>J11+J13-J17-J25-J33</f>
        <v>186.99999999999997</v>
      </c>
      <c r="K37" s="160">
        <f>K11+K13-K17-K25-K33</f>
        <v>6.199999999999999</v>
      </c>
      <c r="L37" s="158">
        <f>SUM(J37:K37)</f>
        <v>193.19999999999996</v>
      </c>
      <c r="M37" s="206">
        <f>ROUND((L37-P37)/(P37)*(100),2)</f>
        <v>24.48</v>
      </c>
      <c r="N37" s="155">
        <f>N11+N13-N17-N25-N33</f>
        <v>148.39999999999998</v>
      </c>
      <c r="O37" s="160">
        <f>O11+O13-O17-O25-O33</f>
        <v>6.8000000000000025</v>
      </c>
      <c r="P37" s="158">
        <f>SUM(N37:O37)</f>
        <v>155.2</v>
      </c>
      <c r="Q37" s="77"/>
      <c r="R37" s="77"/>
      <c r="S37" s="78" t="s">
        <v>95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</row>
    <row r="38" spans="1:171" s="116" customFormat="1" ht="10.5" customHeight="1" thickBot="1">
      <c r="A38" s="79"/>
      <c r="B38" s="44"/>
      <c r="C38" s="44"/>
      <c r="D38" s="172"/>
      <c r="E38" s="172"/>
      <c r="F38" s="172"/>
      <c r="G38" s="81"/>
      <c r="H38" s="81"/>
      <c r="I38" s="81"/>
      <c r="J38" s="274"/>
      <c r="K38" s="274"/>
      <c r="L38" s="274"/>
      <c r="M38" s="73"/>
      <c r="N38" s="275"/>
      <c r="O38" s="275"/>
      <c r="P38" s="275"/>
      <c r="Q38" s="276"/>
      <c r="R38" s="276"/>
      <c r="S38" s="54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</row>
    <row r="39" spans="1:171" s="116" customFormat="1" ht="25.5" customHeight="1" thickBot="1">
      <c r="A39" s="46" t="s">
        <v>65</v>
      </c>
      <c r="B39" s="62"/>
      <c r="C39" s="62"/>
      <c r="D39" s="199">
        <f aca="true" t="shared" si="6" ref="D39:L39">SUM(D40:D41)</f>
        <v>212.29999999999998</v>
      </c>
      <c r="E39" s="160">
        <f t="shared" si="6"/>
        <v>7.5</v>
      </c>
      <c r="F39" s="156">
        <f t="shared" si="6"/>
        <v>219.8</v>
      </c>
      <c r="G39" s="199">
        <f t="shared" si="6"/>
        <v>187</v>
      </c>
      <c r="H39" s="160">
        <f t="shared" si="6"/>
        <v>6.199999999999999</v>
      </c>
      <c r="I39" s="156">
        <f t="shared" si="6"/>
        <v>193.2</v>
      </c>
      <c r="J39" s="199">
        <f t="shared" si="6"/>
        <v>187</v>
      </c>
      <c r="K39" s="160">
        <f t="shared" si="6"/>
        <v>6.199999999999999</v>
      </c>
      <c r="L39" s="157">
        <f t="shared" si="6"/>
        <v>193.2</v>
      </c>
      <c r="M39" s="206">
        <f>ROUND((L39-P39)/(P39)*(100),2)</f>
        <v>24.48</v>
      </c>
      <c r="N39" s="199">
        <f>SUM(N40:N41)</f>
        <v>148.4</v>
      </c>
      <c r="O39" s="160">
        <f>SUM(O40:O41)</f>
        <v>6.8</v>
      </c>
      <c r="P39" s="157">
        <f>SUM(N39:O39)</f>
        <v>155.20000000000002</v>
      </c>
      <c r="Q39" s="63"/>
      <c r="R39" s="63"/>
      <c r="S39" s="50" t="s">
        <v>66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</row>
    <row r="40" spans="1:171" s="116" customFormat="1" ht="25.5" customHeight="1">
      <c r="A40" s="82"/>
      <c r="B40" s="65" t="s">
        <v>12</v>
      </c>
      <c r="C40" s="66"/>
      <c r="D40" s="165">
        <v>169.7</v>
      </c>
      <c r="E40" s="179">
        <v>5.4</v>
      </c>
      <c r="F40" s="177">
        <f>SUM(D40:E40)</f>
        <v>175.1</v>
      </c>
      <c r="G40" s="179">
        <v>146.2</v>
      </c>
      <c r="H40" s="179">
        <v>4.6</v>
      </c>
      <c r="I40" s="177">
        <f>SUM(G40:H40)</f>
        <v>150.79999999999998</v>
      </c>
      <c r="J40" s="179">
        <v>146.2</v>
      </c>
      <c r="K40" s="179">
        <v>4.6</v>
      </c>
      <c r="L40" s="164">
        <f>SUM(J40:K40)</f>
        <v>150.79999999999998</v>
      </c>
      <c r="M40" s="202">
        <f>ROUND((L40-P40)/(P40)*(100),2)</f>
        <v>27.15</v>
      </c>
      <c r="N40" s="179">
        <v>112.3</v>
      </c>
      <c r="O40" s="179">
        <v>6.3</v>
      </c>
      <c r="P40" s="164">
        <f>SUM(N40:O40)</f>
        <v>118.6</v>
      </c>
      <c r="Q40" s="67"/>
      <c r="R40" s="68" t="s">
        <v>13</v>
      </c>
      <c r="S40" s="54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</row>
    <row r="41" spans="1:171" s="116" customFormat="1" ht="25.5" customHeight="1" thickBot="1">
      <c r="A41" s="82"/>
      <c r="B41" s="69" t="s">
        <v>14</v>
      </c>
      <c r="C41" s="70"/>
      <c r="D41" s="167">
        <v>42.6</v>
      </c>
      <c r="E41" s="168">
        <v>2.1</v>
      </c>
      <c r="F41" s="169">
        <f>SUM(D41:E41)</f>
        <v>44.7</v>
      </c>
      <c r="G41" s="168">
        <v>40.8</v>
      </c>
      <c r="H41" s="168">
        <v>1.6</v>
      </c>
      <c r="I41" s="169">
        <f>SUM(G41:H41)</f>
        <v>42.4</v>
      </c>
      <c r="J41" s="168">
        <v>40.8</v>
      </c>
      <c r="K41" s="168">
        <v>1.6</v>
      </c>
      <c r="L41" s="169">
        <f>SUM(J41:K41)</f>
        <v>42.4</v>
      </c>
      <c r="M41" s="204">
        <f>ROUND((L41-P41)/(P41)*(100),2)</f>
        <v>15.85</v>
      </c>
      <c r="N41" s="167">
        <v>36.1</v>
      </c>
      <c r="O41" s="168">
        <v>0.5</v>
      </c>
      <c r="P41" s="169">
        <f>SUM(N41:O41)</f>
        <v>36.6</v>
      </c>
      <c r="Q41" s="71"/>
      <c r="R41" s="72" t="s">
        <v>15</v>
      </c>
      <c r="S41" s="54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</row>
    <row r="42" spans="1:171" s="116" customFormat="1" ht="10.5" customHeight="1" thickBot="1">
      <c r="A42" s="46"/>
      <c r="B42" s="62"/>
      <c r="C42" s="6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63"/>
      <c r="R42" s="63"/>
      <c r="S42" s="54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</row>
    <row r="43" spans="1:171" s="116" customFormat="1" ht="25.5" customHeight="1" thickBot="1">
      <c r="A43" s="218" t="s">
        <v>94</v>
      </c>
      <c r="B43" s="219"/>
      <c r="C43" s="220"/>
      <c r="D43" s="155">
        <v>0</v>
      </c>
      <c r="E43" s="160">
        <v>0</v>
      </c>
      <c r="F43" s="157">
        <f>SUM(D43:E43)</f>
        <v>0</v>
      </c>
      <c r="G43" s="155">
        <v>4.8</v>
      </c>
      <c r="H43" s="160">
        <v>0</v>
      </c>
      <c r="I43" s="157">
        <f>SUM(G43:H43)</f>
        <v>4.8</v>
      </c>
      <c r="J43" s="155">
        <v>36.7</v>
      </c>
      <c r="K43" s="160">
        <v>0</v>
      </c>
      <c r="L43" s="157">
        <f>SUM(J43:K43)</f>
        <v>36.7</v>
      </c>
      <c r="M43" s="200" t="s">
        <v>16</v>
      </c>
      <c r="N43" s="155">
        <v>36.9</v>
      </c>
      <c r="O43" s="160">
        <v>0</v>
      </c>
      <c r="P43" s="157">
        <f>SUM(N43:O43)</f>
        <v>36.9</v>
      </c>
      <c r="Q43" s="221"/>
      <c r="R43" s="222"/>
      <c r="S43" s="223" t="s">
        <v>92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</row>
    <row r="44" spans="1:171" s="116" customFormat="1" ht="9" customHeight="1" thickBot="1">
      <c r="A44" s="46"/>
      <c r="B44" s="62"/>
      <c r="C44" s="62"/>
      <c r="D44" s="224"/>
      <c r="E44" s="224"/>
      <c r="F44" s="224"/>
      <c r="G44" s="224"/>
      <c r="H44" s="224"/>
      <c r="I44" s="224"/>
      <c r="J44" s="224"/>
      <c r="K44" s="224"/>
      <c r="L44" s="224"/>
      <c r="M44" s="225"/>
      <c r="N44" s="224"/>
      <c r="O44" s="224"/>
      <c r="P44" s="224"/>
      <c r="Q44" s="63"/>
      <c r="R44" s="63"/>
      <c r="S44" s="50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</row>
    <row r="45" spans="1:19" s="116" customFormat="1" ht="25.5" customHeight="1">
      <c r="A45" s="41" t="s">
        <v>47</v>
      </c>
      <c r="B45" s="42"/>
      <c r="C45" s="42"/>
      <c r="D45" s="226"/>
      <c r="E45" s="227"/>
      <c r="F45" s="228"/>
      <c r="G45" s="226"/>
      <c r="H45" s="227"/>
      <c r="I45" s="228"/>
      <c r="J45" s="226"/>
      <c r="K45" s="227"/>
      <c r="L45" s="228"/>
      <c r="M45" s="43"/>
      <c r="N45" s="226"/>
      <c r="O45" s="227"/>
      <c r="P45" s="228"/>
      <c r="Q45" s="44"/>
      <c r="R45" s="44"/>
      <c r="S45" s="45" t="s">
        <v>48</v>
      </c>
    </row>
    <row r="46" spans="1:19" s="116" customFormat="1" ht="25.5" customHeight="1">
      <c r="A46" s="46" t="s">
        <v>70</v>
      </c>
      <c r="B46" s="47"/>
      <c r="C46" s="47"/>
      <c r="D46" s="229"/>
      <c r="E46" s="230"/>
      <c r="F46" s="231"/>
      <c r="G46" s="229"/>
      <c r="H46" s="230"/>
      <c r="I46" s="231"/>
      <c r="J46" s="229"/>
      <c r="K46" s="230"/>
      <c r="L46" s="231"/>
      <c r="M46" s="48"/>
      <c r="N46" s="229"/>
      <c r="O46" s="230"/>
      <c r="P46" s="231"/>
      <c r="Q46" s="49"/>
      <c r="R46" s="49"/>
      <c r="S46" s="50" t="s">
        <v>71</v>
      </c>
    </row>
    <row r="47" spans="1:19" s="116" customFormat="1" ht="25.5" customHeight="1">
      <c r="A47" s="51"/>
      <c r="B47" s="47" t="s">
        <v>35</v>
      </c>
      <c r="C47" s="47"/>
      <c r="D47" s="146">
        <v>0</v>
      </c>
      <c r="E47" s="232">
        <v>0</v>
      </c>
      <c r="F47" s="147">
        <f>SUM(D47:E47)</f>
        <v>0</v>
      </c>
      <c r="G47" s="146">
        <v>0</v>
      </c>
      <c r="H47" s="232">
        <v>0</v>
      </c>
      <c r="I47" s="147">
        <f>SUM(G47:H47)</f>
        <v>0</v>
      </c>
      <c r="J47" s="146">
        <v>0</v>
      </c>
      <c r="K47" s="232">
        <v>0</v>
      </c>
      <c r="L47" s="147">
        <f>SUM(J47:K47)</f>
        <v>0</v>
      </c>
      <c r="M47" s="52" t="s">
        <v>16</v>
      </c>
      <c r="N47" s="146">
        <v>0</v>
      </c>
      <c r="O47" s="232">
        <v>0</v>
      </c>
      <c r="P47" s="233">
        <f>SUM(N47:O47)</f>
        <v>0</v>
      </c>
      <c r="Q47" s="49"/>
      <c r="R47" s="53" t="s">
        <v>36</v>
      </c>
      <c r="S47" s="54"/>
    </row>
    <row r="48" spans="1:19" s="116" customFormat="1" ht="25.5" customHeight="1">
      <c r="A48" s="51"/>
      <c r="B48" s="47" t="s">
        <v>37</v>
      </c>
      <c r="C48" s="47"/>
      <c r="D48" s="146">
        <v>0</v>
      </c>
      <c r="E48" s="232">
        <v>0</v>
      </c>
      <c r="F48" s="108">
        <f>SUM(D48:E48)</f>
        <v>0</v>
      </c>
      <c r="G48" s="146">
        <v>0</v>
      </c>
      <c r="H48" s="232">
        <v>0</v>
      </c>
      <c r="I48" s="108">
        <f>SUM(G48:H48)</f>
        <v>0</v>
      </c>
      <c r="J48" s="234">
        <v>0</v>
      </c>
      <c r="K48" s="232">
        <f>E48+H48</f>
        <v>0</v>
      </c>
      <c r="L48" s="147">
        <f>SUM(J48:K48)</f>
        <v>0</v>
      </c>
      <c r="M48" s="52" t="s">
        <v>16</v>
      </c>
      <c r="N48" s="146">
        <v>16.4</v>
      </c>
      <c r="O48" s="232">
        <v>0</v>
      </c>
      <c r="P48" s="233">
        <f>SUM(N48:O48)</f>
        <v>16.4</v>
      </c>
      <c r="Q48" s="49"/>
      <c r="R48" s="53" t="s">
        <v>38</v>
      </c>
      <c r="S48" s="54"/>
    </row>
    <row r="49" spans="1:19" s="116" customFormat="1" ht="25.5" customHeight="1">
      <c r="A49" s="51"/>
      <c r="B49" s="47" t="s">
        <v>39</v>
      </c>
      <c r="C49" s="47"/>
      <c r="D49" s="146">
        <v>0</v>
      </c>
      <c r="E49" s="232">
        <v>0</v>
      </c>
      <c r="F49" s="147">
        <f>SUM(D49:E49)</f>
        <v>0</v>
      </c>
      <c r="G49" s="146">
        <v>0</v>
      </c>
      <c r="H49" s="232">
        <v>0</v>
      </c>
      <c r="I49" s="147">
        <f>SUM(G49:H49)</f>
        <v>0</v>
      </c>
      <c r="J49" s="146">
        <v>0</v>
      </c>
      <c r="K49" s="232">
        <v>0</v>
      </c>
      <c r="L49" s="147">
        <f>SUM(J49:K49)</f>
        <v>0</v>
      </c>
      <c r="M49" s="52" t="s">
        <v>16</v>
      </c>
      <c r="N49" s="146">
        <v>16.4</v>
      </c>
      <c r="O49" s="232">
        <v>0</v>
      </c>
      <c r="P49" s="233">
        <f>SUM(N49:O49)</f>
        <v>16.4</v>
      </c>
      <c r="Q49" s="49"/>
      <c r="R49" s="53" t="s">
        <v>40</v>
      </c>
      <c r="S49" s="54"/>
    </row>
    <row r="50" spans="1:19" s="116" customFormat="1" ht="25.5" customHeight="1">
      <c r="A50" s="51"/>
      <c r="B50" s="47" t="s">
        <v>41</v>
      </c>
      <c r="C50" s="47"/>
      <c r="D50" s="146">
        <v>0</v>
      </c>
      <c r="E50" s="235">
        <v>0</v>
      </c>
      <c r="F50" s="147">
        <f>SUM(D50:E50)</f>
        <v>0</v>
      </c>
      <c r="G50" s="146">
        <v>0</v>
      </c>
      <c r="H50" s="235">
        <v>0</v>
      </c>
      <c r="I50" s="147">
        <f>SUM(G50:H50)</f>
        <v>0</v>
      </c>
      <c r="J50" s="146">
        <v>0</v>
      </c>
      <c r="K50" s="235">
        <v>0</v>
      </c>
      <c r="L50" s="147">
        <f>SUM(J50:K50)</f>
        <v>0</v>
      </c>
      <c r="M50" s="55" t="s">
        <v>16</v>
      </c>
      <c r="N50" s="146">
        <v>0</v>
      </c>
      <c r="O50" s="235">
        <v>0</v>
      </c>
      <c r="P50" s="233">
        <f>SUM(N50:O50)</f>
        <v>0</v>
      </c>
      <c r="Q50" s="49"/>
      <c r="R50" s="53" t="s">
        <v>42</v>
      </c>
      <c r="S50" s="54"/>
    </row>
    <row r="51" spans="1:19" s="116" customFormat="1" ht="25.5" customHeight="1" thickBot="1">
      <c r="A51" s="56"/>
      <c r="B51" s="57" t="s">
        <v>43</v>
      </c>
      <c r="C51" s="57"/>
      <c r="D51" s="236">
        <f>D47-D49</f>
        <v>0</v>
      </c>
      <c r="E51" s="237">
        <f>E47-E49</f>
        <v>0</v>
      </c>
      <c r="F51" s="150">
        <f>SUM(D51:E51)</f>
        <v>0</v>
      </c>
      <c r="G51" s="149">
        <f>G47-G49</f>
        <v>0</v>
      </c>
      <c r="H51" s="237">
        <f>SUM(H47:H50)</f>
        <v>0</v>
      </c>
      <c r="I51" s="150">
        <f>SUM(G51:H51)</f>
        <v>0</v>
      </c>
      <c r="J51" s="149">
        <f>J47+J48-J49</f>
        <v>0</v>
      </c>
      <c r="K51" s="237">
        <f>SUM(K47:K50)</f>
        <v>0</v>
      </c>
      <c r="L51" s="150">
        <f>SUM(J51:K51)</f>
        <v>0</v>
      </c>
      <c r="M51" s="58" t="s">
        <v>16</v>
      </c>
      <c r="N51" s="149">
        <v>0</v>
      </c>
      <c r="O51" s="237">
        <f>SUM(O47:O50)</f>
        <v>0</v>
      </c>
      <c r="P51" s="238">
        <f>SUM(N51:O51)</f>
        <v>0</v>
      </c>
      <c r="Q51" s="59"/>
      <c r="R51" s="60" t="s">
        <v>44</v>
      </c>
      <c r="S51" s="61"/>
    </row>
    <row r="52" spans="1:171" s="116" customFormat="1" ht="27" customHeight="1">
      <c r="A52" s="208" t="s">
        <v>73</v>
      </c>
      <c r="B52" s="209"/>
      <c r="C52" s="209"/>
      <c r="D52" s="209"/>
      <c r="E52" s="209"/>
      <c r="F52" s="209"/>
      <c r="G52" s="209"/>
      <c r="H52" s="209"/>
      <c r="I52" s="240" t="s">
        <v>72</v>
      </c>
      <c r="J52" s="240"/>
      <c r="K52" s="132"/>
      <c r="L52" s="210"/>
      <c r="M52" s="210"/>
      <c r="N52" s="210"/>
      <c r="O52" s="210"/>
      <c r="P52" s="210"/>
      <c r="Q52" s="210"/>
      <c r="R52" s="210"/>
      <c r="S52" s="211" t="s">
        <v>80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</row>
    <row r="53" spans="1:171" s="116" customFormat="1" ht="27" customHeight="1">
      <c r="A53" s="138"/>
      <c r="B53" s="139"/>
      <c r="C53" s="139"/>
      <c r="D53" s="140"/>
      <c r="E53" s="140"/>
      <c r="G53" s="136"/>
      <c r="H53" s="136" t="s">
        <v>74</v>
      </c>
      <c r="I53" s="212">
        <v>0</v>
      </c>
      <c r="J53" s="213" t="s">
        <v>23</v>
      </c>
      <c r="K53" s="207" t="s">
        <v>86</v>
      </c>
      <c r="M53" s="141"/>
      <c r="N53" s="141"/>
      <c r="O53" s="141"/>
      <c r="P53" s="242"/>
      <c r="Q53" s="242"/>
      <c r="R53" s="242"/>
      <c r="S53" s="243"/>
      <c r="T53" s="137"/>
      <c r="U53" s="137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</row>
    <row r="54" spans="1:171" s="116" customFormat="1" ht="27" customHeight="1">
      <c r="A54" s="138"/>
      <c r="B54" s="139"/>
      <c r="C54" s="139"/>
      <c r="D54" s="140"/>
      <c r="E54" s="140"/>
      <c r="G54" s="129"/>
      <c r="H54" s="136" t="s">
        <v>75</v>
      </c>
      <c r="I54" s="212">
        <v>12</v>
      </c>
      <c r="J54" s="213" t="s">
        <v>23</v>
      </c>
      <c r="K54" s="214" t="s">
        <v>75</v>
      </c>
      <c r="M54" s="141"/>
      <c r="N54" s="141"/>
      <c r="O54" s="142"/>
      <c r="P54" s="135"/>
      <c r="Q54" s="135"/>
      <c r="R54" s="135"/>
      <c r="S54" s="133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</row>
    <row r="55" spans="1:171" s="116" customFormat="1" ht="27" customHeight="1">
      <c r="A55" s="138"/>
      <c r="B55" s="139"/>
      <c r="C55" s="139"/>
      <c r="D55" s="129"/>
      <c r="E55" s="129"/>
      <c r="G55" s="129"/>
      <c r="H55" s="129" t="s">
        <v>110</v>
      </c>
      <c r="I55" s="53" t="s">
        <v>112</v>
      </c>
      <c r="J55" s="213" t="s">
        <v>23</v>
      </c>
      <c r="K55" s="215" t="s">
        <v>111</v>
      </c>
      <c r="M55" s="142"/>
      <c r="N55" s="142"/>
      <c r="O55" s="142"/>
      <c r="P55" s="135"/>
      <c r="Q55" s="135"/>
      <c r="R55" s="135"/>
      <c r="S55" s="133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</row>
    <row r="56" spans="1:171" s="116" customFormat="1" ht="27" customHeight="1">
      <c r="A56" s="143" t="s">
        <v>89</v>
      </c>
      <c r="B56" s="96"/>
      <c r="C56" s="96"/>
      <c r="D56" s="96"/>
      <c r="E56" s="96"/>
      <c r="F56" s="96"/>
      <c r="G56" s="96"/>
      <c r="H56" s="96"/>
      <c r="I56" s="241" t="s">
        <v>81</v>
      </c>
      <c r="J56" s="241"/>
      <c r="K56" s="49"/>
      <c r="L56" s="135"/>
      <c r="M56" s="135"/>
      <c r="N56" s="135"/>
      <c r="O56" s="135"/>
      <c r="P56" s="135"/>
      <c r="Q56" s="135"/>
      <c r="R56" s="135"/>
      <c r="S56" s="133" t="s">
        <v>90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</row>
    <row r="57" spans="1:171" s="116" customFormat="1" ht="27" customHeight="1">
      <c r="A57" s="130" t="s">
        <v>96</v>
      </c>
      <c r="B57" s="131"/>
      <c r="C57" s="131"/>
      <c r="D57" s="131"/>
      <c r="E57" s="131"/>
      <c r="F57" s="131"/>
      <c r="G57" s="131"/>
      <c r="H57" s="131"/>
      <c r="I57" s="241" t="s">
        <v>82</v>
      </c>
      <c r="J57" s="241"/>
      <c r="K57" s="49"/>
      <c r="L57" s="135"/>
      <c r="M57" s="135"/>
      <c r="N57" s="135"/>
      <c r="O57" s="135"/>
      <c r="P57" s="135"/>
      <c r="Q57" s="135"/>
      <c r="R57" s="135"/>
      <c r="S57" s="133" t="s">
        <v>98</v>
      </c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</row>
    <row r="58" spans="1:171" s="116" customFormat="1" ht="27" customHeight="1">
      <c r="A58" s="130" t="s">
        <v>97</v>
      </c>
      <c r="B58" s="131"/>
      <c r="C58" s="131"/>
      <c r="D58" s="131"/>
      <c r="E58" s="131"/>
      <c r="F58" s="131"/>
      <c r="G58" s="131"/>
      <c r="H58" s="131"/>
      <c r="I58" s="144"/>
      <c r="J58" s="144"/>
      <c r="K58" s="49"/>
      <c r="L58" s="135"/>
      <c r="M58" s="135"/>
      <c r="N58" s="135"/>
      <c r="O58" s="135"/>
      <c r="P58" s="135"/>
      <c r="Q58" s="135"/>
      <c r="R58" s="135"/>
      <c r="S58" s="133" t="s">
        <v>99</v>
      </c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</row>
    <row r="59" spans="1:171" s="18" customFormat="1" ht="6.75" customHeight="1" thickBot="1">
      <c r="A59" s="33"/>
      <c r="B59" s="34"/>
      <c r="C59" s="34"/>
      <c r="D59" s="34"/>
      <c r="E59" s="34"/>
      <c r="F59" s="34"/>
      <c r="G59" s="34"/>
      <c r="H59" s="34"/>
      <c r="I59" s="34"/>
      <c r="J59" s="35"/>
      <c r="K59" s="36"/>
      <c r="L59" s="36"/>
      <c r="M59" s="36"/>
      <c r="N59" s="36"/>
      <c r="O59" s="36"/>
      <c r="P59" s="36"/>
      <c r="Q59" s="36"/>
      <c r="R59" s="36"/>
      <c r="S59" s="3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</row>
    <row r="60" spans="1:19" s="20" customFormat="1" ht="25.5" customHeight="1">
      <c r="A60" s="38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39"/>
      <c r="N60" s="24"/>
      <c r="O60" s="24"/>
      <c r="P60" s="24"/>
      <c r="Q60" s="22"/>
      <c r="R60" s="21"/>
      <c r="S60" s="19"/>
    </row>
    <row r="61" spans="1:19" s="26" customFormat="1" ht="25.5" customHeight="1">
      <c r="A61" s="31"/>
      <c r="B61" s="29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2"/>
      <c r="N61" s="30"/>
      <c r="O61" s="30"/>
      <c r="P61" s="30"/>
      <c r="Q61" s="28"/>
      <c r="R61" s="27"/>
      <c r="S61" s="25"/>
    </row>
    <row r="62" spans="1:19" s="26" customFormat="1" ht="25.5" customHeight="1">
      <c r="A62" s="31"/>
      <c r="B62" s="29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2"/>
      <c r="N62" s="30"/>
      <c r="O62" s="30"/>
      <c r="P62" s="30"/>
      <c r="Q62" s="28"/>
      <c r="R62" s="27"/>
      <c r="S62" s="25"/>
    </row>
    <row r="63" spans="1:19" s="26" customFormat="1" ht="30" customHeight="1">
      <c r="A63" s="31"/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2"/>
      <c r="N63" s="30"/>
      <c r="O63" s="30"/>
      <c r="P63" s="30"/>
      <c r="Q63" s="28"/>
      <c r="R63" s="27"/>
      <c r="S63" s="25"/>
    </row>
    <row r="64" spans="1:18" s="2" customFormat="1" ht="21" customHeight="1">
      <c r="A64" s="14"/>
      <c r="B64" s="13"/>
      <c r="C64" s="4"/>
      <c r="D64" s="4"/>
      <c r="E64" s="4"/>
      <c r="F64" s="4"/>
      <c r="G64" s="4"/>
      <c r="H64" s="4"/>
      <c r="J64" s="4"/>
      <c r="K64" s="8"/>
      <c r="L64" s="4"/>
      <c r="N64" s="4"/>
      <c r="O64" s="4"/>
      <c r="P64" s="4"/>
      <c r="Q64" s="5"/>
      <c r="R64" s="5"/>
    </row>
    <row r="65" spans="1:18" s="2" customFormat="1" ht="21" customHeight="1">
      <c r="A65" s="16"/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"/>
      <c r="R65" s="5"/>
    </row>
    <row r="66" spans="1:18" s="2" customFormat="1" ht="21" customHeight="1">
      <c r="A66" s="16"/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"/>
      <c r="R66" s="5"/>
    </row>
    <row r="67" spans="1:18" s="2" customFormat="1" ht="21" customHeight="1">
      <c r="A67" s="16"/>
      <c r="B67" s="1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5"/>
      <c r="R67" s="5"/>
    </row>
    <row r="68" spans="1:18" s="2" customFormat="1" ht="21" customHeight="1">
      <c r="A68" s="16"/>
      <c r="B68" s="1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5"/>
      <c r="R68" s="5"/>
    </row>
    <row r="69" spans="1:18" s="2" customFormat="1" ht="21" customHeight="1">
      <c r="A69" s="16"/>
      <c r="B69" s="1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  <c r="R69" s="5"/>
    </row>
    <row r="70" spans="1:18" ht="18">
      <c r="A70" s="3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8">
      <c r="A71" s="6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8">
      <c r="A72" s="6"/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72:256" s="7" customFormat="1" ht="12.75"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72:256" s="7" customFormat="1" ht="12.75"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72:256" s="7" customFormat="1" ht="12.75"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72:256" s="7" customFormat="1" ht="12.75"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72:256" s="7" customFormat="1" ht="12.75"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72:256" s="7" customFormat="1" ht="12.75"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72:256" s="7" customFormat="1" ht="12.75"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pans="8:14" s="7" customFormat="1" ht="12.75">
      <c r="H1138" s="1"/>
      <c r="I1138" s="1"/>
      <c r="J1138" s="1"/>
      <c r="K1138" s="1"/>
      <c r="L1138" s="1"/>
      <c r="M1138" s="1"/>
      <c r="N1138" s="1"/>
    </row>
  </sheetData>
  <mergeCells count="33">
    <mergeCell ref="D3:P3"/>
    <mergeCell ref="D5:F5"/>
    <mergeCell ref="G5:I5"/>
    <mergeCell ref="J5:L5"/>
    <mergeCell ref="N5:P5"/>
    <mergeCell ref="D10:F10"/>
    <mergeCell ref="G10:I10"/>
    <mergeCell ref="J10:L10"/>
    <mergeCell ref="N10:P10"/>
    <mergeCell ref="J38:L38"/>
    <mergeCell ref="N38:P38"/>
    <mergeCell ref="Q38:R38"/>
    <mergeCell ref="D12:F12"/>
    <mergeCell ref="J12:L12"/>
    <mergeCell ref="N12:P12"/>
    <mergeCell ref="D36:F36"/>
    <mergeCell ref="G36:I36"/>
    <mergeCell ref="J36:M36"/>
    <mergeCell ref="N36:P36"/>
    <mergeCell ref="D1:P1"/>
    <mergeCell ref="D4:P4"/>
    <mergeCell ref="A1:C8"/>
    <mergeCell ref="Q1:S4"/>
    <mergeCell ref="Q5:S8"/>
    <mergeCell ref="D6:F6"/>
    <mergeCell ref="G6:I6"/>
    <mergeCell ref="J6:L6"/>
    <mergeCell ref="N6:P6"/>
    <mergeCell ref="D2:P2"/>
    <mergeCell ref="I52:J52"/>
    <mergeCell ref="I56:J56"/>
    <mergeCell ref="I57:J57"/>
    <mergeCell ref="P53:S5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2004-06-28T06:18:51Z</cp:lastPrinted>
  <dcterms:created xsi:type="dcterms:W3CDTF">2002-02-15T09:17:36Z</dcterms:created>
  <dcterms:modified xsi:type="dcterms:W3CDTF">2004-06-28T06:19:17Z</dcterms:modified>
  <cp:category/>
  <cp:version/>
  <cp:contentType/>
  <cp:contentStatus/>
</cp:coreProperties>
</file>