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2500879A-2680-4D99-83AE-1ED9F4334038}" xr6:coauthVersionLast="47" xr6:coauthVersionMax="47" xr10:uidLastSave="{00000000-0000-0000-0000-000000000000}"/>
  <bookViews>
    <workbookView xWindow="10056" yWindow="72" windowWidth="10332" windowHeight="12312" xr2:uid="{00000000-000D-0000-FFFF-FFFF00000000}"/>
  </bookViews>
  <sheets>
    <sheet name="1514.99.90 Imports" sheetId="1" r:id="rId1"/>
    <sheet name="1514.99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7" i="2" l="1"/>
  <c r="R57" i="2"/>
  <c r="T56" i="2"/>
  <c r="T55" i="2"/>
  <c r="T54" i="2"/>
  <c r="T53" i="2"/>
  <c r="T52" i="2"/>
  <c r="T51" i="2"/>
  <c r="T50" i="2"/>
  <c r="T49" i="2"/>
  <c r="T48" i="2"/>
  <c r="T47" i="2"/>
  <c r="T46" i="2"/>
  <c r="T45" i="2"/>
  <c r="S44" i="2"/>
  <c r="R44" i="2"/>
  <c r="T43" i="2"/>
  <c r="T42" i="2"/>
  <c r="T41" i="2"/>
  <c r="T40" i="2"/>
  <c r="T39" i="2"/>
  <c r="T38" i="2"/>
  <c r="T37" i="2"/>
  <c r="T36" i="2"/>
  <c r="T35" i="2"/>
  <c r="T34" i="2"/>
  <c r="T33" i="2"/>
  <c r="T32" i="2"/>
  <c r="G57" i="2"/>
  <c r="F57" i="2"/>
  <c r="H56" i="2"/>
  <c r="H55" i="2"/>
  <c r="H54" i="2"/>
  <c r="H53" i="2"/>
  <c r="H52" i="2"/>
  <c r="H51" i="2"/>
  <c r="H50" i="2"/>
  <c r="H49" i="2"/>
  <c r="H48" i="2"/>
  <c r="H47" i="2"/>
  <c r="H46" i="2"/>
  <c r="H45" i="2"/>
  <c r="G44" i="2"/>
  <c r="F44" i="2"/>
  <c r="H43" i="2"/>
  <c r="H42" i="2"/>
  <c r="H41" i="2"/>
  <c r="H40" i="2"/>
  <c r="H39" i="2"/>
  <c r="H38" i="2"/>
  <c r="H37" i="2"/>
  <c r="H36" i="2"/>
  <c r="H35" i="2"/>
  <c r="H34" i="2"/>
  <c r="H33" i="2"/>
  <c r="H32" i="2"/>
  <c r="AN57" i="2"/>
  <c r="AM57" i="2"/>
  <c r="AK57" i="2"/>
  <c r="AJ57" i="2"/>
  <c r="AH57" i="2"/>
  <c r="AG57" i="2"/>
  <c r="AE57" i="2"/>
  <c r="AD57" i="2"/>
  <c r="AB57" i="2"/>
  <c r="AA57" i="2"/>
  <c r="Y57" i="2"/>
  <c r="X57" i="2"/>
  <c r="V57" i="2"/>
  <c r="U57" i="2"/>
  <c r="P57" i="2"/>
  <c r="AQ57" i="2" s="1"/>
  <c r="O57" i="2"/>
  <c r="M57" i="2"/>
  <c r="L57" i="2"/>
  <c r="J57" i="2"/>
  <c r="I57" i="2"/>
  <c r="D57" i="2"/>
  <c r="C57" i="2"/>
  <c r="AQ56" i="2"/>
  <c r="AP56" i="2"/>
  <c r="AO56" i="2"/>
  <c r="AL56" i="2"/>
  <c r="AI56" i="2"/>
  <c r="AF56" i="2"/>
  <c r="AC56" i="2"/>
  <c r="Z56" i="2"/>
  <c r="W56" i="2"/>
  <c r="Q56" i="2"/>
  <c r="N56" i="2"/>
  <c r="K56" i="2"/>
  <c r="E56" i="2"/>
  <c r="AQ55" i="2"/>
  <c r="AP55" i="2"/>
  <c r="AO55" i="2"/>
  <c r="AL55" i="2"/>
  <c r="AI55" i="2"/>
  <c r="AF55" i="2"/>
  <c r="AC55" i="2"/>
  <c r="Z55" i="2"/>
  <c r="W55" i="2"/>
  <c r="Q55" i="2"/>
  <c r="N55" i="2"/>
  <c r="K55" i="2"/>
  <c r="E55" i="2"/>
  <c r="AQ54" i="2"/>
  <c r="AP54" i="2"/>
  <c r="AO54" i="2"/>
  <c r="AL54" i="2"/>
  <c r="AI54" i="2"/>
  <c r="AF54" i="2"/>
  <c r="AC54" i="2"/>
  <c r="Z54" i="2"/>
  <c r="W54" i="2"/>
  <c r="Q54" i="2"/>
  <c r="N54" i="2"/>
  <c r="K54" i="2"/>
  <c r="E54" i="2"/>
  <c r="AQ53" i="2"/>
  <c r="AP53" i="2"/>
  <c r="AO53" i="2"/>
  <c r="AL53" i="2"/>
  <c r="AI53" i="2"/>
  <c r="AF53" i="2"/>
  <c r="AC53" i="2"/>
  <c r="Z53" i="2"/>
  <c r="W53" i="2"/>
  <c r="Q53" i="2"/>
  <c r="N53" i="2"/>
  <c r="K53" i="2"/>
  <c r="E53" i="2"/>
  <c r="AQ52" i="2"/>
  <c r="AP52" i="2"/>
  <c r="AO52" i="2"/>
  <c r="AL52" i="2"/>
  <c r="AI52" i="2"/>
  <c r="AF52" i="2"/>
  <c r="AC52" i="2"/>
  <c r="Z52" i="2"/>
  <c r="W52" i="2"/>
  <c r="Q52" i="2"/>
  <c r="N52" i="2"/>
  <c r="K52" i="2"/>
  <c r="E52" i="2"/>
  <c r="AQ51" i="2"/>
  <c r="AP51" i="2"/>
  <c r="AO51" i="2"/>
  <c r="AL51" i="2"/>
  <c r="AI51" i="2"/>
  <c r="AF51" i="2"/>
  <c r="AC51" i="2"/>
  <c r="Z51" i="2"/>
  <c r="W51" i="2"/>
  <c r="Q51" i="2"/>
  <c r="N51" i="2"/>
  <c r="K51" i="2"/>
  <c r="E51" i="2"/>
  <c r="AQ50" i="2"/>
  <c r="AP50" i="2"/>
  <c r="AO50" i="2"/>
  <c r="AL50" i="2"/>
  <c r="AI50" i="2"/>
  <c r="AF50" i="2"/>
  <c r="AC50" i="2"/>
  <c r="Z50" i="2"/>
  <c r="W50" i="2"/>
  <c r="Q50" i="2"/>
  <c r="N50" i="2"/>
  <c r="K50" i="2"/>
  <c r="E50" i="2"/>
  <c r="AQ49" i="2"/>
  <c r="AP49" i="2"/>
  <c r="AO49" i="2"/>
  <c r="AL49" i="2"/>
  <c r="AI49" i="2"/>
  <c r="AF49" i="2"/>
  <c r="AC49" i="2"/>
  <c r="Z49" i="2"/>
  <c r="W49" i="2"/>
  <c r="Q49" i="2"/>
  <c r="N49" i="2"/>
  <c r="K49" i="2"/>
  <c r="E49" i="2"/>
  <c r="AQ48" i="2"/>
  <c r="AP48" i="2"/>
  <c r="AO48" i="2"/>
  <c r="AL48" i="2"/>
  <c r="AI48" i="2"/>
  <c r="AF48" i="2"/>
  <c r="AC48" i="2"/>
  <c r="Z48" i="2"/>
  <c r="W48" i="2"/>
  <c r="Q48" i="2"/>
  <c r="N48" i="2"/>
  <c r="K48" i="2"/>
  <c r="E48" i="2"/>
  <c r="AQ47" i="2"/>
  <c r="AP47" i="2"/>
  <c r="AO47" i="2"/>
  <c r="AL47" i="2"/>
  <c r="AI47" i="2"/>
  <c r="AF47" i="2"/>
  <c r="AC47" i="2"/>
  <c r="Z47" i="2"/>
  <c r="W47" i="2"/>
  <c r="Q47" i="2"/>
  <c r="N47" i="2"/>
  <c r="K47" i="2"/>
  <c r="E47" i="2"/>
  <c r="AQ46" i="2"/>
  <c r="AP46" i="2"/>
  <c r="AO46" i="2"/>
  <c r="AL46" i="2"/>
  <c r="AI46" i="2"/>
  <c r="AF46" i="2"/>
  <c r="AC46" i="2"/>
  <c r="Z46" i="2"/>
  <c r="W46" i="2"/>
  <c r="Q46" i="2"/>
  <c r="N46" i="2"/>
  <c r="K46" i="2"/>
  <c r="E46" i="2"/>
  <c r="AQ45" i="2"/>
  <c r="AP45" i="2"/>
  <c r="AO45" i="2"/>
  <c r="AL45" i="2"/>
  <c r="AI45" i="2"/>
  <c r="AF45" i="2"/>
  <c r="AC45" i="2"/>
  <c r="Z45" i="2"/>
  <c r="W45" i="2"/>
  <c r="Q45" i="2"/>
  <c r="N45" i="2"/>
  <c r="K45" i="2"/>
  <c r="E45" i="2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BF212" i="1"/>
  <c r="BE212" i="1"/>
  <c r="H212" i="1"/>
  <c r="E212" i="1"/>
  <c r="BF211" i="1"/>
  <c r="BE211" i="1"/>
  <c r="H211" i="1"/>
  <c r="E211" i="1"/>
  <c r="BF210" i="1"/>
  <c r="BE210" i="1"/>
  <c r="H210" i="1"/>
  <c r="E210" i="1"/>
  <c r="BF209" i="1"/>
  <c r="BE209" i="1"/>
  <c r="H209" i="1"/>
  <c r="E209" i="1"/>
  <c r="BF208" i="1"/>
  <c r="BE208" i="1"/>
  <c r="H208" i="1"/>
  <c r="E208" i="1"/>
  <c r="BF207" i="1"/>
  <c r="BE207" i="1"/>
  <c r="H207" i="1"/>
  <c r="E207" i="1"/>
  <c r="BF206" i="1"/>
  <c r="BE206" i="1"/>
  <c r="H206" i="1"/>
  <c r="E206" i="1"/>
  <c r="BF205" i="1"/>
  <c r="BE205" i="1"/>
  <c r="H205" i="1"/>
  <c r="E205" i="1"/>
  <c r="BF204" i="1"/>
  <c r="BE204" i="1"/>
  <c r="H204" i="1"/>
  <c r="E204" i="1"/>
  <c r="BF203" i="1"/>
  <c r="BE203" i="1"/>
  <c r="H203" i="1"/>
  <c r="E203" i="1"/>
  <c r="BF202" i="1"/>
  <c r="BE202" i="1"/>
  <c r="H202" i="1"/>
  <c r="E202" i="1"/>
  <c r="BF201" i="1"/>
  <c r="BE201" i="1"/>
  <c r="H201" i="1"/>
  <c r="E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AQ43" i="2"/>
  <c r="AP43" i="2"/>
  <c r="AQ42" i="2"/>
  <c r="AP42" i="2"/>
  <c r="AQ41" i="2"/>
  <c r="AP41" i="2"/>
  <c r="AQ40" i="2"/>
  <c r="AP40" i="2"/>
  <c r="AQ39" i="2"/>
  <c r="AP39" i="2"/>
  <c r="AQ38" i="2"/>
  <c r="AP38" i="2"/>
  <c r="AQ37" i="2"/>
  <c r="AP37" i="2"/>
  <c r="AQ36" i="2"/>
  <c r="AP36" i="2"/>
  <c r="AQ35" i="2"/>
  <c r="AP35" i="2"/>
  <c r="AQ34" i="2"/>
  <c r="AP34" i="2"/>
  <c r="AQ33" i="2"/>
  <c r="AP33" i="2"/>
  <c r="AQ32" i="2"/>
  <c r="AP32" i="2"/>
  <c r="AN44" i="2"/>
  <c r="AM44" i="2"/>
  <c r="AK44" i="2"/>
  <c r="AJ44" i="2"/>
  <c r="AH44" i="2"/>
  <c r="AG44" i="2"/>
  <c r="AE44" i="2"/>
  <c r="AD44" i="2"/>
  <c r="AB44" i="2"/>
  <c r="AA44" i="2"/>
  <c r="Y44" i="2"/>
  <c r="X44" i="2"/>
  <c r="V44" i="2"/>
  <c r="U44" i="2"/>
  <c r="P44" i="2"/>
  <c r="O44" i="2"/>
  <c r="M44" i="2"/>
  <c r="L44" i="2"/>
  <c r="J44" i="2"/>
  <c r="I44" i="2"/>
  <c r="AO43" i="2"/>
  <c r="AL43" i="2"/>
  <c r="AI43" i="2"/>
  <c r="AF43" i="2"/>
  <c r="AC43" i="2"/>
  <c r="Z43" i="2"/>
  <c r="W43" i="2"/>
  <c r="Q43" i="2"/>
  <c r="N43" i="2"/>
  <c r="K43" i="2"/>
  <c r="AO42" i="2"/>
  <c r="AL42" i="2"/>
  <c r="AI42" i="2"/>
  <c r="AF42" i="2"/>
  <c r="AC42" i="2"/>
  <c r="Z42" i="2"/>
  <c r="W42" i="2"/>
  <c r="Q42" i="2"/>
  <c r="N42" i="2"/>
  <c r="K42" i="2"/>
  <c r="AO41" i="2"/>
  <c r="AL41" i="2"/>
  <c r="AI41" i="2"/>
  <c r="AF41" i="2"/>
  <c r="AC41" i="2"/>
  <c r="Z41" i="2"/>
  <c r="W41" i="2"/>
  <c r="Q41" i="2"/>
  <c r="N41" i="2"/>
  <c r="K41" i="2"/>
  <c r="AO40" i="2"/>
  <c r="AL40" i="2"/>
  <c r="AI40" i="2"/>
  <c r="AF40" i="2"/>
  <c r="AC40" i="2"/>
  <c r="Z40" i="2"/>
  <c r="W40" i="2"/>
  <c r="Q40" i="2"/>
  <c r="N40" i="2"/>
  <c r="K40" i="2"/>
  <c r="AO39" i="2"/>
  <c r="AL39" i="2"/>
  <c r="AI39" i="2"/>
  <c r="AF39" i="2"/>
  <c r="AC39" i="2"/>
  <c r="Z39" i="2"/>
  <c r="W39" i="2"/>
  <c r="Q39" i="2"/>
  <c r="N39" i="2"/>
  <c r="K39" i="2"/>
  <c r="AO38" i="2"/>
  <c r="AL38" i="2"/>
  <c r="AI38" i="2"/>
  <c r="AF38" i="2"/>
  <c r="AC38" i="2"/>
  <c r="Z38" i="2"/>
  <c r="W38" i="2"/>
  <c r="Q38" i="2"/>
  <c r="N38" i="2"/>
  <c r="K38" i="2"/>
  <c r="AO37" i="2"/>
  <c r="AL37" i="2"/>
  <c r="AI37" i="2"/>
  <c r="AF37" i="2"/>
  <c r="AC37" i="2"/>
  <c r="Z37" i="2"/>
  <c r="W37" i="2"/>
  <c r="Q37" i="2"/>
  <c r="N37" i="2"/>
  <c r="K37" i="2"/>
  <c r="AO36" i="2"/>
  <c r="AL36" i="2"/>
  <c r="AI36" i="2"/>
  <c r="AF36" i="2"/>
  <c r="AC36" i="2"/>
  <c r="Z36" i="2"/>
  <c r="W36" i="2"/>
  <c r="Q36" i="2"/>
  <c r="N36" i="2"/>
  <c r="K36" i="2"/>
  <c r="AO35" i="2"/>
  <c r="AL35" i="2"/>
  <c r="AI35" i="2"/>
  <c r="AF35" i="2"/>
  <c r="AC35" i="2"/>
  <c r="Z35" i="2"/>
  <c r="W35" i="2"/>
  <c r="Q35" i="2"/>
  <c r="N35" i="2"/>
  <c r="K35" i="2"/>
  <c r="AO34" i="2"/>
  <c r="AL34" i="2"/>
  <c r="AI34" i="2"/>
  <c r="AF34" i="2"/>
  <c r="AC34" i="2"/>
  <c r="Z34" i="2"/>
  <c r="W34" i="2"/>
  <c r="Q34" i="2"/>
  <c r="N34" i="2"/>
  <c r="K34" i="2"/>
  <c r="AO33" i="2"/>
  <c r="AL33" i="2"/>
  <c r="AI33" i="2"/>
  <c r="AF33" i="2"/>
  <c r="AC33" i="2"/>
  <c r="Z33" i="2"/>
  <c r="W33" i="2"/>
  <c r="Q33" i="2"/>
  <c r="N33" i="2"/>
  <c r="K33" i="2"/>
  <c r="AO32" i="2"/>
  <c r="AL32" i="2"/>
  <c r="AI32" i="2"/>
  <c r="AF32" i="2"/>
  <c r="AC32" i="2"/>
  <c r="Z32" i="2"/>
  <c r="W32" i="2"/>
  <c r="Q32" i="2"/>
  <c r="N32" i="2"/>
  <c r="K32" i="2"/>
  <c r="E43" i="2"/>
  <c r="E42" i="2"/>
  <c r="E41" i="2"/>
  <c r="E40" i="2"/>
  <c r="E39" i="2"/>
  <c r="E38" i="2"/>
  <c r="E37" i="2"/>
  <c r="E36" i="2"/>
  <c r="E35" i="2"/>
  <c r="E34" i="2"/>
  <c r="E33" i="2"/>
  <c r="E32" i="2"/>
  <c r="D44" i="2"/>
  <c r="C44" i="2"/>
  <c r="BF199" i="1"/>
  <c r="BE199" i="1"/>
  <c r="BF198" i="1"/>
  <c r="BE198" i="1"/>
  <c r="BF197" i="1"/>
  <c r="BE197" i="1"/>
  <c r="BF196" i="1"/>
  <c r="BE196" i="1"/>
  <c r="BF195" i="1"/>
  <c r="BE195" i="1"/>
  <c r="BF194" i="1"/>
  <c r="BE194" i="1"/>
  <c r="BF193" i="1"/>
  <c r="BE193" i="1"/>
  <c r="BF192" i="1"/>
  <c r="BE192" i="1"/>
  <c r="BF191" i="1"/>
  <c r="BE191" i="1"/>
  <c r="BF190" i="1"/>
  <c r="BE190" i="1"/>
  <c r="BF189" i="1"/>
  <c r="BE189" i="1"/>
  <c r="BF188" i="1"/>
  <c r="BE188" i="1"/>
  <c r="AH31" i="2"/>
  <c r="AG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V31" i="2"/>
  <c r="U31" i="2"/>
  <c r="W30" i="2"/>
  <c r="W29" i="2"/>
  <c r="W28" i="2"/>
  <c r="W27" i="2"/>
  <c r="W26" i="2"/>
  <c r="W25" i="2"/>
  <c r="W24" i="2"/>
  <c r="W23" i="2"/>
  <c r="W22" i="2"/>
  <c r="W21" i="2"/>
  <c r="W20" i="2"/>
  <c r="W19" i="2"/>
  <c r="AK31" i="2"/>
  <c r="AJ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E31" i="2"/>
  <c r="AD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E18" i="2"/>
  <c r="AD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J187" i="1"/>
  <c r="I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J31" i="2"/>
  <c r="I31" i="2"/>
  <c r="K30" i="2"/>
  <c r="K29" i="2"/>
  <c r="K28" i="2"/>
  <c r="K27" i="2"/>
  <c r="K26" i="2"/>
  <c r="K25" i="2"/>
  <c r="K24" i="2"/>
  <c r="K23" i="2"/>
  <c r="K22" i="2"/>
  <c r="K21" i="2"/>
  <c r="K20" i="2"/>
  <c r="K19" i="2"/>
  <c r="Y31" i="2"/>
  <c r="X31" i="2"/>
  <c r="Z30" i="2"/>
  <c r="Z29" i="2"/>
  <c r="Z28" i="2"/>
  <c r="Z27" i="2"/>
  <c r="Z26" i="2"/>
  <c r="Z25" i="2"/>
  <c r="Z24" i="2"/>
  <c r="Z23" i="2"/>
  <c r="Z22" i="2"/>
  <c r="Z21" i="2"/>
  <c r="Z20" i="2"/>
  <c r="Z19" i="2"/>
  <c r="AN31" i="2"/>
  <c r="AM31" i="2"/>
  <c r="AB31" i="2"/>
  <c r="AA31" i="2"/>
  <c r="P31" i="2"/>
  <c r="O31" i="2"/>
  <c r="M31" i="2"/>
  <c r="L31" i="2"/>
  <c r="AO30" i="2"/>
  <c r="AC30" i="2"/>
  <c r="Q30" i="2"/>
  <c r="N30" i="2"/>
  <c r="AO29" i="2"/>
  <c r="AC29" i="2"/>
  <c r="Q29" i="2"/>
  <c r="N29" i="2"/>
  <c r="AO28" i="2"/>
  <c r="AC28" i="2"/>
  <c r="Q28" i="2"/>
  <c r="N28" i="2"/>
  <c r="AO27" i="2"/>
  <c r="AC27" i="2"/>
  <c r="Q27" i="2"/>
  <c r="N27" i="2"/>
  <c r="AO26" i="2"/>
  <c r="AC26" i="2"/>
  <c r="Q26" i="2"/>
  <c r="N26" i="2"/>
  <c r="AO25" i="2"/>
  <c r="AC25" i="2"/>
  <c r="Q25" i="2"/>
  <c r="N25" i="2"/>
  <c r="AO24" i="2"/>
  <c r="AC24" i="2"/>
  <c r="Q24" i="2"/>
  <c r="N24" i="2"/>
  <c r="AO23" i="2"/>
  <c r="AC23" i="2"/>
  <c r="Q23" i="2"/>
  <c r="N23" i="2"/>
  <c r="AO22" i="2"/>
  <c r="AC22" i="2"/>
  <c r="Q22" i="2"/>
  <c r="N22" i="2"/>
  <c r="AO21" i="2"/>
  <c r="AC21" i="2"/>
  <c r="Q21" i="2"/>
  <c r="N21" i="2"/>
  <c r="AO20" i="2"/>
  <c r="AC20" i="2"/>
  <c r="Q20" i="2"/>
  <c r="N20" i="2"/>
  <c r="AO19" i="2"/>
  <c r="AC19" i="2"/>
  <c r="Q19" i="2"/>
  <c r="N19" i="2"/>
  <c r="D31" i="2"/>
  <c r="C31" i="2"/>
  <c r="AQ30" i="2"/>
  <c r="AP30" i="2"/>
  <c r="E30" i="2"/>
  <c r="AQ29" i="2"/>
  <c r="AP29" i="2"/>
  <c r="E29" i="2"/>
  <c r="AQ28" i="2"/>
  <c r="AP28" i="2"/>
  <c r="E28" i="2"/>
  <c r="AQ27" i="2"/>
  <c r="AP27" i="2"/>
  <c r="E27" i="2"/>
  <c r="AQ26" i="2"/>
  <c r="AP26" i="2"/>
  <c r="E26" i="2"/>
  <c r="AQ25" i="2"/>
  <c r="AP25" i="2"/>
  <c r="E25" i="2"/>
  <c r="AQ24" i="2"/>
  <c r="AP24" i="2"/>
  <c r="E24" i="2"/>
  <c r="AQ23" i="2"/>
  <c r="AP23" i="2"/>
  <c r="E23" i="2"/>
  <c r="AQ22" i="2"/>
  <c r="AP22" i="2"/>
  <c r="E22" i="2"/>
  <c r="AQ21" i="2"/>
  <c r="AP21" i="2"/>
  <c r="E21" i="2"/>
  <c r="AQ20" i="2"/>
  <c r="AP20" i="2"/>
  <c r="E20" i="2"/>
  <c r="AQ19" i="2"/>
  <c r="AP19" i="2"/>
  <c r="E19" i="2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G187" i="1"/>
  <c r="F187" i="1"/>
  <c r="BD186" i="1"/>
  <c r="BA186" i="1"/>
  <c r="AX186" i="1"/>
  <c r="AU186" i="1"/>
  <c r="AR186" i="1"/>
  <c r="AO186" i="1"/>
  <c r="AL186" i="1"/>
  <c r="AI186" i="1"/>
  <c r="AF186" i="1"/>
  <c r="AC186" i="1"/>
  <c r="Z186" i="1"/>
  <c r="W186" i="1"/>
  <c r="T186" i="1"/>
  <c r="Q186" i="1"/>
  <c r="N186" i="1"/>
  <c r="H186" i="1"/>
  <c r="BD185" i="1"/>
  <c r="BA185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N185" i="1"/>
  <c r="H185" i="1"/>
  <c r="BD184" i="1"/>
  <c r="BA184" i="1"/>
  <c r="AX184" i="1"/>
  <c r="AU184" i="1"/>
  <c r="AR184" i="1"/>
  <c r="AO184" i="1"/>
  <c r="AL184" i="1"/>
  <c r="AI184" i="1"/>
  <c r="AF184" i="1"/>
  <c r="AC184" i="1"/>
  <c r="Z184" i="1"/>
  <c r="W184" i="1"/>
  <c r="T184" i="1"/>
  <c r="Q184" i="1"/>
  <c r="N184" i="1"/>
  <c r="H184" i="1"/>
  <c r="BD183" i="1"/>
  <c r="BA183" i="1"/>
  <c r="AX183" i="1"/>
  <c r="AU183" i="1"/>
  <c r="AR183" i="1"/>
  <c r="AO183" i="1"/>
  <c r="AL183" i="1"/>
  <c r="AI183" i="1"/>
  <c r="AF183" i="1"/>
  <c r="AC183" i="1"/>
  <c r="Z183" i="1"/>
  <c r="W183" i="1"/>
  <c r="T183" i="1"/>
  <c r="Q183" i="1"/>
  <c r="N183" i="1"/>
  <c r="H183" i="1"/>
  <c r="BD182" i="1"/>
  <c r="BA182" i="1"/>
  <c r="AX182" i="1"/>
  <c r="AU182" i="1"/>
  <c r="AR182" i="1"/>
  <c r="AO182" i="1"/>
  <c r="AL182" i="1"/>
  <c r="AI182" i="1"/>
  <c r="AF182" i="1"/>
  <c r="AC182" i="1"/>
  <c r="Z182" i="1"/>
  <c r="W182" i="1"/>
  <c r="T182" i="1"/>
  <c r="Q182" i="1"/>
  <c r="N182" i="1"/>
  <c r="H182" i="1"/>
  <c r="BD181" i="1"/>
  <c r="BA181" i="1"/>
  <c r="AX181" i="1"/>
  <c r="AU181" i="1"/>
  <c r="AR181" i="1"/>
  <c r="AO181" i="1"/>
  <c r="AL181" i="1"/>
  <c r="AI181" i="1"/>
  <c r="AF181" i="1"/>
  <c r="AC181" i="1"/>
  <c r="Z181" i="1"/>
  <c r="W181" i="1"/>
  <c r="T181" i="1"/>
  <c r="Q181" i="1"/>
  <c r="N181" i="1"/>
  <c r="H181" i="1"/>
  <c r="BD180" i="1"/>
  <c r="BA180" i="1"/>
  <c r="AX180" i="1"/>
  <c r="AU180" i="1"/>
  <c r="AR180" i="1"/>
  <c r="AO180" i="1"/>
  <c r="AL180" i="1"/>
  <c r="AI180" i="1"/>
  <c r="AF180" i="1"/>
  <c r="AC180" i="1"/>
  <c r="Z180" i="1"/>
  <c r="W180" i="1"/>
  <c r="T180" i="1"/>
  <c r="Q180" i="1"/>
  <c r="N180" i="1"/>
  <c r="H180" i="1"/>
  <c r="BD179" i="1"/>
  <c r="BA179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N179" i="1"/>
  <c r="H179" i="1"/>
  <c r="BD178" i="1"/>
  <c r="BA178" i="1"/>
  <c r="AX178" i="1"/>
  <c r="AU178" i="1"/>
  <c r="AR178" i="1"/>
  <c r="AO178" i="1"/>
  <c r="AL178" i="1"/>
  <c r="AI178" i="1"/>
  <c r="AF178" i="1"/>
  <c r="AC178" i="1"/>
  <c r="Z178" i="1"/>
  <c r="W178" i="1"/>
  <c r="T178" i="1"/>
  <c r="Q178" i="1"/>
  <c r="N178" i="1"/>
  <c r="H178" i="1"/>
  <c r="BD177" i="1"/>
  <c r="BA177" i="1"/>
  <c r="AX177" i="1"/>
  <c r="AU177" i="1"/>
  <c r="AR177" i="1"/>
  <c r="AO177" i="1"/>
  <c r="AL177" i="1"/>
  <c r="AI177" i="1"/>
  <c r="AF177" i="1"/>
  <c r="AC177" i="1"/>
  <c r="Z177" i="1"/>
  <c r="W177" i="1"/>
  <c r="T177" i="1"/>
  <c r="Q177" i="1"/>
  <c r="N177" i="1"/>
  <c r="H177" i="1"/>
  <c r="BD176" i="1"/>
  <c r="BA176" i="1"/>
  <c r="AX176" i="1"/>
  <c r="AU176" i="1"/>
  <c r="AR176" i="1"/>
  <c r="AO176" i="1"/>
  <c r="AL176" i="1"/>
  <c r="AI176" i="1"/>
  <c r="AF176" i="1"/>
  <c r="AC176" i="1"/>
  <c r="Z176" i="1"/>
  <c r="W176" i="1"/>
  <c r="T176" i="1"/>
  <c r="Q176" i="1"/>
  <c r="N176" i="1"/>
  <c r="H176" i="1"/>
  <c r="BD175" i="1"/>
  <c r="BA175" i="1"/>
  <c r="AX175" i="1"/>
  <c r="AU175" i="1"/>
  <c r="AR175" i="1"/>
  <c r="AO175" i="1"/>
  <c r="AL175" i="1"/>
  <c r="AI175" i="1"/>
  <c r="AF175" i="1"/>
  <c r="AC175" i="1"/>
  <c r="Z175" i="1"/>
  <c r="W175" i="1"/>
  <c r="T175" i="1"/>
  <c r="Q175" i="1"/>
  <c r="N175" i="1"/>
  <c r="H175" i="1"/>
  <c r="D187" i="1"/>
  <c r="C187" i="1"/>
  <c r="BF186" i="1"/>
  <c r="BE186" i="1"/>
  <c r="E186" i="1"/>
  <c r="BF185" i="1"/>
  <c r="BE185" i="1"/>
  <c r="E185" i="1"/>
  <c r="BF184" i="1"/>
  <c r="BE184" i="1"/>
  <c r="E184" i="1"/>
  <c r="BF183" i="1"/>
  <c r="BE183" i="1"/>
  <c r="E183" i="1"/>
  <c r="BF182" i="1"/>
  <c r="BE182" i="1"/>
  <c r="E182" i="1"/>
  <c r="BF181" i="1"/>
  <c r="BE181" i="1"/>
  <c r="E181" i="1"/>
  <c r="BF180" i="1"/>
  <c r="BE180" i="1"/>
  <c r="E180" i="1"/>
  <c r="BF179" i="1"/>
  <c r="BE179" i="1"/>
  <c r="E179" i="1"/>
  <c r="BF178" i="1"/>
  <c r="BE178" i="1"/>
  <c r="E178" i="1"/>
  <c r="BF177" i="1"/>
  <c r="BE177" i="1"/>
  <c r="E177" i="1"/>
  <c r="BF176" i="1"/>
  <c r="BE176" i="1"/>
  <c r="E176" i="1"/>
  <c r="BF175" i="1"/>
  <c r="BE175" i="1"/>
  <c r="E175" i="1"/>
  <c r="AB18" i="2"/>
  <c r="AA18" i="2"/>
  <c r="P18" i="2"/>
  <c r="O18" i="2"/>
  <c r="M18" i="2"/>
  <c r="L18" i="2"/>
  <c r="D18" i="2"/>
  <c r="C18" i="2"/>
  <c r="AQ17" i="2"/>
  <c r="AP17" i="2"/>
  <c r="AC17" i="2"/>
  <c r="Q17" i="2"/>
  <c r="N17" i="2"/>
  <c r="E17" i="2"/>
  <c r="AQ16" i="2"/>
  <c r="AP16" i="2"/>
  <c r="AC16" i="2"/>
  <c r="Q16" i="2"/>
  <c r="N16" i="2"/>
  <c r="E16" i="2"/>
  <c r="AQ15" i="2"/>
  <c r="AP15" i="2"/>
  <c r="AC15" i="2"/>
  <c r="Q15" i="2"/>
  <c r="N15" i="2"/>
  <c r="E15" i="2"/>
  <c r="AQ14" i="2"/>
  <c r="AP14" i="2"/>
  <c r="AC14" i="2"/>
  <c r="Q14" i="2"/>
  <c r="N14" i="2"/>
  <c r="E14" i="2"/>
  <c r="AQ13" i="2"/>
  <c r="AP13" i="2"/>
  <c r="AC13" i="2"/>
  <c r="Q13" i="2"/>
  <c r="N13" i="2"/>
  <c r="E13" i="2"/>
  <c r="AQ12" i="2"/>
  <c r="AP12" i="2"/>
  <c r="AC12" i="2"/>
  <c r="Q12" i="2"/>
  <c r="N12" i="2"/>
  <c r="E12" i="2"/>
  <c r="AQ11" i="2"/>
  <c r="AP11" i="2"/>
  <c r="AC11" i="2"/>
  <c r="Q11" i="2"/>
  <c r="N11" i="2"/>
  <c r="E11" i="2"/>
  <c r="AQ10" i="2"/>
  <c r="AP10" i="2"/>
  <c r="AC10" i="2"/>
  <c r="Q10" i="2"/>
  <c r="N10" i="2"/>
  <c r="E10" i="2"/>
  <c r="AQ9" i="2"/>
  <c r="AP9" i="2"/>
  <c r="AC9" i="2"/>
  <c r="Q9" i="2"/>
  <c r="N9" i="2"/>
  <c r="E9" i="2"/>
  <c r="AQ8" i="2"/>
  <c r="AP8" i="2"/>
  <c r="AC8" i="2"/>
  <c r="Q8" i="2"/>
  <c r="N8" i="2"/>
  <c r="E8" i="2"/>
  <c r="AQ7" i="2"/>
  <c r="AP7" i="2"/>
  <c r="AC7" i="2"/>
  <c r="Q7" i="2"/>
  <c r="N7" i="2"/>
  <c r="E7" i="2"/>
  <c r="AQ6" i="2"/>
  <c r="AP6" i="2"/>
  <c r="AC6" i="2"/>
  <c r="Q6" i="2"/>
  <c r="N6" i="2"/>
  <c r="E6" i="2"/>
  <c r="BF173" i="1"/>
  <c r="BE173" i="1"/>
  <c r="BF172" i="1"/>
  <c r="BE172" i="1"/>
  <c r="BF171" i="1"/>
  <c r="BE171" i="1"/>
  <c r="BF170" i="1"/>
  <c r="BE170" i="1"/>
  <c r="BF169" i="1"/>
  <c r="BE169" i="1"/>
  <c r="BF168" i="1"/>
  <c r="BE168" i="1"/>
  <c r="BF167" i="1"/>
  <c r="BE167" i="1"/>
  <c r="BF166" i="1"/>
  <c r="BE166" i="1"/>
  <c r="BF165" i="1"/>
  <c r="BE165" i="1"/>
  <c r="BF164" i="1"/>
  <c r="BE164" i="1"/>
  <c r="BF163" i="1"/>
  <c r="BE163" i="1"/>
  <c r="BF162" i="1"/>
  <c r="BE162" i="1"/>
  <c r="AZ174" i="1"/>
  <c r="AY174" i="1"/>
  <c r="BC174" i="1"/>
  <c r="BB174" i="1"/>
  <c r="AW174" i="1"/>
  <c r="AV174" i="1"/>
  <c r="AT174" i="1"/>
  <c r="AS174" i="1"/>
  <c r="AQ174" i="1"/>
  <c r="AP174" i="1"/>
  <c r="AN174" i="1"/>
  <c r="AM174" i="1"/>
  <c r="AK174" i="1"/>
  <c r="AJ174" i="1"/>
  <c r="AH174" i="1"/>
  <c r="AG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G174" i="1"/>
  <c r="F174" i="1"/>
  <c r="BA173" i="1"/>
  <c r="BD173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N173" i="1"/>
  <c r="H173" i="1"/>
  <c r="BA172" i="1"/>
  <c r="BD172" i="1"/>
  <c r="AX172" i="1"/>
  <c r="AU172" i="1"/>
  <c r="AR172" i="1"/>
  <c r="AO172" i="1"/>
  <c r="AL172" i="1"/>
  <c r="AI172" i="1"/>
  <c r="AF172" i="1"/>
  <c r="AC172" i="1"/>
  <c r="Z172" i="1"/>
  <c r="W172" i="1"/>
  <c r="T172" i="1"/>
  <c r="Q172" i="1"/>
  <c r="N172" i="1"/>
  <c r="H172" i="1"/>
  <c r="BA171" i="1"/>
  <c r="BD171" i="1"/>
  <c r="AX171" i="1"/>
  <c r="AU171" i="1"/>
  <c r="AR171" i="1"/>
  <c r="AO171" i="1"/>
  <c r="AL171" i="1"/>
  <c r="AI171" i="1"/>
  <c r="AF171" i="1"/>
  <c r="AC171" i="1"/>
  <c r="Z171" i="1"/>
  <c r="W171" i="1"/>
  <c r="T171" i="1"/>
  <c r="Q171" i="1"/>
  <c r="N171" i="1"/>
  <c r="H171" i="1"/>
  <c r="BA170" i="1"/>
  <c r="BD170" i="1"/>
  <c r="AX170" i="1"/>
  <c r="AU170" i="1"/>
  <c r="AR170" i="1"/>
  <c r="AO170" i="1"/>
  <c r="AL170" i="1"/>
  <c r="AI170" i="1"/>
  <c r="AF170" i="1"/>
  <c r="AC170" i="1"/>
  <c r="Z170" i="1"/>
  <c r="W170" i="1"/>
  <c r="T170" i="1"/>
  <c r="Q170" i="1"/>
  <c r="N170" i="1"/>
  <c r="H170" i="1"/>
  <c r="BA169" i="1"/>
  <c r="BD169" i="1"/>
  <c r="AX169" i="1"/>
  <c r="AU169" i="1"/>
  <c r="AR169" i="1"/>
  <c r="AO169" i="1"/>
  <c r="AL169" i="1"/>
  <c r="AI169" i="1"/>
  <c r="AF169" i="1"/>
  <c r="AC169" i="1"/>
  <c r="Z169" i="1"/>
  <c r="W169" i="1"/>
  <c r="T169" i="1"/>
  <c r="Q169" i="1"/>
  <c r="N169" i="1"/>
  <c r="H169" i="1"/>
  <c r="BA168" i="1"/>
  <c r="BD168" i="1"/>
  <c r="AX168" i="1"/>
  <c r="AU168" i="1"/>
  <c r="AR168" i="1"/>
  <c r="AO168" i="1"/>
  <c r="AL168" i="1"/>
  <c r="AI168" i="1"/>
  <c r="AF168" i="1"/>
  <c r="AC168" i="1"/>
  <c r="Z168" i="1"/>
  <c r="W168" i="1"/>
  <c r="T168" i="1"/>
  <c r="Q168" i="1"/>
  <c r="N168" i="1"/>
  <c r="H168" i="1"/>
  <c r="BA167" i="1"/>
  <c r="BD167" i="1"/>
  <c r="AX167" i="1"/>
  <c r="AU167" i="1"/>
  <c r="AR167" i="1"/>
  <c r="AO167" i="1"/>
  <c r="AL167" i="1"/>
  <c r="AI167" i="1"/>
  <c r="AF167" i="1"/>
  <c r="AC167" i="1"/>
  <c r="Z167" i="1"/>
  <c r="W167" i="1"/>
  <c r="T167" i="1"/>
  <c r="Q167" i="1"/>
  <c r="N167" i="1"/>
  <c r="H167" i="1"/>
  <c r="BA166" i="1"/>
  <c r="BD166" i="1"/>
  <c r="AX166" i="1"/>
  <c r="AU166" i="1"/>
  <c r="AR166" i="1"/>
  <c r="AO166" i="1"/>
  <c r="AL166" i="1"/>
  <c r="AI166" i="1"/>
  <c r="AF166" i="1"/>
  <c r="AC166" i="1"/>
  <c r="Z166" i="1"/>
  <c r="W166" i="1"/>
  <c r="T166" i="1"/>
  <c r="Q166" i="1"/>
  <c r="N166" i="1"/>
  <c r="H166" i="1"/>
  <c r="BA165" i="1"/>
  <c r="BD165" i="1"/>
  <c r="AX165" i="1"/>
  <c r="AU165" i="1"/>
  <c r="AR165" i="1"/>
  <c r="AO165" i="1"/>
  <c r="AL165" i="1"/>
  <c r="AI165" i="1"/>
  <c r="AF165" i="1"/>
  <c r="AC165" i="1"/>
  <c r="Z165" i="1"/>
  <c r="W165" i="1"/>
  <c r="T165" i="1"/>
  <c r="Q165" i="1"/>
  <c r="N165" i="1"/>
  <c r="H165" i="1"/>
  <c r="BA164" i="1"/>
  <c r="BD164" i="1"/>
  <c r="AX164" i="1"/>
  <c r="AU164" i="1"/>
  <c r="AR164" i="1"/>
  <c r="AO164" i="1"/>
  <c r="AL164" i="1"/>
  <c r="AI164" i="1"/>
  <c r="AF164" i="1"/>
  <c r="AC164" i="1"/>
  <c r="Z164" i="1"/>
  <c r="W164" i="1"/>
  <c r="T164" i="1"/>
  <c r="Q164" i="1"/>
  <c r="N164" i="1"/>
  <c r="H164" i="1"/>
  <c r="BA163" i="1"/>
  <c r="BD163" i="1"/>
  <c r="AX163" i="1"/>
  <c r="AU163" i="1"/>
  <c r="AR163" i="1"/>
  <c r="AO163" i="1"/>
  <c r="AL163" i="1"/>
  <c r="AI163" i="1"/>
  <c r="AF163" i="1"/>
  <c r="AC163" i="1"/>
  <c r="Z163" i="1"/>
  <c r="W163" i="1"/>
  <c r="T163" i="1"/>
  <c r="Q163" i="1"/>
  <c r="N163" i="1"/>
  <c r="H163" i="1"/>
  <c r="BA162" i="1"/>
  <c r="BD162" i="1"/>
  <c r="AX162" i="1"/>
  <c r="AU162" i="1"/>
  <c r="AR162" i="1"/>
  <c r="AO162" i="1"/>
  <c r="AL162" i="1"/>
  <c r="AI162" i="1"/>
  <c r="AF162" i="1"/>
  <c r="AC162" i="1"/>
  <c r="Z162" i="1"/>
  <c r="W162" i="1"/>
  <c r="T162" i="1"/>
  <c r="Q162" i="1"/>
  <c r="N162" i="1"/>
  <c r="H162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BF160" i="1"/>
  <c r="BE160" i="1"/>
  <c r="BF159" i="1"/>
  <c r="BE159" i="1"/>
  <c r="BF158" i="1"/>
  <c r="BE158" i="1"/>
  <c r="BF157" i="1"/>
  <c r="BE157" i="1"/>
  <c r="BF156" i="1"/>
  <c r="BE156" i="1"/>
  <c r="BF155" i="1"/>
  <c r="BE155" i="1"/>
  <c r="BF154" i="1"/>
  <c r="BE154" i="1"/>
  <c r="BF153" i="1"/>
  <c r="BE153" i="1"/>
  <c r="BF152" i="1"/>
  <c r="BE152" i="1"/>
  <c r="BF151" i="1"/>
  <c r="BE151" i="1"/>
  <c r="BF150" i="1"/>
  <c r="BE150" i="1"/>
  <c r="BF149" i="1"/>
  <c r="BE149" i="1"/>
  <c r="AZ161" i="1"/>
  <c r="AY161" i="1"/>
  <c r="BC161" i="1"/>
  <c r="BB161" i="1"/>
  <c r="AW161" i="1"/>
  <c r="AV161" i="1"/>
  <c r="AT161" i="1"/>
  <c r="AS161" i="1"/>
  <c r="AQ161" i="1"/>
  <c r="AP161" i="1"/>
  <c r="AN161" i="1"/>
  <c r="AM161" i="1"/>
  <c r="AK161" i="1"/>
  <c r="AJ161" i="1"/>
  <c r="AH161" i="1"/>
  <c r="AG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G161" i="1"/>
  <c r="F161" i="1"/>
  <c r="BA160" i="1"/>
  <c r="BD160" i="1"/>
  <c r="AX160" i="1"/>
  <c r="AU160" i="1"/>
  <c r="AR160" i="1"/>
  <c r="AO160" i="1"/>
  <c r="AL160" i="1"/>
  <c r="AI160" i="1"/>
  <c r="AF160" i="1"/>
  <c r="AC160" i="1"/>
  <c r="Z160" i="1"/>
  <c r="W160" i="1"/>
  <c r="T160" i="1"/>
  <c r="Q160" i="1"/>
  <c r="N160" i="1"/>
  <c r="H160" i="1"/>
  <c r="BA159" i="1"/>
  <c r="BD159" i="1"/>
  <c r="AX159" i="1"/>
  <c r="AU159" i="1"/>
  <c r="AR159" i="1"/>
  <c r="AO159" i="1"/>
  <c r="AL159" i="1"/>
  <c r="AI159" i="1"/>
  <c r="AF159" i="1"/>
  <c r="AC159" i="1"/>
  <c r="Z159" i="1"/>
  <c r="W159" i="1"/>
  <c r="T159" i="1"/>
  <c r="Q159" i="1"/>
  <c r="N159" i="1"/>
  <c r="H159" i="1"/>
  <c r="BA158" i="1"/>
  <c r="BD158" i="1"/>
  <c r="AX158" i="1"/>
  <c r="AU158" i="1"/>
  <c r="AR158" i="1"/>
  <c r="AO158" i="1"/>
  <c r="AL158" i="1"/>
  <c r="AI158" i="1"/>
  <c r="AF158" i="1"/>
  <c r="AC158" i="1"/>
  <c r="Z158" i="1"/>
  <c r="W158" i="1"/>
  <c r="T158" i="1"/>
  <c r="Q158" i="1"/>
  <c r="N158" i="1"/>
  <c r="H158" i="1"/>
  <c r="BA157" i="1"/>
  <c r="BD157" i="1"/>
  <c r="AX157" i="1"/>
  <c r="AU157" i="1"/>
  <c r="AR157" i="1"/>
  <c r="AO157" i="1"/>
  <c r="AL157" i="1"/>
  <c r="AI157" i="1"/>
  <c r="AF157" i="1"/>
  <c r="AC157" i="1"/>
  <c r="Z157" i="1"/>
  <c r="W157" i="1"/>
  <c r="T157" i="1"/>
  <c r="Q157" i="1"/>
  <c r="N157" i="1"/>
  <c r="H157" i="1"/>
  <c r="BA156" i="1"/>
  <c r="BD156" i="1"/>
  <c r="AX156" i="1"/>
  <c r="AU156" i="1"/>
  <c r="AR156" i="1"/>
  <c r="AO156" i="1"/>
  <c r="AL156" i="1"/>
  <c r="AI156" i="1"/>
  <c r="AF156" i="1"/>
  <c r="AC156" i="1"/>
  <c r="Z156" i="1"/>
  <c r="W156" i="1"/>
  <c r="T156" i="1"/>
  <c r="Q156" i="1"/>
  <c r="N156" i="1"/>
  <c r="H156" i="1"/>
  <c r="BA155" i="1"/>
  <c r="BD155" i="1"/>
  <c r="AX155" i="1"/>
  <c r="AU155" i="1"/>
  <c r="AR155" i="1"/>
  <c r="AO155" i="1"/>
  <c r="AL155" i="1"/>
  <c r="AI155" i="1"/>
  <c r="AF155" i="1"/>
  <c r="AC155" i="1"/>
  <c r="Z155" i="1"/>
  <c r="W155" i="1"/>
  <c r="T155" i="1"/>
  <c r="Q155" i="1"/>
  <c r="N155" i="1"/>
  <c r="H155" i="1"/>
  <c r="BA154" i="1"/>
  <c r="BD154" i="1"/>
  <c r="AX154" i="1"/>
  <c r="AU154" i="1"/>
  <c r="AR154" i="1"/>
  <c r="AO154" i="1"/>
  <c r="AL154" i="1"/>
  <c r="AI154" i="1"/>
  <c r="AF154" i="1"/>
  <c r="AC154" i="1"/>
  <c r="Z154" i="1"/>
  <c r="W154" i="1"/>
  <c r="T154" i="1"/>
  <c r="Q154" i="1"/>
  <c r="N154" i="1"/>
  <c r="H154" i="1"/>
  <c r="BA153" i="1"/>
  <c r="BD153" i="1"/>
  <c r="AX153" i="1"/>
  <c r="AU153" i="1"/>
  <c r="AR153" i="1"/>
  <c r="AO153" i="1"/>
  <c r="AL153" i="1"/>
  <c r="AI153" i="1"/>
  <c r="AF153" i="1"/>
  <c r="AC153" i="1"/>
  <c r="Z153" i="1"/>
  <c r="W153" i="1"/>
  <c r="T153" i="1"/>
  <c r="Q153" i="1"/>
  <c r="N153" i="1"/>
  <c r="H153" i="1"/>
  <c r="BA152" i="1"/>
  <c r="BD152" i="1"/>
  <c r="AX152" i="1"/>
  <c r="AU152" i="1"/>
  <c r="AR152" i="1"/>
  <c r="AO152" i="1"/>
  <c r="AL152" i="1"/>
  <c r="AI152" i="1"/>
  <c r="AF152" i="1"/>
  <c r="AC152" i="1"/>
  <c r="Z152" i="1"/>
  <c r="W152" i="1"/>
  <c r="T152" i="1"/>
  <c r="Q152" i="1"/>
  <c r="N152" i="1"/>
  <c r="H152" i="1"/>
  <c r="BA151" i="1"/>
  <c r="BD151" i="1"/>
  <c r="AX151" i="1"/>
  <c r="AU151" i="1"/>
  <c r="AR151" i="1"/>
  <c r="AO151" i="1"/>
  <c r="AL151" i="1"/>
  <c r="AI151" i="1"/>
  <c r="AF151" i="1"/>
  <c r="AC151" i="1"/>
  <c r="Z151" i="1"/>
  <c r="W151" i="1"/>
  <c r="T151" i="1"/>
  <c r="Q151" i="1"/>
  <c r="N151" i="1"/>
  <c r="H151" i="1"/>
  <c r="BA150" i="1"/>
  <c r="BD150" i="1"/>
  <c r="AX150" i="1"/>
  <c r="AU150" i="1"/>
  <c r="AR150" i="1"/>
  <c r="AO150" i="1"/>
  <c r="AL150" i="1"/>
  <c r="AI150" i="1"/>
  <c r="AF150" i="1"/>
  <c r="AC150" i="1"/>
  <c r="Z150" i="1"/>
  <c r="W150" i="1"/>
  <c r="T150" i="1"/>
  <c r="Q150" i="1"/>
  <c r="N150" i="1"/>
  <c r="H150" i="1"/>
  <c r="BA149" i="1"/>
  <c r="BD149" i="1"/>
  <c r="AX149" i="1"/>
  <c r="AU149" i="1"/>
  <c r="AR149" i="1"/>
  <c r="AO149" i="1"/>
  <c r="AL149" i="1"/>
  <c r="AI149" i="1"/>
  <c r="AF149" i="1"/>
  <c r="AC149" i="1"/>
  <c r="Z149" i="1"/>
  <c r="W149" i="1"/>
  <c r="T149" i="1"/>
  <c r="Q149" i="1"/>
  <c r="N149" i="1"/>
  <c r="H149" i="1"/>
  <c r="D161" i="1"/>
  <c r="C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BF147" i="1"/>
  <c r="BE147" i="1"/>
  <c r="BF146" i="1"/>
  <c r="BE146" i="1"/>
  <c r="BF145" i="1"/>
  <c r="BE145" i="1"/>
  <c r="BF144" i="1"/>
  <c r="BE144" i="1"/>
  <c r="BF143" i="1"/>
  <c r="BE143" i="1"/>
  <c r="BF142" i="1"/>
  <c r="BE142" i="1"/>
  <c r="BF141" i="1"/>
  <c r="BE141" i="1"/>
  <c r="BF140" i="1"/>
  <c r="BE140" i="1"/>
  <c r="BF139" i="1"/>
  <c r="BE139" i="1"/>
  <c r="BF138" i="1"/>
  <c r="BE138" i="1"/>
  <c r="BF137" i="1"/>
  <c r="BE137" i="1"/>
  <c r="BF136" i="1"/>
  <c r="BE136" i="1"/>
  <c r="AW148" i="1"/>
  <c r="AV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W135" i="1"/>
  <c r="AV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W122" i="1"/>
  <c r="AV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W109" i="1"/>
  <c r="AV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W96" i="1"/>
  <c r="AV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W83" i="1"/>
  <c r="AV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44" i="1"/>
  <c r="AV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W31" i="1"/>
  <c r="AV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W18" i="1"/>
  <c r="AV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148" i="1"/>
  <c r="AY148" i="1"/>
  <c r="BC148" i="1"/>
  <c r="BB148" i="1"/>
  <c r="AT148" i="1"/>
  <c r="AS148" i="1"/>
  <c r="AQ148" i="1"/>
  <c r="AP148" i="1"/>
  <c r="AN148" i="1"/>
  <c r="AM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G148" i="1"/>
  <c r="F148" i="1"/>
  <c r="BA147" i="1"/>
  <c r="BD147" i="1"/>
  <c r="AU147" i="1"/>
  <c r="AR147" i="1"/>
  <c r="AO147" i="1"/>
  <c r="AL147" i="1"/>
  <c r="AI147" i="1"/>
  <c r="AF147" i="1"/>
  <c r="AC147" i="1"/>
  <c r="Z147" i="1"/>
  <c r="W147" i="1"/>
  <c r="T147" i="1"/>
  <c r="Q147" i="1"/>
  <c r="N147" i="1"/>
  <c r="H147" i="1"/>
  <c r="BA146" i="1"/>
  <c r="BD146" i="1"/>
  <c r="AU146" i="1"/>
  <c r="AR146" i="1"/>
  <c r="AO146" i="1"/>
  <c r="AL146" i="1"/>
  <c r="AI146" i="1"/>
  <c r="AF146" i="1"/>
  <c r="AC146" i="1"/>
  <c r="Z146" i="1"/>
  <c r="W146" i="1"/>
  <c r="T146" i="1"/>
  <c r="Q146" i="1"/>
  <c r="N146" i="1"/>
  <c r="H146" i="1"/>
  <c r="BA145" i="1"/>
  <c r="BD145" i="1"/>
  <c r="AU145" i="1"/>
  <c r="AR145" i="1"/>
  <c r="AO145" i="1"/>
  <c r="AL145" i="1"/>
  <c r="AI145" i="1"/>
  <c r="AF145" i="1"/>
  <c r="AC145" i="1"/>
  <c r="Z145" i="1"/>
  <c r="W145" i="1"/>
  <c r="T145" i="1"/>
  <c r="Q145" i="1"/>
  <c r="N145" i="1"/>
  <c r="H145" i="1"/>
  <c r="BA144" i="1"/>
  <c r="BD144" i="1"/>
  <c r="AU144" i="1"/>
  <c r="AR144" i="1"/>
  <c r="AO144" i="1"/>
  <c r="AL144" i="1"/>
  <c r="AI144" i="1"/>
  <c r="AF144" i="1"/>
  <c r="AC144" i="1"/>
  <c r="Z144" i="1"/>
  <c r="W144" i="1"/>
  <c r="T144" i="1"/>
  <c r="Q144" i="1"/>
  <c r="N144" i="1"/>
  <c r="H144" i="1"/>
  <c r="BA143" i="1"/>
  <c r="BD143" i="1"/>
  <c r="AU143" i="1"/>
  <c r="AR143" i="1"/>
  <c r="AO143" i="1"/>
  <c r="AL143" i="1"/>
  <c r="AI143" i="1"/>
  <c r="AF143" i="1"/>
  <c r="AC143" i="1"/>
  <c r="Z143" i="1"/>
  <c r="W143" i="1"/>
  <c r="T143" i="1"/>
  <c r="Q143" i="1"/>
  <c r="N143" i="1"/>
  <c r="H143" i="1"/>
  <c r="BA142" i="1"/>
  <c r="BD142" i="1"/>
  <c r="AU142" i="1"/>
  <c r="AR142" i="1"/>
  <c r="AO142" i="1"/>
  <c r="AL142" i="1"/>
  <c r="AI142" i="1"/>
  <c r="AF142" i="1"/>
  <c r="AC142" i="1"/>
  <c r="Z142" i="1"/>
  <c r="W142" i="1"/>
  <c r="T142" i="1"/>
  <c r="Q142" i="1"/>
  <c r="N142" i="1"/>
  <c r="H142" i="1"/>
  <c r="BA141" i="1"/>
  <c r="BD141" i="1"/>
  <c r="AU141" i="1"/>
  <c r="AR141" i="1"/>
  <c r="AO141" i="1"/>
  <c r="AL141" i="1"/>
  <c r="AI141" i="1"/>
  <c r="AF141" i="1"/>
  <c r="AC141" i="1"/>
  <c r="Z141" i="1"/>
  <c r="W141" i="1"/>
  <c r="T141" i="1"/>
  <c r="Q141" i="1"/>
  <c r="N141" i="1"/>
  <c r="H141" i="1"/>
  <c r="BA140" i="1"/>
  <c r="BD140" i="1"/>
  <c r="AU140" i="1"/>
  <c r="AR140" i="1"/>
  <c r="AO140" i="1"/>
  <c r="AL140" i="1"/>
  <c r="AI140" i="1"/>
  <c r="AF140" i="1"/>
  <c r="AC140" i="1"/>
  <c r="Z140" i="1"/>
  <c r="W140" i="1"/>
  <c r="T140" i="1"/>
  <c r="Q140" i="1"/>
  <c r="N140" i="1"/>
  <c r="H140" i="1"/>
  <c r="BA139" i="1"/>
  <c r="BD139" i="1"/>
  <c r="AU139" i="1"/>
  <c r="AR139" i="1"/>
  <c r="AO139" i="1"/>
  <c r="AL139" i="1"/>
  <c r="AI139" i="1"/>
  <c r="AF139" i="1"/>
  <c r="AC139" i="1"/>
  <c r="Z139" i="1"/>
  <c r="W139" i="1"/>
  <c r="T139" i="1"/>
  <c r="Q139" i="1"/>
  <c r="N139" i="1"/>
  <c r="H139" i="1"/>
  <c r="BA138" i="1"/>
  <c r="BD138" i="1"/>
  <c r="AU138" i="1"/>
  <c r="AR138" i="1"/>
  <c r="AO138" i="1"/>
  <c r="AL138" i="1"/>
  <c r="AI138" i="1"/>
  <c r="AF138" i="1"/>
  <c r="AC138" i="1"/>
  <c r="Z138" i="1"/>
  <c r="W138" i="1"/>
  <c r="T138" i="1"/>
  <c r="Q138" i="1"/>
  <c r="N138" i="1"/>
  <c r="H138" i="1"/>
  <c r="BA137" i="1"/>
  <c r="BD137" i="1"/>
  <c r="AU137" i="1"/>
  <c r="AR137" i="1"/>
  <c r="AO137" i="1"/>
  <c r="AL137" i="1"/>
  <c r="AI137" i="1"/>
  <c r="AF137" i="1"/>
  <c r="AC137" i="1"/>
  <c r="Z137" i="1"/>
  <c r="W137" i="1"/>
  <c r="T137" i="1"/>
  <c r="Q137" i="1"/>
  <c r="N137" i="1"/>
  <c r="H137" i="1"/>
  <c r="BA136" i="1"/>
  <c r="BD136" i="1"/>
  <c r="AU136" i="1"/>
  <c r="AR136" i="1"/>
  <c r="AO136" i="1"/>
  <c r="AL136" i="1"/>
  <c r="AI136" i="1"/>
  <c r="AF136" i="1"/>
  <c r="AC136" i="1"/>
  <c r="Z136" i="1"/>
  <c r="W136" i="1"/>
  <c r="T136" i="1"/>
  <c r="Q136" i="1"/>
  <c r="N136" i="1"/>
  <c r="H136" i="1"/>
  <c r="D148" i="1"/>
  <c r="C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BE213" i="1" l="1"/>
  <c r="BF213" i="1"/>
  <c r="AP44" i="2"/>
  <c r="AQ44" i="2"/>
  <c r="AP57" i="2"/>
  <c r="BE200" i="1"/>
  <c r="BF200" i="1"/>
  <c r="BE187" i="1"/>
  <c r="BF187" i="1"/>
  <c r="AQ31" i="2"/>
  <c r="AP31" i="2"/>
  <c r="AP18" i="2"/>
  <c r="AQ18" i="2"/>
  <c r="BE174" i="1"/>
  <c r="BE148" i="1"/>
  <c r="BF174" i="1"/>
  <c r="BF148" i="1"/>
  <c r="BE161" i="1"/>
  <c r="BF161" i="1"/>
  <c r="BF134" i="1"/>
  <c r="BE134" i="1"/>
  <c r="BF133" i="1"/>
  <c r="BE133" i="1"/>
  <c r="BF132" i="1"/>
  <c r="BE132" i="1"/>
  <c r="BF131" i="1"/>
  <c r="BE131" i="1"/>
  <c r="BF130" i="1"/>
  <c r="BE130" i="1"/>
  <c r="BF129" i="1"/>
  <c r="BE129" i="1"/>
  <c r="BF128" i="1"/>
  <c r="BE128" i="1"/>
  <c r="BF127" i="1"/>
  <c r="BE127" i="1"/>
  <c r="BF126" i="1"/>
  <c r="BE126" i="1"/>
  <c r="BF125" i="1"/>
  <c r="BE125" i="1"/>
  <c r="BF124" i="1"/>
  <c r="BE124" i="1"/>
  <c r="BF123" i="1"/>
  <c r="BE123" i="1"/>
  <c r="BC135" i="1"/>
  <c r="BB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M135" i="1"/>
  <c r="L135" i="1"/>
  <c r="G135" i="1"/>
  <c r="F135" i="1"/>
  <c r="BD134" i="1"/>
  <c r="AU134" i="1"/>
  <c r="AR134" i="1"/>
  <c r="AO134" i="1"/>
  <c r="AL134" i="1"/>
  <c r="AI134" i="1"/>
  <c r="AF134" i="1"/>
  <c r="AC134" i="1"/>
  <c r="Z134" i="1"/>
  <c r="W134" i="1"/>
  <c r="T134" i="1"/>
  <c r="Q134" i="1"/>
  <c r="N134" i="1"/>
  <c r="H134" i="1"/>
  <c r="BD133" i="1"/>
  <c r="AU133" i="1"/>
  <c r="AR133" i="1"/>
  <c r="AO133" i="1"/>
  <c r="AL133" i="1"/>
  <c r="AI133" i="1"/>
  <c r="AF133" i="1"/>
  <c r="AC133" i="1"/>
  <c r="Z133" i="1"/>
  <c r="W133" i="1"/>
  <c r="T133" i="1"/>
  <c r="Q133" i="1"/>
  <c r="N133" i="1"/>
  <c r="H133" i="1"/>
  <c r="BD132" i="1"/>
  <c r="AU132" i="1"/>
  <c r="AR132" i="1"/>
  <c r="AO132" i="1"/>
  <c r="AL132" i="1"/>
  <c r="AI132" i="1"/>
  <c r="AF132" i="1"/>
  <c r="AC132" i="1"/>
  <c r="Z132" i="1"/>
  <c r="W132" i="1"/>
  <c r="T132" i="1"/>
  <c r="Q132" i="1"/>
  <c r="N132" i="1"/>
  <c r="H132" i="1"/>
  <c r="BD131" i="1"/>
  <c r="AU131" i="1"/>
  <c r="AR131" i="1"/>
  <c r="AO131" i="1"/>
  <c r="AL131" i="1"/>
  <c r="AI131" i="1"/>
  <c r="AF131" i="1"/>
  <c r="AC131" i="1"/>
  <c r="Z131" i="1"/>
  <c r="W131" i="1"/>
  <c r="T131" i="1"/>
  <c r="Q131" i="1"/>
  <c r="N131" i="1"/>
  <c r="H131" i="1"/>
  <c r="BD130" i="1"/>
  <c r="AU130" i="1"/>
  <c r="AR130" i="1"/>
  <c r="AO130" i="1"/>
  <c r="AL130" i="1"/>
  <c r="AI130" i="1"/>
  <c r="AF130" i="1"/>
  <c r="AC130" i="1"/>
  <c r="Z130" i="1"/>
  <c r="W130" i="1"/>
  <c r="T130" i="1"/>
  <c r="Q130" i="1"/>
  <c r="N130" i="1"/>
  <c r="H130" i="1"/>
  <c r="BD129" i="1"/>
  <c r="AU129" i="1"/>
  <c r="AR129" i="1"/>
  <c r="AO129" i="1"/>
  <c r="AL129" i="1"/>
  <c r="AI129" i="1"/>
  <c r="AF129" i="1"/>
  <c r="AC129" i="1"/>
  <c r="Z129" i="1"/>
  <c r="W129" i="1"/>
  <c r="T129" i="1"/>
  <c r="Q129" i="1"/>
  <c r="N129" i="1"/>
  <c r="H129" i="1"/>
  <c r="BD128" i="1"/>
  <c r="AU128" i="1"/>
  <c r="AR128" i="1"/>
  <c r="AO128" i="1"/>
  <c r="AL128" i="1"/>
  <c r="AI128" i="1"/>
  <c r="AF128" i="1"/>
  <c r="AC128" i="1"/>
  <c r="Z128" i="1"/>
  <c r="W128" i="1"/>
  <c r="T128" i="1"/>
  <c r="Q128" i="1"/>
  <c r="N128" i="1"/>
  <c r="H128" i="1"/>
  <c r="BD127" i="1"/>
  <c r="AU127" i="1"/>
  <c r="AR127" i="1"/>
  <c r="AO127" i="1"/>
  <c r="AL127" i="1"/>
  <c r="AI127" i="1"/>
  <c r="AF127" i="1"/>
  <c r="AC127" i="1"/>
  <c r="Z127" i="1"/>
  <c r="W127" i="1"/>
  <c r="T127" i="1"/>
  <c r="Q127" i="1"/>
  <c r="N127" i="1"/>
  <c r="H127" i="1"/>
  <c r="BD126" i="1"/>
  <c r="AU126" i="1"/>
  <c r="AR126" i="1"/>
  <c r="AO126" i="1"/>
  <c r="AL126" i="1"/>
  <c r="AI126" i="1"/>
  <c r="AF126" i="1"/>
  <c r="AC126" i="1"/>
  <c r="Z126" i="1"/>
  <c r="W126" i="1"/>
  <c r="T126" i="1"/>
  <c r="Q126" i="1"/>
  <c r="N126" i="1"/>
  <c r="H126" i="1"/>
  <c r="BD125" i="1"/>
  <c r="AU125" i="1"/>
  <c r="AR125" i="1"/>
  <c r="AO125" i="1"/>
  <c r="AL125" i="1"/>
  <c r="AI125" i="1"/>
  <c r="AF125" i="1"/>
  <c r="AC125" i="1"/>
  <c r="Z125" i="1"/>
  <c r="W125" i="1"/>
  <c r="T125" i="1"/>
  <c r="Q125" i="1"/>
  <c r="N125" i="1"/>
  <c r="H125" i="1"/>
  <c r="BD124" i="1"/>
  <c r="AU124" i="1"/>
  <c r="AR124" i="1"/>
  <c r="AO124" i="1"/>
  <c r="AL124" i="1"/>
  <c r="AI124" i="1"/>
  <c r="AF124" i="1"/>
  <c r="AC124" i="1"/>
  <c r="Z124" i="1"/>
  <c r="W124" i="1"/>
  <c r="T124" i="1"/>
  <c r="Q124" i="1"/>
  <c r="N124" i="1"/>
  <c r="H124" i="1"/>
  <c r="BD123" i="1"/>
  <c r="AU123" i="1"/>
  <c r="AR123" i="1"/>
  <c r="AO123" i="1"/>
  <c r="AL123" i="1"/>
  <c r="AI123" i="1"/>
  <c r="AF123" i="1"/>
  <c r="AC123" i="1"/>
  <c r="Z123" i="1"/>
  <c r="W123" i="1"/>
  <c r="T123" i="1"/>
  <c r="Q123" i="1"/>
  <c r="N123" i="1"/>
  <c r="H123" i="1"/>
  <c r="D135" i="1"/>
  <c r="C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BE135" i="1" l="1"/>
  <c r="BF135" i="1"/>
  <c r="BD121" i="1"/>
  <c r="AU121" i="1"/>
  <c r="AR121" i="1"/>
  <c r="AO121" i="1"/>
  <c r="AL121" i="1"/>
  <c r="AI121" i="1"/>
  <c r="AF121" i="1"/>
  <c r="AC121" i="1"/>
  <c r="Z121" i="1"/>
  <c r="W121" i="1"/>
  <c r="T121" i="1"/>
  <c r="Q121" i="1"/>
  <c r="N121" i="1"/>
  <c r="H121" i="1"/>
  <c r="E121" i="1"/>
  <c r="BD120" i="1"/>
  <c r="AU120" i="1"/>
  <c r="AR120" i="1"/>
  <c r="AO120" i="1"/>
  <c r="AL120" i="1"/>
  <c r="AI120" i="1"/>
  <c r="AF120" i="1"/>
  <c r="AC120" i="1"/>
  <c r="Z120" i="1"/>
  <c r="W120" i="1"/>
  <c r="T120" i="1"/>
  <c r="Q120" i="1"/>
  <c r="N120" i="1"/>
  <c r="H120" i="1"/>
  <c r="E120" i="1"/>
  <c r="BD119" i="1"/>
  <c r="AU119" i="1"/>
  <c r="AR119" i="1"/>
  <c r="AO119" i="1"/>
  <c r="AL119" i="1"/>
  <c r="AI119" i="1"/>
  <c r="AF119" i="1"/>
  <c r="AC119" i="1"/>
  <c r="Z119" i="1"/>
  <c r="W119" i="1"/>
  <c r="T119" i="1"/>
  <c r="Q119" i="1"/>
  <c r="N119" i="1"/>
  <c r="H119" i="1"/>
  <c r="E119" i="1"/>
  <c r="BD118" i="1"/>
  <c r="AU118" i="1"/>
  <c r="AR118" i="1"/>
  <c r="AO118" i="1"/>
  <c r="AL118" i="1"/>
  <c r="AI118" i="1"/>
  <c r="AF118" i="1"/>
  <c r="AC118" i="1"/>
  <c r="Z118" i="1"/>
  <c r="W118" i="1"/>
  <c r="T118" i="1"/>
  <c r="Q118" i="1"/>
  <c r="N118" i="1"/>
  <c r="H118" i="1"/>
  <c r="E118" i="1"/>
  <c r="BD117" i="1"/>
  <c r="AU117" i="1"/>
  <c r="AR117" i="1"/>
  <c r="AO117" i="1"/>
  <c r="AL117" i="1"/>
  <c r="AI117" i="1"/>
  <c r="AF117" i="1"/>
  <c r="AC117" i="1"/>
  <c r="Z117" i="1"/>
  <c r="W117" i="1"/>
  <c r="T117" i="1"/>
  <c r="Q117" i="1"/>
  <c r="N117" i="1"/>
  <c r="H117" i="1"/>
  <c r="E117" i="1"/>
  <c r="BD116" i="1"/>
  <c r="AU116" i="1"/>
  <c r="AR116" i="1"/>
  <c r="AO116" i="1"/>
  <c r="AL116" i="1"/>
  <c r="AI116" i="1"/>
  <c r="AF116" i="1"/>
  <c r="AC116" i="1"/>
  <c r="Z116" i="1"/>
  <c r="W116" i="1"/>
  <c r="T116" i="1"/>
  <c r="Q116" i="1"/>
  <c r="N116" i="1"/>
  <c r="H116" i="1"/>
  <c r="E116" i="1"/>
  <c r="BD115" i="1"/>
  <c r="AU115" i="1"/>
  <c r="AR115" i="1"/>
  <c r="AO115" i="1"/>
  <c r="AL115" i="1"/>
  <c r="AI115" i="1"/>
  <c r="AF115" i="1"/>
  <c r="AC115" i="1"/>
  <c r="Z115" i="1"/>
  <c r="W115" i="1"/>
  <c r="T115" i="1"/>
  <c r="Q115" i="1"/>
  <c r="N115" i="1"/>
  <c r="H115" i="1"/>
  <c r="E115" i="1"/>
  <c r="BD114" i="1"/>
  <c r="AU114" i="1"/>
  <c r="AR114" i="1"/>
  <c r="AO114" i="1"/>
  <c r="AL114" i="1"/>
  <c r="AI114" i="1"/>
  <c r="AF114" i="1"/>
  <c r="AC114" i="1"/>
  <c r="Z114" i="1"/>
  <c r="W114" i="1"/>
  <c r="T114" i="1"/>
  <c r="Q114" i="1"/>
  <c r="N114" i="1"/>
  <c r="H114" i="1"/>
  <c r="E114" i="1"/>
  <c r="BF121" i="1" l="1"/>
  <c r="BE121" i="1"/>
  <c r="BF120" i="1"/>
  <c r="BE120" i="1"/>
  <c r="BF119" i="1"/>
  <c r="BE119" i="1"/>
  <c r="BF118" i="1"/>
  <c r="BE118" i="1"/>
  <c r="BF117" i="1"/>
  <c r="BE117" i="1"/>
  <c r="BF116" i="1"/>
  <c r="BE116" i="1"/>
  <c r="BF115" i="1"/>
  <c r="BE115" i="1"/>
  <c r="BF114" i="1"/>
  <c r="BE114" i="1"/>
  <c r="BF113" i="1"/>
  <c r="BE113" i="1"/>
  <c r="BF112" i="1"/>
  <c r="BE112" i="1"/>
  <c r="BF111" i="1"/>
  <c r="BE111" i="1"/>
  <c r="BF110" i="1"/>
  <c r="BE110" i="1"/>
  <c r="BC122" i="1"/>
  <c r="BB122" i="1"/>
  <c r="AT122" i="1"/>
  <c r="AS122" i="1"/>
  <c r="AQ122" i="1"/>
  <c r="AP122" i="1"/>
  <c r="AN122" i="1"/>
  <c r="AM122" i="1"/>
  <c r="AK122" i="1"/>
  <c r="AJ122" i="1"/>
  <c r="AH122" i="1"/>
  <c r="AG122" i="1"/>
  <c r="AE122" i="1"/>
  <c r="AD122" i="1"/>
  <c r="AB122" i="1"/>
  <c r="AA122" i="1"/>
  <c r="Y122" i="1"/>
  <c r="X122" i="1"/>
  <c r="V122" i="1"/>
  <c r="U122" i="1"/>
  <c r="S122" i="1"/>
  <c r="R122" i="1"/>
  <c r="P122" i="1"/>
  <c r="O122" i="1"/>
  <c r="M122" i="1"/>
  <c r="L122" i="1"/>
  <c r="G122" i="1"/>
  <c r="F122" i="1"/>
  <c r="Z113" i="1"/>
  <c r="Z111" i="1"/>
  <c r="Z110" i="1"/>
  <c r="D122" i="1"/>
  <c r="C122" i="1"/>
  <c r="BE122" i="1" l="1"/>
  <c r="BF122" i="1"/>
  <c r="BF97" i="1"/>
  <c r="BE97" i="1"/>
  <c r="BF108" i="1"/>
  <c r="BE108" i="1"/>
  <c r="BF107" i="1"/>
  <c r="BE107" i="1"/>
  <c r="BF106" i="1"/>
  <c r="BE106" i="1"/>
  <c r="BF105" i="1"/>
  <c r="BE105" i="1"/>
  <c r="BF104" i="1"/>
  <c r="BE104" i="1"/>
  <c r="BF103" i="1"/>
  <c r="BE103" i="1"/>
  <c r="BF102" i="1"/>
  <c r="BE102" i="1"/>
  <c r="BF101" i="1"/>
  <c r="BE101" i="1"/>
  <c r="BF100" i="1"/>
  <c r="BE100" i="1"/>
  <c r="BF99" i="1"/>
  <c r="BE99" i="1"/>
  <c r="BF98" i="1"/>
  <c r="BE98" i="1"/>
  <c r="AF98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C109" i="1" l="1"/>
  <c r="BB109" i="1"/>
  <c r="AT109" i="1"/>
  <c r="AS109" i="1"/>
  <c r="AQ109" i="1"/>
  <c r="AP109" i="1"/>
  <c r="AN109" i="1"/>
  <c r="AM109" i="1"/>
  <c r="AK109" i="1"/>
  <c r="AJ109" i="1"/>
  <c r="AH109" i="1"/>
  <c r="AG109" i="1"/>
  <c r="AB109" i="1"/>
  <c r="AA109" i="1"/>
  <c r="Y109" i="1"/>
  <c r="X109" i="1"/>
  <c r="V109" i="1"/>
  <c r="U109" i="1"/>
  <c r="S109" i="1"/>
  <c r="R109" i="1"/>
  <c r="P109" i="1"/>
  <c r="O109" i="1"/>
  <c r="M109" i="1"/>
  <c r="L109" i="1"/>
  <c r="G109" i="1"/>
  <c r="F109" i="1"/>
  <c r="D109" i="1"/>
  <c r="C109" i="1"/>
  <c r="AI107" i="1"/>
  <c r="E106" i="1"/>
  <c r="AR105" i="1"/>
  <c r="Z105" i="1"/>
  <c r="Z104" i="1"/>
  <c r="E104" i="1"/>
  <c r="Z103" i="1"/>
  <c r="Z102" i="1"/>
  <c r="E100" i="1"/>
  <c r="Z99" i="1"/>
  <c r="BE109" i="1" l="1"/>
  <c r="BF109" i="1"/>
  <c r="BF90" i="1"/>
  <c r="BE90" i="1"/>
  <c r="BF89" i="1"/>
  <c r="BE89" i="1"/>
  <c r="BF88" i="1"/>
  <c r="BE88" i="1"/>
  <c r="BF87" i="1"/>
  <c r="BE87" i="1"/>
  <c r="BF86" i="1"/>
  <c r="BE86" i="1"/>
  <c r="BF85" i="1"/>
  <c r="BE85" i="1"/>
  <c r="BF84" i="1"/>
  <c r="BE84" i="1"/>
  <c r="BF95" i="1"/>
  <c r="BE95" i="1"/>
  <c r="BF94" i="1"/>
  <c r="BE94" i="1"/>
  <c r="BF93" i="1"/>
  <c r="BE93" i="1"/>
  <c r="BF92" i="1"/>
  <c r="BE92" i="1"/>
  <c r="BF91" i="1"/>
  <c r="BE91" i="1"/>
  <c r="AB96" i="1"/>
  <c r="AA96" i="1"/>
  <c r="AC91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Z86" i="1" l="1"/>
  <c r="Q84" i="1" l="1"/>
  <c r="Z95" i="1" l="1"/>
  <c r="Z94" i="1"/>
  <c r="Z93" i="1"/>
  <c r="Z92" i="1"/>
  <c r="Z88" i="1"/>
  <c r="Z87" i="1"/>
  <c r="Z84" i="1"/>
  <c r="E95" i="1"/>
  <c r="BC96" i="1" l="1"/>
  <c r="BB96" i="1"/>
  <c r="AT96" i="1"/>
  <c r="AS96" i="1"/>
  <c r="AQ96" i="1"/>
  <c r="AP96" i="1"/>
  <c r="AN96" i="1"/>
  <c r="AM96" i="1"/>
  <c r="AK96" i="1"/>
  <c r="AJ96" i="1"/>
  <c r="AH96" i="1"/>
  <c r="AG96" i="1"/>
  <c r="Y96" i="1"/>
  <c r="X96" i="1"/>
  <c r="V96" i="1"/>
  <c r="U96" i="1"/>
  <c r="S96" i="1"/>
  <c r="R96" i="1"/>
  <c r="P96" i="1"/>
  <c r="O96" i="1"/>
  <c r="M96" i="1"/>
  <c r="L96" i="1"/>
  <c r="G96" i="1"/>
  <c r="F96" i="1"/>
  <c r="D96" i="1"/>
  <c r="C96" i="1"/>
  <c r="BF96" i="1" l="1"/>
  <c r="BE96" i="1"/>
  <c r="Q72" i="1"/>
  <c r="Z82" i="1" l="1"/>
  <c r="Z80" i="1"/>
  <c r="Z74" i="1"/>
  <c r="Z73" i="1"/>
  <c r="Z72" i="1"/>
  <c r="Z71" i="1"/>
  <c r="W75" i="1"/>
  <c r="Q81" i="1"/>
  <c r="Q79" i="1"/>
  <c r="Q78" i="1"/>
  <c r="Q77" i="1"/>
  <c r="Q76" i="1"/>
  <c r="Q74" i="1"/>
  <c r="Q73" i="1"/>
  <c r="E77" i="1"/>
  <c r="BC83" i="1"/>
  <c r="BB83" i="1"/>
  <c r="AT83" i="1"/>
  <c r="AS83" i="1"/>
  <c r="AQ83" i="1"/>
  <c r="AP83" i="1"/>
  <c r="AN83" i="1"/>
  <c r="AM83" i="1"/>
  <c r="AK83" i="1"/>
  <c r="AJ83" i="1"/>
  <c r="AH83" i="1"/>
  <c r="AG83" i="1"/>
  <c r="Y83" i="1"/>
  <c r="X83" i="1"/>
  <c r="V83" i="1"/>
  <c r="U83" i="1"/>
  <c r="S83" i="1"/>
  <c r="R83" i="1"/>
  <c r="P83" i="1"/>
  <c r="O83" i="1"/>
  <c r="M83" i="1"/>
  <c r="L83" i="1"/>
  <c r="G83" i="1"/>
  <c r="F83" i="1"/>
  <c r="D83" i="1"/>
  <c r="C83" i="1"/>
  <c r="BF82" i="1"/>
  <c r="BE82" i="1"/>
  <c r="BF81" i="1"/>
  <c r="BE81" i="1"/>
  <c r="BF80" i="1"/>
  <c r="BE80" i="1"/>
  <c r="BF79" i="1"/>
  <c r="BE79" i="1"/>
  <c r="BF78" i="1"/>
  <c r="BE78" i="1"/>
  <c r="BF77" i="1"/>
  <c r="BE77" i="1"/>
  <c r="BF76" i="1"/>
  <c r="BE76" i="1"/>
  <c r="BF75" i="1"/>
  <c r="BE75" i="1"/>
  <c r="BF74" i="1"/>
  <c r="BE74" i="1"/>
  <c r="BF73" i="1"/>
  <c r="BE73" i="1"/>
  <c r="BF72" i="1"/>
  <c r="BE72" i="1"/>
  <c r="BF71" i="1"/>
  <c r="BE71" i="1"/>
  <c r="BF83" i="1" l="1"/>
  <c r="BE83" i="1"/>
  <c r="BE59" i="1"/>
  <c r="BF59" i="1"/>
  <c r="BE60" i="1"/>
  <c r="BF60" i="1"/>
  <c r="BE61" i="1"/>
  <c r="BF61" i="1"/>
  <c r="BE62" i="1"/>
  <c r="BF62" i="1"/>
  <c r="BE63" i="1"/>
  <c r="BF63" i="1"/>
  <c r="BE64" i="1"/>
  <c r="BF64" i="1"/>
  <c r="BE65" i="1"/>
  <c r="BF65" i="1"/>
  <c r="BE66" i="1"/>
  <c r="BF66" i="1"/>
  <c r="BE67" i="1"/>
  <c r="BF67" i="1"/>
  <c r="BE68" i="1"/>
  <c r="BF68" i="1"/>
  <c r="BE69" i="1"/>
  <c r="BF69" i="1"/>
  <c r="BF58" i="1"/>
  <c r="BE58" i="1"/>
  <c r="M70" i="1"/>
  <c r="L70" i="1"/>
  <c r="N67" i="1"/>
  <c r="M57" i="1"/>
  <c r="L57" i="1"/>
  <c r="M44" i="1"/>
  <c r="L44" i="1"/>
  <c r="M31" i="1"/>
  <c r="L31" i="1"/>
  <c r="M18" i="1"/>
  <c r="L18" i="1"/>
  <c r="AT70" i="1" l="1"/>
  <c r="AS70" i="1"/>
  <c r="AU65" i="1"/>
  <c r="AT57" i="1"/>
  <c r="AS57" i="1"/>
  <c r="AT44" i="1"/>
  <c r="AS44" i="1"/>
  <c r="AT31" i="1"/>
  <c r="AS31" i="1"/>
  <c r="AT18" i="1"/>
  <c r="AS18" i="1"/>
  <c r="V70" i="1" l="1"/>
  <c r="U70" i="1"/>
  <c r="W64" i="1"/>
  <c r="V57" i="1"/>
  <c r="U57" i="1"/>
  <c r="V44" i="1"/>
  <c r="U44" i="1"/>
  <c r="V31" i="1"/>
  <c r="U31" i="1"/>
  <c r="V18" i="1"/>
  <c r="U18" i="1"/>
  <c r="AI59" i="1" l="1"/>
  <c r="AL68" i="1" l="1"/>
  <c r="AI64" i="1"/>
  <c r="AI63" i="1"/>
  <c r="Z69" i="1"/>
  <c r="Z68" i="1"/>
  <c r="Z67" i="1"/>
  <c r="Q68" i="1"/>
  <c r="Q67" i="1"/>
  <c r="Q66" i="1"/>
  <c r="Q65" i="1"/>
  <c r="Q63" i="1"/>
  <c r="Q62" i="1"/>
  <c r="Q61" i="1"/>
  <c r="Q60" i="1"/>
  <c r="E66" i="1"/>
  <c r="BC70" i="1"/>
  <c r="BB70" i="1"/>
  <c r="AQ70" i="1"/>
  <c r="AP70" i="1"/>
  <c r="AN70" i="1"/>
  <c r="AM70" i="1"/>
  <c r="AK70" i="1"/>
  <c r="AJ70" i="1"/>
  <c r="AH70" i="1"/>
  <c r="AG70" i="1"/>
  <c r="Y70" i="1"/>
  <c r="X70" i="1"/>
  <c r="S70" i="1"/>
  <c r="R70" i="1"/>
  <c r="P70" i="1"/>
  <c r="O70" i="1"/>
  <c r="G70" i="1"/>
  <c r="F70" i="1"/>
  <c r="D70" i="1"/>
  <c r="C70" i="1"/>
  <c r="BF70" i="1" l="1"/>
  <c r="BE70" i="1"/>
  <c r="AI56" i="1"/>
  <c r="Q55" i="1" l="1"/>
  <c r="BE46" i="1" l="1"/>
  <c r="BF46" i="1"/>
  <c r="BE47" i="1"/>
  <c r="BF47" i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BF45" i="1"/>
  <c r="BE45" i="1"/>
  <c r="G57" i="1"/>
  <c r="F57" i="1"/>
  <c r="H51" i="1"/>
  <c r="G44" i="1"/>
  <c r="F44" i="1"/>
  <c r="G31" i="1"/>
  <c r="F31" i="1"/>
  <c r="G18" i="1"/>
  <c r="F18" i="1"/>
  <c r="AR50" i="1" l="1"/>
  <c r="AI50" i="1"/>
  <c r="AQ57" i="1"/>
  <c r="AP57" i="1"/>
  <c r="AQ44" i="1"/>
  <c r="AP44" i="1"/>
  <c r="AQ31" i="1"/>
  <c r="AP31" i="1"/>
  <c r="AQ18" i="1"/>
  <c r="AP18" i="1"/>
  <c r="AH57" i="1"/>
  <c r="AG57" i="1"/>
  <c r="AI55" i="1"/>
  <c r="AI54" i="1"/>
  <c r="AI53" i="1"/>
  <c r="AH44" i="1"/>
  <c r="AG44" i="1"/>
  <c r="AH31" i="1"/>
  <c r="AG31" i="1"/>
  <c r="AH18" i="1"/>
  <c r="AG18" i="1"/>
  <c r="BC44" i="1" l="1"/>
  <c r="BB44" i="1"/>
  <c r="BC31" i="1"/>
  <c r="BB31" i="1"/>
  <c r="BC18" i="1"/>
  <c r="BB18" i="1"/>
  <c r="BC57" i="1"/>
  <c r="BB57" i="1"/>
  <c r="BD47" i="1"/>
  <c r="AO49" i="1" l="1"/>
  <c r="AO48" i="1"/>
  <c r="Z55" i="1"/>
  <c r="Z53" i="1"/>
  <c r="Z52" i="1"/>
  <c r="Z51" i="1"/>
  <c r="Z45" i="1"/>
  <c r="Q54" i="1"/>
  <c r="Q53" i="1"/>
  <c r="Q52" i="1"/>
  <c r="Q50" i="1"/>
  <c r="Q48" i="1"/>
  <c r="Q47" i="1"/>
  <c r="Q46" i="1"/>
  <c r="Q45" i="1"/>
  <c r="E53" i="1"/>
  <c r="E50" i="1"/>
  <c r="E48" i="1"/>
  <c r="E47" i="1"/>
  <c r="AN57" i="1"/>
  <c r="AM57" i="1"/>
  <c r="AK57" i="1"/>
  <c r="AJ57" i="1"/>
  <c r="Y57" i="1"/>
  <c r="X57" i="1"/>
  <c r="S57" i="1"/>
  <c r="R57" i="1"/>
  <c r="P57" i="1"/>
  <c r="O57" i="1"/>
  <c r="D57" i="1"/>
  <c r="C57" i="1"/>
  <c r="BF57" i="1" l="1"/>
  <c r="BE57" i="1"/>
  <c r="BE33" i="1"/>
  <c r="BF33" i="1"/>
  <c r="BE34" i="1"/>
  <c r="BF34" i="1"/>
  <c r="BE35" i="1"/>
  <c r="BF35" i="1"/>
  <c r="BE36" i="1"/>
  <c r="BF36" i="1"/>
  <c r="BE37" i="1"/>
  <c r="BF37" i="1"/>
  <c r="BE38" i="1"/>
  <c r="BF38" i="1"/>
  <c r="BE39" i="1"/>
  <c r="BF39" i="1"/>
  <c r="BE40" i="1"/>
  <c r="BF40" i="1"/>
  <c r="BE41" i="1"/>
  <c r="BF41" i="1"/>
  <c r="BE42" i="1"/>
  <c r="BF42" i="1"/>
  <c r="BE43" i="1"/>
  <c r="BF43" i="1"/>
  <c r="BF32" i="1"/>
  <c r="BE32" i="1"/>
  <c r="AN44" i="1"/>
  <c r="AM44" i="1"/>
  <c r="AO37" i="1"/>
  <c r="AN31" i="1"/>
  <c r="AM31" i="1"/>
  <c r="AN18" i="1"/>
  <c r="AM18" i="1"/>
  <c r="Q32" i="1" l="1"/>
  <c r="E28" i="1"/>
  <c r="Q28" i="1"/>
  <c r="Q22" i="1"/>
  <c r="Q21" i="1"/>
  <c r="Q20" i="1"/>
  <c r="Q19" i="1"/>
  <c r="Z17" i="1"/>
  <c r="E16" i="1"/>
  <c r="AL15" i="1"/>
  <c r="T15" i="1"/>
  <c r="Q15" i="1"/>
  <c r="Q14" i="1"/>
  <c r="Q12" i="1"/>
  <c r="Z11" i="1"/>
  <c r="Z10" i="1"/>
  <c r="Q10" i="1"/>
  <c r="E10" i="1"/>
  <c r="Z9" i="1"/>
  <c r="Z8" i="1"/>
  <c r="Z7" i="1"/>
  <c r="Q7" i="1"/>
  <c r="E7" i="1"/>
  <c r="Q6" i="1"/>
  <c r="E6" i="1"/>
  <c r="BF30" i="1"/>
  <c r="BE30" i="1"/>
  <c r="BF29" i="1"/>
  <c r="BE29" i="1"/>
  <c r="BF28" i="1"/>
  <c r="BE28" i="1"/>
  <c r="BF27" i="1"/>
  <c r="BE27" i="1"/>
  <c r="BF26" i="1"/>
  <c r="BE26" i="1"/>
  <c r="BF25" i="1"/>
  <c r="BE25" i="1"/>
  <c r="BF24" i="1"/>
  <c r="BE24" i="1"/>
  <c r="BF23" i="1"/>
  <c r="BE23" i="1"/>
  <c r="BF22" i="1"/>
  <c r="BE22" i="1"/>
  <c r="BF21" i="1"/>
  <c r="BE21" i="1"/>
  <c r="BF20" i="1"/>
  <c r="BE20" i="1"/>
  <c r="BF19" i="1"/>
  <c r="BE19" i="1"/>
  <c r="BE7" i="1"/>
  <c r="BF7" i="1"/>
  <c r="BE8" i="1"/>
  <c r="BF8" i="1"/>
  <c r="BE9" i="1"/>
  <c r="BF9" i="1"/>
  <c r="BE10" i="1"/>
  <c r="BF10" i="1"/>
  <c r="BE11" i="1"/>
  <c r="BF11" i="1"/>
  <c r="BE12" i="1"/>
  <c r="BF12" i="1"/>
  <c r="BE13" i="1"/>
  <c r="BF13" i="1"/>
  <c r="BE14" i="1"/>
  <c r="BF14" i="1"/>
  <c r="BE15" i="1"/>
  <c r="BF15" i="1"/>
  <c r="BE16" i="1"/>
  <c r="BF16" i="1"/>
  <c r="BE17" i="1"/>
  <c r="BF17" i="1"/>
  <c r="BF6" i="1"/>
  <c r="BE6" i="1"/>
  <c r="AK44" i="1" l="1"/>
  <c r="AJ44" i="1"/>
  <c r="AK31" i="1"/>
  <c r="AJ31" i="1"/>
  <c r="AK18" i="1"/>
  <c r="AJ18" i="1"/>
  <c r="Y44" i="1" l="1"/>
  <c r="X44" i="1"/>
  <c r="Y31" i="1"/>
  <c r="X31" i="1"/>
  <c r="Y18" i="1"/>
  <c r="X18" i="1"/>
  <c r="Q42" i="1" l="1"/>
  <c r="Q41" i="1"/>
  <c r="Q39" i="1"/>
  <c r="Q37" i="1"/>
  <c r="Q35" i="1"/>
  <c r="Q34" i="1"/>
  <c r="S44" i="1"/>
  <c r="R44" i="1"/>
  <c r="P44" i="1"/>
  <c r="O44" i="1"/>
  <c r="D44" i="1"/>
  <c r="C44" i="1"/>
  <c r="BF44" i="1" l="1"/>
  <c r="BE44" i="1"/>
  <c r="S31" i="1"/>
  <c r="R31" i="1"/>
  <c r="P31" i="1"/>
  <c r="O31" i="1"/>
  <c r="D31" i="1"/>
  <c r="C31" i="1"/>
  <c r="BE31" i="1" l="1"/>
  <c r="BF31" i="1"/>
  <c r="P18" i="1"/>
  <c r="O18" i="1"/>
  <c r="S18" i="1" l="1"/>
  <c r="R18" i="1"/>
  <c r="D18" i="1"/>
  <c r="C18" i="1"/>
  <c r="BE18" i="1" l="1"/>
  <c r="BF18" i="1"/>
</calcChain>
</file>

<file path=xl/sharedStrings.xml><?xml version="1.0" encoding="utf-8"?>
<sst xmlns="http://schemas.openxmlformats.org/spreadsheetml/2006/main" count="402" uniqueCount="53">
  <si>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</si>
  <si>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</si>
  <si>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</si>
  <si>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</si>
  <si>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</si>
  <si>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</si>
  <si>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</si>
  <si>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</si>
  <si>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</si>
  <si>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</si>
  <si>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</si>
  <si>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</si>
  <si>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</si>
  <si>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</si>
  <si>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</si>
  <si>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</si>
  <si>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</si>
  <si>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</si>
  <si>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</si>
  <si>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All countries</t>
  </si>
  <si>
    <t>Total quantity in tons</t>
  </si>
  <si>
    <t>Total FOB value (R'000)</t>
  </si>
  <si>
    <t>Germany</t>
  </si>
  <si>
    <t>India</t>
  </si>
  <si>
    <t>Bangladesh</t>
  </si>
  <si>
    <t>France</t>
  </si>
  <si>
    <t>Namibia</t>
  </si>
  <si>
    <t>Thailand</t>
  </si>
  <si>
    <t>Tariff Line 1514.99.90 Rape, colza or mustard oil - Other other</t>
  </si>
  <si>
    <t>Netherlands</t>
  </si>
  <si>
    <t>United States</t>
  </si>
  <si>
    <t>Lesotho</t>
  </si>
  <si>
    <t>Pakistan</t>
  </si>
  <si>
    <t>Botswana</t>
  </si>
  <si>
    <t>Hong Kong</t>
  </si>
  <si>
    <t>Portugal</t>
  </si>
  <si>
    <t>China</t>
  </si>
  <si>
    <t>Month</t>
  </si>
  <si>
    <t>Israel</t>
  </si>
  <si>
    <t>Korea, Rep of</t>
  </si>
  <si>
    <t>United Kingdom</t>
  </si>
  <si>
    <t>Eswatini</t>
  </si>
  <si>
    <t>Gabon</t>
  </si>
  <si>
    <t>Mozambique</t>
  </si>
  <si>
    <t>Exports</t>
  </si>
  <si>
    <t>Congo, Dem Rep</t>
  </si>
  <si>
    <t>Canada</t>
  </si>
  <si>
    <t>Zambia</t>
  </si>
  <si>
    <t>Zimbabwe</t>
  </si>
  <si>
    <t>Kenya</t>
  </si>
  <si>
    <t>Rwanda</t>
  </si>
  <si>
    <t>Brazil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</si>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</sst>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4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164" fontId="0" fillId="0" borderId="0" xfId="0" applyNumberFormat="1"/>
    <xf numFmtId="4" fontId="3" fillId="2" borderId="1" xfId="0" applyNumberFormat="1" applyFont="1" applyFill="1" applyBorder="1" applyAlignment="1">
      <alignment horizontal="right" wrapText="1"/>
    </xf>
    <xf numFmtId="4" fontId="0" fillId="0" borderId="2" xfId="0" applyNumberFormat="1" applyBorder="1" applyAlignment="1">
      <alignment wrapText="1"/>
    </xf>
    <xf numFmtId="0" fontId="0" fillId="3" borderId="0" xfId="0" applyFill="1"/>
    <xf numFmtId="4" fontId="2" fillId="3" borderId="0" xfId="0" applyNumberFormat="1" applyFont="1" applyFill="1" applyAlignment="1">
      <alignment horizontal="left" wrapText="1"/>
    </xf>
    <xf numFmtId="164" fontId="0" fillId="3" borderId="0" xfId="0" applyNumberFormat="1" applyFill="1"/>
    <xf numFmtId="4" fontId="0" fillId="3" borderId="0" xfId="0" applyNumberFormat="1" applyFill="1"/>
    <xf numFmtId="0" fontId="2" fillId="3" borderId="0" xfId="0" applyFont="1" applyFill="1" applyAlignment="1">
      <alignment horizontal="left" wrapText="1"/>
    </xf>
    <xf numFmtId="164" fontId="2" fillId="3" borderId="0" xfId="0" applyNumberFormat="1" applyFont="1" applyFill="1" applyAlignment="1">
      <alignment wrapText="1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4" fontId="0" fillId="0" borderId="8" xfId="0" applyNumberFormat="1" applyBorder="1"/>
    <xf numFmtId="16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4" fillId="4" borderId="9" xfId="0" applyNumberFormat="1" applyFont="1" applyFill="1" applyBorder="1"/>
    <xf numFmtId="164" fontId="4" fillId="4" borderId="5" xfId="0" applyNumberFormat="1" applyFont="1" applyFill="1" applyBorder="1" applyAlignment="1">
      <alignment wrapText="1"/>
    </xf>
    <xf numFmtId="4" fontId="4" fillId="4" borderId="3" xfId="0" applyNumberFormat="1" applyFont="1" applyFill="1" applyBorder="1" applyAlignment="1">
      <alignment wrapText="1"/>
    </xf>
    <xf numFmtId="164" fontId="4" fillId="4" borderId="10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/>
    <xf numFmtId="4" fontId="0" fillId="0" borderId="7" xfId="0" applyNumberFormat="1" applyBorder="1"/>
    <xf numFmtId="164" fontId="0" fillId="0" borderId="4" xfId="0" applyNumberFormat="1" applyBorder="1"/>
    <xf numFmtId="4" fontId="0" fillId="0" borderId="2" xfId="0" applyNumberFormat="1" applyBorder="1"/>
    <xf numFmtId="164" fontId="4" fillId="4" borderId="5" xfId="0" applyNumberFormat="1" applyFont="1" applyFill="1" applyBorder="1"/>
    <xf numFmtId="4" fontId="4" fillId="4" borderId="3" xfId="0" applyNumberFormat="1" applyFont="1" applyFill="1" applyBorder="1"/>
    <xf numFmtId="164" fontId="3" fillId="2" borderId="4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2" xfId="0" applyBorder="1"/>
    <xf numFmtId="0" fontId="4" fillId="4" borderId="18" xfId="0" applyFont="1" applyFill="1" applyBorder="1"/>
    <xf numFmtId="0" fontId="4" fillId="4" borderId="3" xfId="0" applyFont="1" applyFill="1" applyBorder="1"/>
    <xf numFmtId="164" fontId="6" fillId="0" borderId="19" xfId="0" applyNumberFormat="1" applyFont="1" applyBorder="1"/>
    <xf numFmtId="4" fontId="6" fillId="0" borderId="0" xfId="0" applyNumberFormat="1" applyFont="1"/>
    <xf numFmtId="164" fontId="0" fillId="0" borderId="1" xfId="0" applyNumberFormat="1" applyBorder="1"/>
    <xf numFmtId="4" fontId="7" fillId="0" borderId="2" xfId="0" applyNumberFormat="1" applyFon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16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8" xfId="0" applyFont="1" applyFill="1" applyBorder="1"/>
    <xf numFmtId="0" fontId="9" fillId="4" borderId="3" xfId="0" applyFont="1" applyFill="1" applyBorder="1"/>
    <xf numFmtId="164" fontId="9" fillId="4" borderId="5" xfId="0" applyNumberFormat="1" applyFont="1" applyFill="1" applyBorder="1"/>
    <xf numFmtId="4" fontId="9" fillId="4" borderId="9" xfId="0" applyNumberFormat="1" applyFont="1" applyFill="1" applyBorder="1"/>
    <xf numFmtId="4" fontId="9" fillId="4" borderId="3" xfId="0" applyNumberFormat="1" applyFont="1" applyFill="1" applyBorder="1"/>
    <xf numFmtId="164" fontId="9" fillId="4" borderId="5" xfId="0" applyNumberFormat="1" applyFont="1" applyFill="1" applyBorder="1" applyAlignment="1">
      <alignment wrapText="1"/>
    </xf>
    <xf numFmtId="4" fontId="9" fillId="4" borderId="3" xfId="0" applyNumberFormat="1" applyFont="1" applyFill="1" applyBorder="1" applyAlignment="1">
      <alignment wrapText="1"/>
    </xf>
    <xf numFmtId="4" fontId="10" fillId="0" borderId="0" xfId="0" applyNumberFormat="1" applyFont="1"/>
    <xf numFmtId="0" fontId="10" fillId="0" borderId="0" xfId="0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4" fillId="4" borderId="12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" fontId="9" fillId="4" borderId="12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213"/>
  <sheetViews>
    <sheetView tabSelected="1" zoomScaleNormal="100" workbookViewId="0">
      <pane xSplit="2" ySplit="5" topLeftCell="C188" activePane="bottomRight" state="frozen"/>
      <selection pane="topRight" activeCell="B1" sqref="B1"/>
      <selection pane="bottomLeft" activeCell="A6" sqref="A6"/>
      <selection pane="bottomRight" activeCell="A192" sqref="A192"/>
    </sheetView>
  </sheetViews>
  <sheetFormatPr defaultColWidth="9.109375" defaultRowHeight="14.4" x14ac:dyDescent="0.3"/>
  <cols>
    <col min="2" max="2" width="11.5546875" bestFit="1" customWidth="1"/>
    <col min="3" max="3" width="9.109375" style="13" customWidth="1"/>
    <col min="4" max="4" width="10.33203125" style="12" bestFit="1" customWidth="1"/>
    <col min="5" max="5" width="9.44140625" style="12" bestFit="1" customWidth="1"/>
    <col min="6" max="6" width="10.88671875" style="13" bestFit="1" customWidth="1"/>
    <col min="7" max="7" width="10.88671875" style="12" bestFit="1" customWidth="1"/>
    <col min="8" max="8" width="11" style="12" customWidth="1"/>
    <col min="9" max="9" width="9.88671875" style="13" bestFit="1" customWidth="1"/>
    <col min="10" max="10" width="10.33203125" style="12" bestFit="1" customWidth="1"/>
    <col min="11" max="11" width="10.6640625" style="12" customWidth="1"/>
    <col min="12" max="12" width="9.88671875" style="13" bestFit="1" customWidth="1"/>
    <col min="13" max="13" width="10.33203125" style="12" bestFit="1" customWidth="1"/>
    <col min="14" max="14" width="10.6640625" style="12" customWidth="1"/>
    <col min="15" max="15" width="9.88671875" style="13" bestFit="1" customWidth="1"/>
    <col min="16" max="16" width="10.33203125" style="12" bestFit="1" customWidth="1"/>
    <col min="17" max="17" width="10.6640625" style="12" customWidth="1"/>
    <col min="18" max="18" width="10.88671875" style="13" bestFit="1" customWidth="1"/>
    <col min="19" max="19" width="10.88671875" style="12" bestFit="1" customWidth="1"/>
    <col min="20" max="20" width="9.88671875" style="12" bestFit="1" customWidth="1"/>
    <col min="21" max="21" width="10.88671875" style="13" bestFit="1" customWidth="1"/>
    <col min="22" max="22" width="10.88671875" style="12" bestFit="1" customWidth="1"/>
    <col min="23" max="23" width="11.88671875" style="12" customWidth="1"/>
    <col min="24" max="24" width="10.88671875" style="13" bestFit="1" customWidth="1"/>
    <col min="25" max="25" width="10.88671875" style="12" bestFit="1" customWidth="1"/>
    <col min="26" max="26" width="12.44140625" style="12" bestFit="1" customWidth="1"/>
    <col min="27" max="27" width="10.88671875" style="13" bestFit="1" customWidth="1"/>
    <col min="28" max="29" width="10.88671875" style="12" bestFit="1" customWidth="1"/>
    <col min="30" max="30" width="10.88671875" style="13" bestFit="1" customWidth="1"/>
    <col min="31" max="31" width="10.88671875" style="12" bestFit="1" customWidth="1"/>
    <col min="32" max="32" width="12.44140625" style="12" bestFit="1" customWidth="1"/>
    <col min="33" max="33" width="10.88671875" style="13" bestFit="1" customWidth="1"/>
    <col min="34" max="35" width="10.88671875" style="12" bestFit="1" customWidth="1"/>
    <col min="36" max="36" width="10.88671875" style="13" bestFit="1" customWidth="1"/>
    <col min="37" max="37" width="10.88671875" style="12" bestFit="1" customWidth="1"/>
    <col min="38" max="38" width="11.109375" style="12" customWidth="1"/>
    <col min="39" max="39" width="10.88671875" style="13" bestFit="1" customWidth="1"/>
    <col min="40" max="40" width="10.88671875" style="12" bestFit="1" customWidth="1"/>
    <col min="41" max="41" width="12.44140625" style="12" bestFit="1" customWidth="1"/>
    <col min="42" max="42" width="10.88671875" style="13" bestFit="1" customWidth="1"/>
    <col min="43" max="43" width="10.88671875" style="12" bestFit="1" customWidth="1"/>
    <col min="44" max="44" width="10" style="12" customWidth="1"/>
    <col min="45" max="47" width="10.33203125" style="12" customWidth="1"/>
    <col min="48" max="48" width="10.88671875" style="13" bestFit="1" customWidth="1"/>
    <col min="49" max="49" width="10.88671875" style="12" bestFit="1" customWidth="1"/>
    <col min="50" max="50" width="10" style="12" customWidth="1"/>
    <col min="51" max="51" width="10.88671875" style="13" bestFit="1" customWidth="1"/>
    <col min="52" max="52" width="10.88671875" style="12" bestFit="1" customWidth="1"/>
    <col min="53" max="53" width="10" style="12" customWidth="1"/>
    <col min="54" max="56" width="10.33203125" style="12" customWidth="1"/>
    <col min="57" max="57" width="15.77734375" style="13" customWidth="1"/>
    <col min="58" max="58" width="15.77734375" style="12" customWidth="1"/>
    <col min="59" max="59" width="9.109375" style="12"/>
    <col min="60" max="60" width="1.6640625" style="12" customWidth="1"/>
    <col min="61" max="63" width="9.109375" style="12"/>
    <col min="64" max="64" width="1.6640625" style="12" customWidth="1"/>
    <col min="65" max="67" width="9.109375" style="12"/>
    <col min="68" max="68" width="1.6640625" style="12" customWidth="1"/>
    <col min="69" max="71" width="9.109375" style="12"/>
    <col min="72" max="72" width="1.6640625" style="12" customWidth="1"/>
    <col min="73" max="75" width="9.109375" style="12"/>
    <col min="76" max="76" width="1.6640625" customWidth="1"/>
    <col min="80" max="80" width="1.6640625" customWidth="1"/>
    <col min="84" max="84" width="1.6640625" customWidth="1"/>
    <col min="88" max="88" width="1.6640625" customWidth="1"/>
    <col min="92" max="92" width="1.6640625" customWidth="1"/>
    <col min="93" max="93" width="12.109375" customWidth="1"/>
    <col min="96" max="96" width="1.6640625" customWidth="1"/>
    <col min="100" max="100" width="1.6640625" customWidth="1"/>
    <col min="104" max="104" width="1.6640625" customWidth="1"/>
    <col min="108" max="108" width="1.6640625" customWidth="1"/>
  </cols>
  <sheetData>
    <row r="1" spans="1:190" s="16" customFormat="1" ht="4.95" customHeight="1" x14ac:dyDescent="0.4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9"/>
      <c r="W1" s="19"/>
      <c r="X1" s="18"/>
      <c r="Y1" s="19"/>
      <c r="Z1" s="19"/>
      <c r="AA1" s="18"/>
      <c r="AB1" s="19"/>
      <c r="AC1" s="19"/>
      <c r="AD1" s="18"/>
      <c r="AE1" s="19"/>
      <c r="AF1" s="19"/>
      <c r="AG1" s="18"/>
      <c r="AH1" s="19"/>
      <c r="AI1" s="19"/>
      <c r="AJ1" s="18"/>
      <c r="AK1" s="19"/>
      <c r="AL1" s="19"/>
      <c r="AM1" s="18"/>
      <c r="AN1" s="19"/>
      <c r="AO1" s="19"/>
      <c r="AP1" s="18"/>
      <c r="AQ1" s="19"/>
      <c r="AR1" s="19"/>
      <c r="AS1" s="19"/>
      <c r="AT1" s="19"/>
      <c r="AU1" s="19"/>
      <c r="AV1" s="18"/>
      <c r="AW1" s="19"/>
      <c r="AX1" s="19"/>
      <c r="AY1" s="18"/>
      <c r="AZ1" s="19"/>
      <c r="BA1" s="19"/>
      <c r="BB1" s="19"/>
      <c r="BC1" s="19"/>
      <c r="BD1" s="19"/>
      <c r="BE1" s="18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190" s="23" customFormat="1" ht="21" customHeight="1" x14ac:dyDescent="0.4">
      <c r="B2" s="20" t="s">
        <v>18</v>
      </c>
      <c r="C2" s="88" t="s">
        <v>28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21"/>
      <c r="V2" s="22"/>
      <c r="W2" s="22"/>
      <c r="X2" s="21"/>
      <c r="Y2" s="22"/>
      <c r="Z2" s="22"/>
      <c r="AA2" s="21"/>
      <c r="AB2" s="22"/>
      <c r="AC2" s="22"/>
      <c r="AD2" s="21"/>
      <c r="AE2" s="22"/>
      <c r="AF2" s="22"/>
      <c r="AG2" s="21"/>
      <c r="AH2" s="22"/>
      <c r="AI2" s="22"/>
      <c r="AJ2" s="21"/>
      <c r="AK2" s="22"/>
      <c r="AL2" s="22"/>
      <c r="AM2" s="21"/>
      <c r="AN2" s="22"/>
      <c r="AO2" s="22"/>
      <c r="AP2" s="21"/>
      <c r="AQ2" s="22"/>
      <c r="AR2" s="22"/>
      <c r="AS2" s="22"/>
      <c r="AT2" s="22"/>
      <c r="AU2" s="22"/>
      <c r="AV2" s="21"/>
      <c r="AW2" s="22"/>
      <c r="AX2" s="22"/>
      <c r="AY2" s="21"/>
      <c r="AZ2" s="22"/>
      <c r="BA2" s="22"/>
      <c r="BB2" s="22"/>
      <c r="BC2" s="22"/>
      <c r="BD2" s="22"/>
      <c r="BE2" s="21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190" s="24" customFormat="1" ht="4.95" customHeight="1" thickBot="1" x14ac:dyDescent="0.35">
      <c r="C3" s="25"/>
      <c r="D3" s="26"/>
      <c r="E3" s="26"/>
      <c r="F3" s="27"/>
      <c r="G3" s="28"/>
      <c r="H3" s="28"/>
      <c r="I3" s="27"/>
      <c r="J3" s="28"/>
      <c r="K3" s="28"/>
      <c r="L3" s="27"/>
      <c r="M3" s="28"/>
      <c r="N3" s="28"/>
      <c r="O3" s="27"/>
      <c r="P3" s="28"/>
      <c r="Q3" s="28"/>
      <c r="R3" s="27"/>
      <c r="S3" s="28"/>
      <c r="T3" s="28"/>
      <c r="U3" s="27"/>
      <c r="V3" s="28"/>
      <c r="W3" s="28"/>
      <c r="X3" s="27"/>
      <c r="Y3" s="28"/>
      <c r="Z3" s="28"/>
      <c r="AA3" s="27"/>
      <c r="AB3" s="28"/>
      <c r="AC3" s="28"/>
      <c r="AD3" s="27"/>
      <c r="AE3" s="28"/>
      <c r="AF3" s="28"/>
      <c r="AG3" s="27"/>
      <c r="AH3" s="28"/>
      <c r="AI3" s="28"/>
      <c r="AJ3" s="27"/>
      <c r="AK3" s="28"/>
      <c r="AL3" s="28"/>
      <c r="AM3" s="27"/>
      <c r="AN3" s="28"/>
      <c r="AO3" s="28"/>
      <c r="AP3" s="27"/>
      <c r="AQ3" s="28"/>
      <c r="AR3" s="28"/>
      <c r="AS3" s="28"/>
      <c r="AT3" s="28"/>
      <c r="AU3" s="28"/>
      <c r="AV3" s="27"/>
      <c r="AW3" s="28"/>
      <c r="AX3" s="28"/>
      <c r="AY3" s="27"/>
      <c r="AZ3" s="28"/>
      <c r="BA3" s="28"/>
      <c r="BB3" s="28"/>
      <c r="BC3" s="28"/>
      <c r="BD3" s="28"/>
      <c r="BE3" s="27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</row>
    <row r="4" spans="1:190" s="9" customFormat="1" ht="24.6" customHeight="1" x14ac:dyDescent="0.3">
      <c r="A4" s="86" t="s">
        <v>0</v>
      </c>
      <c r="B4" s="87"/>
      <c r="C4" s="83" t="s">
        <v>24</v>
      </c>
      <c r="D4" s="84"/>
      <c r="E4" s="85"/>
      <c r="F4" s="78" t="s">
        <v>33</v>
      </c>
      <c r="G4" s="81"/>
      <c r="H4" s="82"/>
      <c r="I4" s="78" t="s">
        <v>46</v>
      </c>
      <c r="J4" s="81"/>
      <c r="K4" s="82"/>
      <c r="L4" s="78" t="s">
        <v>36</v>
      </c>
      <c r="M4" s="81"/>
      <c r="N4" s="82"/>
      <c r="O4" s="78" t="s">
        <v>25</v>
      </c>
      <c r="P4" s="81"/>
      <c r="Q4" s="82"/>
      <c r="R4" s="78" t="s">
        <v>22</v>
      </c>
      <c r="S4" s="81"/>
      <c r="T4" s="82"/>
      <c r="U4" s="78" t="s">
        <v>34</v>
      </c>
      <c r="V4" s="81"/>
      <c r="W4" s="82"/>
      <c r="X4" s="78" t="s">
        <v>23</v>
      </c>
      <c r="Y4" s="81"/>
      <c r="Z4" s="82"/>
      <c r="AA4" s="78" t="s">
        <v>38</v>
      </c>
      <c r="AB4" s="81"/>
      <c r="AC4" s="82"/>
      <c r="AD4" s="78" t="s">
        <v>39</v>
      </c>
      <c r="AE4" s="81"/>
      <c r="AF4" s="82"/>
      <c r="AG4" s="78" t="s">
        <v>31</v>
      </c>
      <c r="AH4" s="81"/>
      <c r="AI4" s="82"/>
      <c r="AJ4" s="78" t="s">
        <v>26</v>
      </c>
      <c r="AK4" s="81"/>
      <c r="AL4" s="82"/>
      <c r="AM4" s="78" t="s">
        <v>29</v>
      </c>
      <c r="AN4" s="81"/>
      <c r="AO4" s="82"/>
      <c r="AP4" s="78" t="s">
        <v>32</v>
      </c>
      <c r="AQ4" s="81"/>
      <c r="AR4" s="82"/>
      <c r="AS4" s="78" t="s">
        <v>35</v>
      </c>
      <c r="AT4" s="79"/>
      <c r="AU4" s="80"/>
      <c r="AV4" s="78" t="s">
        <v>27</v>
      </c>
      <c r="AW4" s="81"/>
      <c r="AX4" s="82"/>
      <c r="AY4" s="78" t="s">
        <v>40</v>
      </c>
      <c r="AZ4" s="81"/>
      <c r="BA4" s="82"/>
      <c r="BB4" s="78" t="s">
        <v>30</v>
      </c>
      <c r="BC4" s="79"/>
      <c r="BD4" s="80"/>
      <c r="BE4" s="38" t="s">
        <v>19</v>
      </c>
      <c r="BF4" s="39" t="s">
        <v>19</v>
      </c>
      <c r="BG4" s="7"/>
      <c r="BH4" s="8"/>
      <c r="BI4" s="7"/>
      <c r="BJ4" s="7"/>
      <c r="BK4" s="7"/>
      <c r="BL4" s="8"/>
      <c r="BM4" s="7"/>
      <c r="BN4" s="7"/>
      <c r="BO4" s="7"/>
      <c r="BP4" s="8"/>
      <c r="BQ4" s="7"/>
      <c r="BR4" s="7"/>
      <c r="BS4" s="7"/>
      <c r="BT4" s="8"/>
      <c r="BU4" s="7"/>
      <c r="BV4" s="7"/>
      <c r="BW4" s="7"/>
      <c r="BY4" s="10"/>
      <c r="BZ4" s="10"/>
      <c r="CA4" s="10"/>
      <c r="CC4" s="10"/>
      <c r="CD4" s="10"/>
      <c r="CE4" s="10"/>
      <c r="CG4" s="10"/>
      <c r="CH4" s="10"/>
      <c r="CI4" s="10"/>
      <c r="CK4" s="10"/>
      <c r="CL4" s="10"/>
      <c r="CM4" s="10"/>
      <c r="CO4" s="10"/>
      <c r="CP4" s="10"/>
      <c r="CQ4" s="10"/>
      <c r="CS4" s="10"/>
      <c r="CT4" s="10"/>
      <c r="CU4" s="10"/>
      <c r="CW4" s="10"/>
      <c r="CX4" s="10"/>
      <c r="CY4" s="10"/>
      <c r="DA4" s="10"/>
      <c r="DB4" s="10"/>
      <c r="DC4" s="10"/>
      <c r="DE4" s="10"/>
      <c r="DF4" s="10"/>
      <c r="DG4" s="10"/>
    </row>
    <row r="5" spans="1:190" ht="30" customHeight="1" thickBot="1" x14ac:dyDescent="0.35">
      <c r="A5" s="47" t="s">
        <v>1</v>
      </c>
      <c r="B5" s="48" t="s">
        <v>37</v>
      </c>
      <c r="C5" s="33" t="s">
        <v>2</v>
      </c>
      <c r="D5" s="32" t="s">
        <v>3</v>
      </c>
      <c r="E5" s="34" t="s">
        <v>4</v>
      </c>
      <c r="F5" s="33" t="s">
        <v>2</v>
      </c>
      <c r="G5" s="32" t="s">
        <v>3</v>
      </c>
      <c r="H5" s="34" t="s">
        <v>4</v>
      </c>
      <c r="I5" s="33" t="s">
        <v>2</v>
      </c>
      <c r="J5" s="32" t="s">
        <v>3</v>
      </c>
      <c r="K5" s="34" t="s">
        <v>4</v>
      </c>
      <c r="L5" s="33" t="s">
        <v>2</v>
      </c>
      <c r="M5" s="32" t="s">
        <v>3</v>
      </c>
      <c r="N5" s="34" t="s">
        <v>4</v>
      </c>
      <c r="O5" s="33" t="s">
        <v>2</v>
      </c>
      <c r="P5" s="32" t="s">
        <v>3</v>
      </c>
      <c r="Q5" s="34" t="s">
        <v>4</v>
      </c>
      <c r="R5" s="33" t="s">
        <v>2</v>
      </c>
      <c r="S5" s="32" t="s">
        <v>3</v>
      </c>
      <c r="T5" s="34" t="s">
        <v>4</v>
      </c>
      <c r="U5" s="33" t="s">
        <v>2</v>
      </c>
      <c r="V5" s="32" t="s">
        <v>3</v>
      </c>
      <c r="W5" s="34" t="s">
        <v>4</v>
      </c>
      <c r="X5" s="33" t="s">
        <v>2</v>
      </c>
      <c r="Y5" s="32" t="s">
        <v>3</v>
      </c>
      <c r="Z5" s="34" t="s">
        <v>4</v>
      </c>
      <c r="AA5" s="33" t="s">
        <v>2</v>
      </c>
      <c r="AB5" s="32" t="s">
        <v>3</v>
      </c>
      <c r="AC5" s="34" t="s">
        <v>4</v>
      </c>
      <c r="AD5" s="33" t="s">
        <v>2</v>
      </c>
      <c r="AE5" s="32" t="s">
        <v>3</v>
      </c>
      <c r="AF5" s="34" t="s">
        <v>4</v>
      </c>
      <c r="AG5" s="33" t="s">
        <v>2</v>
      </c>
      <c r="AH5" s="32" t="s">
        <v>3</v>
      </c>
      <c r="AI5" s="34" t="s">
        <v>4</v>
      </c>
      <c r="AJ5" s="33" t="s">
        <v>2</v>
      </c>
      <c r="AK5" s="32" t="s">
        <v>3</v>
      </c>
      <c r="AL5" s="34" t="s">
        <v>4</v>
      </c>
      <c r="AM5" s="33" t="s">
        <v>2</v>
      </c>
      <c r="AN5" s="32" t="s">
        <v>3</v>
      </c>
      <c r="AO5" s="34" t="s">
        <v>4</v>
      </c>
      <c r="AP5" s="33" t="s">
        <v>2</v>
      </c>
      <c r="AQ5" s="32" t="s">
        <v>3</v>
      </c>
      <c r="AR5" s="34" t="s">
        <v>4</v>
      </c>
      <c r="AS5" s="33" t="s">
        <v>2</v>
      </c>
      <c r="AT5" s="32" t="s">
        <v>3</v>
      </c>
      <c r="AU5" s="34" t="s">
        <v>4</v>
      </c>
      <c r="AV5" s="33" t="s">
        <v>2</v>
      </c>
      <c r="AW5" s="32" t="s">
        <v>3</v>
      </c>
      <c r="AX5" s="34" t="s">
        <v>4</v>
      </c>
      <c r="AY5" s="33" t="s">
        <v>2</v>
      </c>
      <c r="AZ5" s="32" t="s">
        <v>3</v>
      </c>
      <c r="BA5" s="34" t="s">
        <v>4</v>
      </c>
      <c r="BB5" s="33" t="s">
        <v>2</v>
      </c>
      <c r="BC5" s="32" t="s">
        <v>3</v>
      </c>
      <c r="BD5" s="34" t="s">
        <v>4</v>
      </c>
      <c r="BE5" s="33" t="s">
        <v>20</v>
      </c>
      <c r="BF5" s="34" t="s">
        <v>21</v>
      </c>
      <c r="BG5" s="4"/>
      <c r="BH5" s="5"/>
      <c r="BI5" s="4"/>
      <c r="BJ5" s="4"/>
      <c r="BK5" s="4"/>
      <c r="BL5" s="5"/>
      <c r="BM5" s="4"/>
      <c r="BN5" s="4"/>
      <c r="BO5" s="4"/>
      <c r="BP5" s="5"/>
      <c r="BQ5" s="4"/>
      <c r="BR5" s="4"/>
      <c r="BS5" s="4"/>
      <c r="BT5" s="5"/>
      <c r="BU5" s="4"/>
      <c r="BV5" s="4"/>
      <c r="BW5" s="4"/>
      <c r="BX5" s="2"/>
      <c r="BY5" s="1"/>
      <c r="BZ5" s="1"/>
      <c r="CA5" s="1"/>
      <c r="CB5" s="2"/>
      <c r="CC5" s="1"/>
      <c r="CD5" s="1"/>
      <c r="CE5" s="1"/>
      <c r="CF5" s="2"/>
      <c r="CG5" s="1"/>
      <c r="CH5" s="1"/>
      <c r="CI5" s="1"/>
      <c r="CJ5" s="2"/>
      <c r="CK5" s="1"/>
      <c r="CL5" s="1"/>
      <c r="CM5" s="1"/>
      <c r="CN5" s="2"/>
      <c r="CO5" s="1"/>
      <c r="CP5" s="1"/>
      <c r="CQ5" s="1"/>
      <c r="CR5" s="2"/>
      <c r="CS5" s="1"/>
      <c r="CT5" s="1"/>
      <c r="CU5" s="1"/>
      <c r="CV5" s="2"/>
      <c r="CW5" s="1"/>
      <c r="CX5" s="1"/>
      <c r="CY5" s="1"/>
      <c r="CZ5" s="2"/>
      <c r="DA5" s="1"/>
      <c r="DB5" s="1"/>
      <c r="DC5" s="1"/>
      <c r="DD5" s="2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x14ac:dyDescent="0.3">
      <c r="A6" s="49">
        <v>2012</v>
      </c>
      <c r="B6" s="50" t="s">
        <v>5</v>
      </c>
      <c r="C6" s="40">
        <v>0.47499999999999998</v>
      </c>
      <c r="D6" s="29">
        <v>9.24</v>
      </c>
      <c r="E6" s="41">
        <f t="shared" ref="E6:E7" si="0">D6/C6*1000</f>
        <v>19452.63157894737</v>
      </c>
      <c r="F6" s="40">
        <v>0</v>
      </c>
      <c r="G6" s="29">
        <v>0</v>
      </c>
      <c r="H6" s="41">
        <v>0</v>
      </c>
      <c r="I6" s="40"/>
      <c r="J6" s="29"/>
      <c r="K6" s="41"/>
      <c r="L6" s="40">
        <v>0</v>
      </c>
      <c r="M6" s="29">
        <v>0</v>
      </c>
      <c r="N6" s="41">
        <v>0</v>
      </c>
      <c r="O6" s="40">
        <v>9</v>
      </c>
      <c r="P6" s="29">
        <v>175.54</v>
      </c>
      <c r="Q6" s="41">
        <f t="shared" ref="Q6:Q7" si="1">P6/O6*1000</f>
        <v>19504.444444444445</v>
      </c>
      <c r="R6" s="40">
        <v>0</v>
      </c>
      <c r="S6" s="29">
        <v>0</v>
      </c>
      <c r="T6" s="41">
        <v>0</v>
      </c>
      <c r="U6" s="40">
        <v>0</v>
      </c>
      <c r="V6" s="29">
        <v>0</v>
      </c>
      <c r="W6" s="41">
        <v>0</v>
      </c>
      <c r="X6" s="40">
        <v>0</v>
      </c>
      <c r="Y6" s="29">
        <v>0</v>
      </c>
      <c r="Z6" s="41">
        <v>0</v>
      </c>
      <c r="AA6" s="40">
        <v>0</v>
      </c>
      <c r="AB6" s="29">
        <v>0</v>
      </c>
      <c r="AC6" s="41">
        <v>0</v>
      </c>
      <c r="AD6" s="40">
        <v>0</v>
      </c>
      <c r="AE6" s="29">
        <v>0</v>
      </c>
      <c r="AF6" s="41">
        <v>0</v>
      </c>
      <c r="AG6" s="40">
        <v>0</v>
      </c>
      <c r="AH6" s="29">
        <v>0</v>
      </c>
      <c r="AI6" s="41">
        <v>0</v>
      </c>
      <c r="AJ6" s="40">
        <v>0</v>
      </c>
      <c r="AK6" s="29">
        <v>0</v>
      </c>
      <c r="AL6" s="41">
        <v>0</v>
      </c>
      <c r="AM6" s="40">
        <v>0</v>
      </c>
      <c r="AN6" s="29">
        <v>0</v>
      </c>
      <c r="AO6" s="41">
        <v>0</v>
      </c>
      <c r="AP6" s="40">
        <v>0</v>
      </c>
      <c r="AQ6" s="29">
        <v>0</v>
      </c>
      <c r="AR6" s="41">
        <v>0</v>
      </c>
      <c r="AS6" s="40">
        <v>0</v>
      </c>
      <c r="AT6" s="29">
        <v>0</v>
      </c>
      <c r="AU6" s="41">
        <v>0</v>
      </c>
      <c r="AV6" s="40">
        <v>0</v>
      </c>
      <c r="AW6" s="29">
        <v>0</v>
      </c>
      <c r="AX6" s="41">
        <f t="shared" ref="AX6:AX17" si="2">IF(AV6=0,0,AW6/AV6*1000)</f>
        <v>0</v>
      </c>
      <c r="AY6" s="40">
        <v>0</v>
      </c>
      <c r="AZ6" s="29">
        <v>0</v>
      </c>
      <c r="BA6" s="41">
        <f t="shared" ref="BA6:BA17" si="3">IF(AY6=0,0,AZ6/AY6*1000)</f>
        <v>0</v>
      </c>
      <c r="BB6" s="40">
        <v>0</v>
      </c>
      <c r="BC6" s="29">
        <v>0</v>
      </c>
      <c r="BD6" s="41">
        <v>0</v>
      </c>
      <c r="BE6" s="30">
        <f>SUM(C6,O6,R6,X6,AY6,AJ6)</f>
        <v>9.4749999999999996</v>
      </c>
      <c r="BF6" s="31">
        <f>SUM(D6,P6,S6,Y6,AZ6,AK6)</f>
        <v>184.78</v>
      </c>
      <c r="BG6" s="4"/>
      <c r="BH6" s="5"/>
      <c r="BI6" s="4"/>
      <c r="BJ6" s="4"/>
      <c r="BK6" s="4"/>
      <c r="BL6" s="5"/>
      <c r="BM6" s="4"/>
      <c r="BN6" s="4"/>
      <c r="BO6" s="4"/>
      <c r="BP6" s="5"/>
      <c r="BQ6" s="4"/>
      <c r="BR6" s="4"/>
      <c r="BS6" s="4"/>
      <c r="BT6" s="5"/>
      <c r="BU6" s="4"/>
      <c r="BV6" s="4"/>
      <c r="BW6" s="4"/>
      <c r="BX6" s="2"/>
      <c r="BY6" s="1"/>
      <c r="BZ6" s="1"/>
      <c r="CA6" s="1"/>
      <c r="CB6" s="2"/>
      <c r="CC6" s="1"/>
      <c r="CD6" s="1"/>
      <c r="CE6" s="1"/>
      <c r="CF6" s="2"/>
      <c r="CG6" s="1"/>
      <c r="CH6" s="1"/>
      <c r="CI6" s="1"/>
      <c r="CJ6" s="2"/>
      <c r="CK6" s="1"/>
      <c r="CL6" s="1"/>
      <c r="CM6" s="1"/>
      <c r="CN6" s="2"/>
      <c r="CO6" s="1"/>
      <c r="CP6" s="1"/>
      <c r="CQ6" s="1"/>
      <c r="CR6" s="2"/>
      <c r="CS6" s="1"/>
      <c r="CT6" s="1"/>
      <c r="CU6" s="1"/>
      <c r="CV6" s="2"/>
      <c r="CW6" s="1"/>
      <c r="CX6" s="1"/>
      <c r="CY6" s="1"/>
      <c r="CZ6" s="2"/>
      <c r="DA6" s="1"/>
      <c r="DB6" s="1"/>
      <c r="DC6" s="1"/>
      <c r="DD6" s="2"/>
      <c r="DE6" s="1"/>
      <c r="DF6" s="1"/>
      <c r="DG6" s="1"/>
    </row>
    <row r="7" spans="1:190" x14ac:dyDescent="0.3">
      <c r="A7" s="51">
        <v>2012</v>
      </c>
      <c r="B7" s="52" t="s">
        <v>6</v>
      </c>
      <c r="C7" s="42">
        <v>0.47499999999999998</v>
      </c>
      <c r="D7" s="11">
        <v>1.85</v>
      </c>
      <c r="E7" s="43">
        <f t="shared" si="0"/>
        <v>3894.7368421052638</v>
      </c>
      <c r="F7" s="42">
        <v>0</v>
      </c>
      <c r="G7" s="11">
        <v>0</v>
      </c>
      <c r="H7" s="43">
        <v>0</v>
      </c>
      <c r="I7" s="42"/>
      <c r="J7" s="11"/>
      <c r="K7" s="43"/>
      <c r="L7" s="42">
        <v>0</v>
      </c>
      <c r="M7" s="11">
        <v>0</v>
      </c>
      <c r="N7" s="43">
        <v>0</v>
      </c>
      <c r="O7" s="42">
        <v>9</v>
      </c>
      <c r="P7" s="11">
        <v>164.69</v>
      </c>
      <c r="Q7" s="43">
        <f t="shared" si="1"/>
        <v>18298.888888888891</v>
      </c>
      <c r="R7" s="42">
        <v>0</v>
      </c>
      <c r="S7" s="11">
        <v>0</v>
      </c>
      <c r="T7" s="43">
        <v>0</v>
      </c>
      <c r="U7" s="42">
        <v>0</v>
      </c>
      <c r="V7" s="11">
        <v>0</v>
      </c>
      <c r="W7" s="43">
        <v>0</v>
      </c>
      <c r="X7" s="42">
        <v>1.7</v>
      </c>
      <c r="Y7" s="11">
        <v>23.94</v>
      </c>
      <c r="Z7" s="43">
        <f t="shared" ref="Z7:Z11" si="4">Y7/X7*1000</f>
        <v>14082.352941176472</v>
      </c>
      <c r="AA7" s="42">
        <v>0</v>
      </c>
      <c r="AB7" s="11">
        <v>0</v>
      </c>
      <c r="AC7" s="43">
        <v>0</v>
      </c>
      <c r="AD7" s="42">
        <v>0</v>
      </c>
      <c r="AE7" s="11">
        <v>0</v>
      </c>
      <c r="AF7" s="43">
        <v>0</v>
      </c>
      <c r="AG7" s="42">
        <v>0</v>
      </c>
      <c r="AH7" s="11">
        <v>0</v>
      </c>
      <c r="AI7" s="43">
        <v>0</v>
      </c>
      <c r="AJ7" s="42">
        <v>0</v>
      </c>
      <c r="AK7" s="11">
        <v>0</v>
      </c>
      <c r="AL7" s="43">
        <v>0</v>
      </c>
      <c r="AM7" s="42">
        <v>0</v>
      </c>
      <c r="AN7" s="11">
        <v>0</v>
      </c>
      <c r="AO7" s="43">
        <v>0</v>
      </c>
      <c r="AP7" s="42">
        <v>0</v>
      </c>
      <c r="AQ7" s="11">
        <v>0</v>
      </c>
      <c r="AR7" s="43">
        <v>0</v>
      </c>
      <c r="AS7" s="42">
        <v>0</v>
      </c>
      <c r="AT7" s="11">
        <v>0</v>
      </c>
      <c r="AU7" s="43">
        <v>0</v>
      </c>
      <c r="AV7" s="42">
        <v>0</v>
      </c>
      <c r="AW7" s="11">
        <v>0</v>
      </c>
      <c r="AX7" s="43">
        <f t="shared" si="2"/>
        <v>0</v>
      </c>
      <c r="AY7" s="42">
        <v>0</v>
      </c>
      <c r="AZ7" s="11">
        <v>0</v>
      </c>
      <c r="BA7" s="43">
        <f t="shared" si="3"/>
        <v>0</v>
      </c>
      <c r="BB7" s="42">
        <v>0</v>
      </c>
      <c r="BC7" s="11">
        <v>0</v>
      </c>
      <c r="BD7" s="43">
        <v>0</v>
      </c>
      <c r="BE7" s="6">
        <f>SUM(C7,O7,R7,X7,AY7,AJ7)</f>
        <v>11.174999999999999</v>
      </c>
      <c r="BF7" s="15">
        <f>SUM(D7,P7,S7,Y7,AZ7,AK7)</f>
        <v>190.48</v>
      </c>
      <c r="BG7" s="4"/>
      <c r="BH7" s="5"/>
      <c r="BI7" s="4"/>
      <c r="BJ7" s="4"/>
      <c r="BK7" s="4"/>
      <c r="BL7" s="5"/>
      <c r="BM7" s="4"/>
      <c r="BN7" s="4"/>
      <c r="BO7" s="4"/>
      <c r="BP7" s="5"/>
      <c r="BQ7" s="4"/>
      <c r="BR7" s="4"/>
      <c r="BS7" s="4"/>
      <c r="BT7" s="5"/>
      <c r="BU7" s="4"/>
      <c r="BV7" s="4"/>
      <c r="BW7" s="4"/>
      <c r="BX7" s="2"/>
      <c r="BY7" s="1"/>
      <c r="BZ7" s="1"/>
      <c r="CA7" s="1"/>
      <c r="CB7" s="2"/>
      <c r="CC7" s="1"/>
      <c r="CD7" s="1"/>
      <c r="CE7" s="1"/>
      <c r="CF7" s="2"/>
      <c r="CG7" s="1"/>
      <c r="CH7" s="1"/>
      <c r="CI7" s="1"/>
      <c r="CJ7" s="2"/>
      <c r="CK7" s="1"/>
      <c r="CL7" s="1"/>
      <c r="CM7" s="1"/>
      <c r="CN7" s="2"/>
      <c r="CO7" s="1"/>
      <c r="CP7" s="1"/>
      <c r="CQ7" s="1"/>
      <c r="CR7" s="2"/>
      <c r="CS7" s="1"/>
      <c r="CT7" s="1"/>
      <c r="CU7" s="1"/>
      <c r="CV7" s="2"/>
      <c r="CW7" s="1"/>
      <c r="CX7" s="1"/>
      <c r="CY7" s="1"/>
      <c r="CZ7" s="2"/>
      <c r="DA7" s="1"/>
      <c r="DB7" s="1"/>
      <c r="DC7" s="1"/>
      <c r="DD7" s="2"/>
      <c r="DE7" s="1"/>
      <c r="DF7" s="1"/>
      <c r="DG7" s="1"/>
    </row>
    <row r="8" spans="1:190" x14ac:dyDescent="0.3">
      <c r="A8" s="51">
        <v>2012</v>
      </c>
      <c r="B8" s="52" t="s">
        <v>7</v>
      </c>
      <c r="C8" s="42">
        <v>0</v>
      </c>
      <c r="D8" s="11">
        <v>0</v>
      </c>
      <c r="E8" s="43">
        <v>0</v>
      </c>
      <c r="F8" s="42">
        <v>0</v>
      </c>
      <c r="G8" s="11">
        <v>0</v>
      </c>
      <c r="H8" s="43">
        <v>0</v>
      </c>
      <c r="I8" s="42"/>
      <c r="J8" s="11"/>
      <c r="K8" s="43"/>
      <c r="L8" s="42">
        <v>0</v>
      </c>
      <c r="M8" s="11">
        <v>0</v>
      </c>
      <c r="N8" s="43">
        <v>0</v>
      </c>
      <c r="O8" s="42">
        <v>0</v>
      </c>
      <c r="P8" s="11">
        <v>0</v>
      </c>
      <c r="Q8" s="43">
        <v>0</v>
      </c>
      <c r="R8" s="42">
        <v>0</v>
      </c>
      <c r="S8" s="11">
        <v>0</v>
      </c>
      <c r="T8" s="43">
        <v>0</v>
      </c>
      <c r="U8" s="42">
        <v>0</v>
      </c>
      <c r="V8" s="11">
        <v>0</v>
      </c>
      <c r="W8" s="43">
        <v>0</v>
      </c>
      <c r="X8" s="42">
        <v>0.2</v>
      </c>
      <c r="Y8" s="11">
        <v>1.56</v>
      </c>
      <c r="Z8" s="43">
        <f t="shared" si="4"/>
        <v>7800</v>
      </c>
      <c r="AA8" s="42">
        <v>0</v>
      </c>
      <c r="AB8" s="11">
        <v>0</v>
      </c>
      <c r="AC8" s="43">
        <v>0</v>
      </c>
      <c r="AD8" s="42">
        <v>0</v>
      </c>
      <c r="AE8" s="11">
        <v>0</v>
      </c>
      <c r="AF8" s="43">
        <v>0</v>
      </c>
      <c r="AG8" s="42">
        <v>0</v>
      </c>
      <c r="AH8" s="11">
        <v>0</v>
      </c>
      <c r="AI8" s="43">
        <v>0</v>
      </c>
      <c r="AJ8" s="42">
        <v>0</v>
      </c>
      <c r="AK8" s="11">
        <v>0</v>
      </c>
      <c r="AL8" s="43">
        <v>0</v>
      </c>
      <c r="AM8" s="42">
        <v>0</v>
      </c>
      <c r="AN8" s="11">
        <v>0</v>
      </c>
      <c r="AO8" s="43">
        <v>0</v>
      </c>
      <c r="AP8" s="42">
        <v>0</v>
      </c>
      <c r="AQ8" s="11">
        <v>0</v>
      </c>
      <c r="AR8" s="43">
        <v>0</v>
      </c>
      <c r="AS8" s="42">
        <v>0</v>
      </c>
      <c r="AT8" s="11">
        <v>0</v>
      </c>
      <c r="AU8" s="43">
        <v>0</v>
      </c>
      <c r="AV8" s="42">
        <v>0</v>
      </c>
      <c r="AW8" s="11">
        <v>0</v>
      </c>
      <c r="AX8" s="43">
        <f t="shared" si="2"/>
        <v>0</v>
      </c>
      <c r="AY8" s="42">
        <v>0</v>
      </c>
      <c r="AZ8" s="11">
        <v>0</v>
      </c>
      <c r="BA8" s="43">
        <f t="shared" si="3"/>
        <v>0</v>
      </c>
      <c r="BB8" s="42">
        <v>0</v>
      </c>
      <c r="BC8" s="11">
        <v>0</v>
      </c>
      <c r="BD8" s="43">
        <v>0</v>
      </c>
      <c r="BE8" s="6">
        <f>SUM(C8,O8,R8,X8,AY8,AJ8)</f>
        <v>0.2</v>
      </c>
      <c r="BF8" s="15">
        <f>SUM(D8,P8,S8,Y8,AZ8,AK8)</f>
        <v>1.56</v>
      </c>
      <c r="BG8" s="4"/>
      <c r="BH8" s="5"/>
      <c r="BI8" s="4"/>
      <c r="BJ8" s="4"/>
      <c r="BK8" s="4"/>
      <c r="BL8" s="5"/>
      <c r="BM8" s="4"/>
      <c r="BN8" s="4"/>
      <c r="BO8" s="4"/>
      <c r="BP8" s="5"/>
      <c r="BQ8" s="4"/>
      <c r="BR8" s="4"/>
      <c r="BS8" s="4"/>
      <c r="BT8" s="5"/>
      <c r="BU8" s="4"/>
      <c r="BV8" s="4"/>
      <c r="BW8" s="4"/>
      <c r="BX8" s="2"/>
      <c r="BY8" s="1"/>
      <c r="BZ8" s="1"/>
      <c r="CA8" s="1"/>
      <c r="CB8" s="2"/>
      <c r="CC8" s="1"/>
      <c r="CD8" s="1"/>
      <c r="CE8" s="1"/>
      <c r="CF8" s="2"/>
      <c r="CG8" s="1"/>
      <c r="CH8" s="1"/>
      <c r="CI8" s="1"/>
      <c r="CJ8" s="2"/>
      <c r="CK8" s="1"/>
      <c r="CL8" s="1"/>
      <c r="CM8" s="1"/>
      <c r="CN8" s="2"/>
      <c r="CO8" s="1"/>
      <c r="CP8" s="1"/>
      <c r="CQ8" s="1"/>
      <c r="CR8" s="2"/>
      <c r="CS8" s="1"/>
      <c r="CT8" s="1"/>
      <c r="CU8" s="1"/>
      <c r="CV8" s="2"/>
      <c r="CW8" s="1"/>
      <c r="CX8" s="1"/>
      <c r="CY8" s="1"/>
      <c r="CZ8" s="2"/>
      <c r="DA8" s="1"/>
      <c r="DB8" s="1"/>
      <c r="DC8" s="1"/>
      <c r="DD8" s="2"/>
      <c r="DE8" s="1"/>
      <c r="DF8" s="1"/>
      <c r="DG8" s="1"/>
    </row>
    <row r="9" spans="1:190" x14ac:dyDescent="0.3">
      <c r="A9" s="51">
        <v>2012</v>
      </c>
      <c r="B9" s="52" t="s">
        <v>8</v>
      </c>
      <c r="C9" s="42">
        <v>0</v>
      </c>
      <c r="D9" s="11">
        <v>0</v>
      </c>
      <c r="E9" s="43">
        <v>0</v>
      </c>
      <c r="F9" s="42">
        <v>0</v>
      </c>
      <c r="G9" s="11">
        <v>0</v>
      </c>
      <c r="H9" s="43">
        <v>0</v>
      </c>
      <c r="I9" s="42"/>
      <c r="J9" s="11"/>
      <c r="K9" s="43"/>
      <c r="L9" s="42">
        <v>0</v>
      </c>
      <c r="M9" s="11">
        <v>0</v>
      </c>
      <c r="N9" s="43">
        <v>0</v>
      </c>
      <c r="O9" s="42">
        <v>0</v>
      </c>
      <c r="P9" s="11">
        <v>0</v>
      </c>
      <c r="Q9" s="43">
        <v>0</v>
      </c>
      <c r="R9" s="42">
        <v>0</v>
      </c>
      <c r="S9" s="11">
        <v>0</v>
      </c>
      <c r="T9" s="43">
        <v>0</v>
      </c>
      <c r="U9" s="42">
        <v>0</v>
      </c>
      <c r="V9" s="11">
        <v>0</v>
      </c>
      <c r="W9" s="43">
        <v>0</v>
      </c>
      <c r="X9" s="42">
        <v>0.6</v>
      </c>
      <c r="Y9" s="11">
        <v>7.17</v>
      </c>
      <c r="Z9" s="43">
        <f t="shared" si="4"/>
        <v>11950.000000000002</v>
      </c>
      <c r="AA9" s="42">
        <v>0</v>
      </c>
      <c r="AB9" s="11">
        <v>0</v>
      </c>
      <c r="AC9" s="43">
        <v>0</v>
      </c>
      <c r="AD9" s="42">
        <v>0</v>
      </c>
      <c r="AE9" s="11">
        <v>0</v>
      </c>
      <c r="AF9" s="43">
        <v>0</v>
      </c>
      <c r="AG9" s="42">
        <v>0</v>
      </c>
      <c r="AH9" s="11">
        <v>0</v>
      </c>
      <c r="AI9" s="43">
        <v>0</v>
      </c>
      <c r="AJ9" s="42">
        <v>0</v>
      </c>
      <c r="AK9" s="11">
        <v>0</v>
      </c>
      <c r="AL9" s="43">
        <v>0</v>
      </c>
      <c r="AM9" s="42">
        <v>0</v>
      </c>
      <c r="AN9" s="11">
        <v>0</v>
      </c>
      <c r="AO9" s="43">
        <v>0</v>
      </c>
      <c r="AP9" s="42">
        <v>0</v>
      </c>
      <c r="AQ9" s="11">
        <v>0</v>
      </c>
      <c r="AR9" s="43">
        <v>0</v>
      </c>
      <c r="AS9" s="42">
        <v>0</v>
      </c>
      <c r="AT9" s="11">
        <v>0</v>
      </c>
      <c r="AU9" s="43">
        <v>0</v>
      </c>
      <c r="AV9" s="42">
        <v>0</v>
      </c>
      <c r="AW9" s="11">
        <v>0</v>
      </c>
      <c r="AX9" s="43">
        <f t="shared" si="2"/>
        <v>0</v>
      </c>
      <c r="AY9" s="42">
        <v>0</v>
      </c>
      <c r="AZ9" s="11">
        <v>0</v>
      </c>
      <c r="BA9" s="43">
        <f t="shared" si="3"/>
        <v>0</v>
      </c>
      <c r="BB9" s="42">
        <v>0</v>
      </c>
      <c r="BC9" s="11">
        <v>0</v>
      </c>
      <c r="BD9" s="43">
        <v>0</v>
      </c>
      <c r="BE9" s="6">
        <f>SUM(C9,O9,R9,X9,AY9,AJ9)</f>
        <v>0.6</v>
      </c>
      <c r="BF9" s="15">
        <f>SUM(D9,P9,S9,Y9,AZ9,AK9)</f>
        <v>7.17</v>
      </c>
      <c r="BG9" s="4"/>
      <c r="BH9" s="5"/>
      <c r="BI9" s="4"/>
      <c r="BJ9" s="4"/>
      <c r="BK9" s="4"/>
      <c r="BL9" s="5"/>
      <c r="BM9" s="4"/>
      <c r="BN9" s="4"/>
      <c r="BO9" s="4"/>
      <c r="BP9" s="5"/>
      <c r="BQ9" s="4"/>
      <c r="BR9" s="4"/>
      <c r="BS9" s="4"/>
      <c r="BT9" s="5"/>
      <c r="BU9" s="4"/>
      <c r="BV9" s="4"/>
      <c r="BW9" s="4"/>
      <c r="BX9" s="2"/>
      <c r="BY9" s="1"/>
      <c r="BZ9" s="1"/>
      <c r="CA9" s="1"/>
      <c r="CB9" s="2"/>
      <c r="CC9" s="1"/>
      <c r="CD9" s="1"/>
      <c r="CE9" s="1"/>
      <c r="CF9" s="2"/>
      <c r="CG9" s="1"/>
      <c r="CH9" s="1"/>
      <c r="CI9" s="1"/>
      <c r="CJ9" s="2"/>
      <c r="CK9" s="1"/>
      <c r="CL9" s="1"/>
      <c r="CM9" s="1"/>
      <c r="CN9" s="2"/>
      <c r="CO9" s="1"/>
      <c r="CP9" s="1"/>
      <c r="CQ9" s="1"/>
      <c r="CR9" s="2"/>
      <c r="CS9" s="1"/>
      <c r="CT9" s="1"/>
      <c r="CU9" s="1"/>
      <c r="CV9" s="2"/>
      <c r="CW9" s="1"/>
      <c r="CX9" s="1"/>
      <c r="CY9" s="1"/>
      <c r="CZ9" s="2"/>
      <c r="DA9" s="1"/>
      <c r="DB9" s="1"/>
      <c r="DC9" s="1"/>
      <c r="DD9" s="2"/>
      <c r="DE9" s="1"/>
      <c r="DF9" s="1"/>
      <c r="DG9" s="1"/>
    </row>
    <row r="10" spans="1:190" x14ac:dyDescent="0.3">
      <c r="A10" s="51">
        <v>2012</v>
      </c>
      <c r="B10" s="52" t="s">
        <v>9</v>
      </c>
      <c r="C10" s="42">
        <v>1.8</v>
      </c>
      <c r="D10" s="11">
        <v>4.3099999999999996</v>
      </c>
      <c r="E10" s="43">
        <f t="shared" ref="E10" si="5">D10/C10*1000</f>
        <v>2394.4444444444443</v>
      </c>
      <c r="F10" s="42">
        <v>0</v>
      </c>
      <c r="G10" s="11">
        <v>0</v>
      </c>
      <c r="H10" s="43">
        <v>0</v>
      </c>
      <c r="I10" s="42"/>
      <c r="J10" s="11"/>
      <c r="K10" s="43"/>
      <c r="L10" s="42">
        <v>0</v>
      </c>
      <c r="M10" s="11">
        <v>0</v>
      </c>
      <c r="N10" s="43">
        <v>0</v>
      </c>
      <c r="O10" s="42">
        <v>18</v>
      </c>
      <c r="P10" s="11">
        <v>348.51</v>
      </c>
      <c r="Q10" s="43">
        <f t="shared" ref="Q10:Q15" si="6">P10/O10*1000</f>
        <v>19361.666666666664</v>
      </c>
      <c r="R10" s="42">
        <v>0</v>
      </c>
      <c r="S10" s="11">
        <v>0</v>
      </c>
      <c r="T10" s="43">
        <v>0</v>
      </c>
      <c r="U10" s="42">
        <v>0</v>
      </c>
      <c r="V10" s="11">
        <v>0</v>
      </c>
      <c r="W10" s="43">
        <v>0</v>
      </c>
      <c r="X10" s="42">
        <v>0.44</v>
      </c>
      <c r="Y10" s="11">
        <v>9.41</v>
      </c>
      <c r="Z10" s="43">
        <f t="shared" si="4"/>
        <v>21386.363636363636</v>
      </c>
      <c r="AA10" s="42">
        <v>0</v>
      </c>
      <c r="AB10" s="11">
        <v>0</v>
      </c>
      <c r="AC10" s="43">
        <v>0</v>
      </c>
      <c r="AD10" s="42">
        <v>0</v>
      </c>
      <c r="AE10" s="11">
        <v>0</v>
      </c>
      <c r="AF10" s="43">
        <v>0</v>
      </c>
      <c r="AG10" s="42">
        <v>0</v>
      </c>
      <c r="AH10" s="11">
        <v>0</v>
      </c>
      <c r="AI10" s="43">
        <v>0</v>
      </c>
      <c r="AJ10" s="42">
        <v>0</v>
      </c>
      <c r="AK10" s="11">
        <v>0</v>
      </c>
      <c r="AL10" s="43">
        <v>0</v>
      </c>
      <c r="AM10" s="42">
        <v>0</v>
      </c>
      <c r="AN10" s="11">
        <v>0</v>
      </c>
      <c r="AO10" s="43">
        <v>0</v>
      </c>
      <c r="AP10" s="42">
        <v>0</v>
      </c>
      <c r="AQ10" s="11">
        <v>0</v>
      </c>
      <c r="AR10" s="43">
        <v>0</v>
      </c>
      <c r="AS10" s="42">
        <v>0</v>
      </c>
      <c r="AT10" s="11">
        <v>0</v>
      </c>
      <c r="AU10" s="43">
        <v>0</v>
      </c>
      <c r="AV10" s="42">
        <v>0</v>
      </c>
      <c r="AW10" s="11">
        <v>0</v>
      </c>
      <c r="AX10" s="43">
        <f t="shared" si="2"/>
        <v>0</v>
      </c>
      <c r="AY10" s="42">
        <v>0</v>
      </c>
      <c r="AZ10" s="11">
        <v>0</v>
      </c>
      <c r="BA10" s="43">
        <f t="shared" si="3"/>
        <v>0</v>
      </c>
      <c r="BB10" s="42">
        <v>0</v>
      </c>
      <c r="BC10" s="11">
        <v>0</v>
      </c>
      <c r="BD10" s="43">
        <v>0</v>
      </c>
      <c r="BE10" s="6">
        <f>SUM(C10,O10,R10,X10,AY10,AJ10)</f>
        <v>20.240000000000002</v>
      </c>
      <c r="BF10" s="15">
        <f>SUM(D10,P10,S10,Y10,AZ10,AK10)</f>
        <v>362.23</v>
      </c>
      <c r="BG10" s="4"/>
      <c r="BH10" s="5"/>
      <c r="BI10" s="4"/>
      <c r="BJ10" s="4"/>
      <c r="BK10" s="4"/>
      <c r="BL10" s="5"/>
      <c r="BM10" s="4"/>
      <c r="BN10" s="4"/>
      <c r="BO10" s="4"/>
      <c r="BP10" s="5"/>
      <c r="BQ10" s="4"/>
      <c r="BR10" s="4"/>
      <c r="BS10" s="4"/>
      <c r="BT10" s="5"/>
      <c r="BU10" s="4"/>
      <c r="BV10" s="4"/>
      <c r="BW10" s="4"/>
      <c r="BX10" s="2"/>
      <c r="BY10" s="1"/>
      <c r="BZ10" s="1"/>
      <c r="CA10" s="1"/>
      <c r="CB10" s="2"/>
      <c r="CC10" s="1"/>
      <c r="CD10" s="1"/>
      <c r="CE10" s="1"/>
      <c r="CF10" s="2"/>
      <c r="CG10" s="1"/>
      <c r="CH10" s="1"/>
      <c r="CI10" s="1"/>
      <c r="CJ10" s="2"/>
      <c r="CK10" s="1"/>
      <c r="CL10" s="1"/>
      <c r="CM10" s="1"/>
      <c r="CN10" s="2"/>
      <c r="CO10" s="1"/>
      <c r="CP10" s="1"/>
      <c r="CQ10" s="1"/>
      <c r="CR10" s="2"/>
      <c r="CS10" s="1"/>
      <c r="CT10" s="1"/>
      <c r="CU10" s="1"/>
      <c r="CV10" s="2"/>
      <c r="CW10" s="1"/>
      <c r="CX10" s="1"/>
      <c r="CY10" s="1"/>
      <c r="CZ10" s="2"/>
      <c r="DA10" s="1"/>
      <c r="DB10" s="1"/>
      <c r="DC10" s="1"/>
      <c r="DD10" s="2"/>
      <c r="DE10" s="1"/>
      <c r="DF10" s="1"/>
      <c r="DG10" s="1"/>
    </row>
    <row r="11" spans="1:190" x14ac:dyDescent="0.3">
      <c r="A11" s="51">
        <v>2012</v>
      </c>
      <c r="B11" s="52" t="s">
        <v>10</v>
      </c>
      <c r="C11" s="42">
        <v>0</v>
      </c>
      <c r="D11" s="11">
        <v>0</v>
      </c>
      <c r="E11" s="43">
        <v>0</v>
      </c>
      <c r="F11" s="42">
        <v>0</v>
      </c>
      <c r="G11" s="11">
        <v>0</v>
      </c>
      <c r="H11" s="43">
        <v>0</v>
      </c>
      <c r="I11" s="42"/>
      <c r="J11" s="11"/>
      <c r="K11" s="43"/>
      <c r="L11" s="42">
        <v>0</v>
      </c>
      <c r="M11" s="11">
        <v>0</v>
      </c>
      <c r="N11" s="43">
        <v>0</v>
      </c>
      <c r="O11" s="42">
        <v>0</v>
      </c>
      <c r="P11" s="11">
        <v>0</v>
      </c>
      <c r="Q11" s="43">
        <v>0</v>
      </c>
      <c r="R11" s="42">
        <v>0</v>
      </c>
      <c r="S11" s="11">
        <v>0</v>
      </c>
      <c r="T11" s="43">
        <v>0</v>
      </c>
      <c r="U11" s="42">
        <v>0</v>
      </c>
      <c r="V11" s="11">
        <v>0</v>
      </c>
      <c r="W11" s="43">
        <v>0</v>
      </c>
      <c r="X11" s="42">
        <v>0.32</v>
      </c>
      <c r="Y11" s="11">
        <v>4.66</v>
      </c>
      <c r="Z11" s="43">
        <f t="shared" si="4"/>
        <v>14562.5</v>
      </c>
      <c r="AA11" s="42">
        <v>0</v>
      </c>
      <c r="AB11" s="11">
        <v>0</v>
      </c>
      <c r="AC11" s="43">
        <v>0</v>
      </c>
      <c r="AD11" s="42">
        <v>0</v>
      </c>
      <c r="AE11" s="11">
        <v>0</v>
      </c>
      <c r="AF11" s="43">
        <v>0</v>
      </c>
      <c r="AG11" s="42">
        <v>0</v>
      </c>
      <c r="AH11" s="11">
        <v>0</v>
      </c>
      <c r="AI11" s="43">
        <v>0</v>
      </c>
      <c r="AJ11" s="42">
        <v>0</v>
      </c>
      <c r="AK11" s="11">
        <v>0</v>
      </c>
      <c r="AL11" s="43">
        <v>0</v>
      </c>
      <c r="AM11" s="42">
        <v>0</v>
      </c>
      <c r="AN11" s="11">
        <v>0</v>
      </c>
      <c r="AO11" s="43">
        <v>0</v>
      </c>
      <c r="AP11" s="42">
        <v>0</v>
      </c>
      <c r="AQ11" s="11">
        <v>0</v>
      </c>
      <c r="AR11" s="43">
        <v>0</v>
      </c>
      <c r="AS11" s="42">
        <v>0</v>
      </c>
      <c r="AT11" s="11">
        <v>0</v>
      </c>
      <c r="AU11" s="43">
        <v>0</v>
      </c>
      <c r="AV11" s="42">
        <v>0</v>
      </c>
      <c r="AW11" s="11">
        <v>0</v>
      </c>
      <c r="AX11" s="43">
        <f t="shared" si="2"/>
        <v>0</v>
      </c>
      <c r="AY11" s="42">
        <v>0</v>
      </c>
      <c r="AZ11" s="11">
        <v>0</v>
      </c>
      <c r="BA11" s="43">
        <f t="shared" si="3"/>
        <v>0</v>
      </c>
      <c r="BB11" s="42">
        <v>0</v>
      </c>
      <c r="BC11" s="11">
        <v>0</v>
      </c>
      <c r="BD11" s="43">
        <v>0</v>
      </c>
      <c r="BE11" s="6">
        <f>SUM(C11,O11,R11,X11,AY11,AJ11)</f>
        <v>0.32</v>
      </c>
      <c r="BF11" s="15">
        <f>SUM(D11,P11,S11,Y11,AZ11,AK11)</f>
        <v>4.66</v>
      </c>
      <c r="BG11" s="4"/>
      <c r="BH11" s="5"/>
      <c r="BI11" s="4"/>
      <c r="BJ11" s="4"/>
      <c r="BK11" s="4"/>
      <c r="BL11" s="5"/>
      <c r="BM11" s="4"/>
      <c r="BN11" s="4"/>
      <c r="BO11" s="4"/>
      <c r="BP11" s="5"/>
      <c r="BQ11" s="4"/>
      <c r="BR11" s="4"/>
      <c r="BS11" s="4"/>
      <c r="BT11" s="5"/>
      <c r="BU11" s="4"/>
      <c r="BV11" s="4"/>
      <c r="BW11" s="4"/>
      <c r="BX11" s="2"/>
      <c r="BY11" s="1"/>
      <c r="BZ11" s="1"/>
      <c r="CA11" s="1"/>
      <c r="CB11" s="2"/>
      <c r="CC11" s="1"/>
      <c r="CD11" s="1"/>
      <c r="CE11" s="1"/>
      <c r="CF11" s="2"/>
      <c r="CG11" s="1"/>
      <c r="CH11" s="1"/>
      <c r="CI11" s="1"/>
      <c r="CJ11" s="2"/>
      <c r="CK11" s="1"/>
      <c r="CL11" s="1"/>
      <c r="CM11" s="1"/>
      <c r="CN11" s="2"/>
      <c r="CO11" s="1"/>
      <c r="CP11" s="1"/>
      <c r="CQ11" s="1"/>
      <c r="CR11" s="2"/>
      <c r="CS11" s="1"/>
      <c r="CT11" s="1"/>
      <c r="CU11" s="1"/>
      <c r="CV11" s="2"/>
      <c r="CW11" s="1"/>
      <c r="CX11" s="1"/>
      <c r="CY11" s="1"/>
      <c r="CZ11" s="2"/>
      <c r="DA11" s="1"/>
      <c r="DB11" s="1"/>
      <c r="DC11" s="1"/>
      <c r="DD11" s="2"/>
      <c r="DE11" s="1"/>
      <c r="DF11" s="1"/>
      <c r="DG11" s="1"/>
    </row>
    <row r="12" spans="1:190" x14ac:dyDescent="0.3">
      <c r="A12" s="51">
        <v>2012</v>
      </c>
      <c r="B12" s="52" t="s">
        <v>11</v>
      </c>
      <c r="C12" s="42">
        <v>0</v>
      </c>
      <c r="D12" s="11">
        <v>0</v>
      </c>
      <c r="E12" s="43">
        <v>0</v>
      </c>
      <c r="F12" s="42">
        <v>0</v>
      </c>
      <c r="G12" s="11">
        <v>0</v>
      </c>
      <c r="H12" s="43">
        <v>0</v>
      </c>
      <c r="I12" s="42"/>
      <c r="J12" s="11"/>
      <c r="K12" s="43"/>
      <c r="L12" s="42">
        <v>0</v>
      </c>
      <c r="M12" s="11">
        <v>0</v>
      </c>
      <c r="N12" s="43">
        <v>0</v>
      </c>
      <c r="O12" s="42">
        <v>13.5</v>
      </c>
      <c r="P12" s="11">
        <v>262.37</v>
      </c>
      <c r="Q12" s="43">
        <f t="shared" si="6"/>
        <v>19434.814814814814</v>
      </c>
      <c r="R12" s="42">
        <v>0</v>
      </c>
      <c r="S12" s="11">
        <v>0</v>
      </c>
      <c r="T12" s="43">
        <v>0</v>
      </c>
      <c r="U12" s="42">
        <v>0</v>
      </c>
      <c r="V12" s="11">
        <v>0</v>
      </c>
      <c r="W12" s="43">
        <v>0</v>
      </c>
      <c r="X12" s="42">
        <v>0</v>
      </c>
      <c r="Y12" s="11">
        <v>0</v>
      </c>
      <c r="Z12" s="43">
        <v>0</v>
      </c>
      <c r="AA12" s="42">
        <v>0</v>
      </c>
      <c r="AB12" s="11">
        <v>0</v>
      </c>
      <c r="AC12" s="43">
        <v>0</v>
      </c>
      <c r="AD12" s="42">
        <v>0</v>
      </c>
      <c r="AE12" s="11">
        <v>0</v>
      </c>
      <c r="AF12" s="43">
        <v>0</v>
      </c>
      <c r="AG12" s="42">
        <v>0</v>
      </c>
      <c r="AH12" s="11">
        <v>0</v>
      </c>
      <c r="AI12" s="43">
        <v>0</v>
      </c>
      <c r="AJ12" s="42">
        <v>0</v>
      </c>
      <c r="AK12" s="11">
        <v>0</v>
      </c>
      <c r="AL12" s="43">
        <v>0</v>
      </c>
      <c r="AM12" s="42">
        <v>0</v>
      </c>
      <c r="AN12" s="11">
        <v>0</v>
      </c>
      <c r="AO12" s="43">
        <v>0</v>
      </c>
      <c r="AP12" s="42">
        <v>0</v>
      </c>
      <c r="AQ12" s="11">
        <v>0</v>
      </c>
      <c r="AR12" s="43">
        <v>0</v>
      </c>
      <c r="AS12" s="42">
        <v>0</v>
      </c>
      <c r="AT12" s="11">
        <v>0</v>
      </c>
      <c r="AU12" s="43">
        <v>0</v>
      </c>
      <c r="AV12" s="42">
        <v>0</v>
      </c>
      <c r="AW12" s="11">
        <v>0</v>
      </c>
      <c r="AX12" s="43">
        <f t="shared" si="2"/>
        <v>0</v>
      </c>
      <c r="AY12" s="42">
        <v>0</v>
      </c>
      <c r="AZ12" s="11">
        <v>0</v>
      </c>
      <c r="BA12" s="43">
        <f t="shared" si="3"/>
        <v>0</v>
      </c>
      <c r="BB12" s="42">
        <v>0</v>
      </c>
      <c r="BC12" s="11">
        <v>0</v>
      </c>
      <c r="BD12" s="43">
        <v>0</v>
      </c>
      <c r="BE12" s="6">
        <f>SUM(C12,O12,R12,X12,AY12,AJ12)</f>
        <v>13.5</v>
      </c>
      <c r="BF12" s="15">
        <f>SUM(D12,P12,S12,Y12,AZ12,AK12)</f>
        <v>262.37</v>
      </c>
      <c r="BG12" s="4"/>
      <c r="BH12" s="5"/>
      <c r="BI12" s="4"/>
      <c r="BJ12" s="4"/>
      <c r="BK12" s="4"/>
      <c r="BL12" s="5"/>
      <c r="BM12" s="4"/>
      <c r="BN12" s="4"/>
      <c r="BO12" s="4"/>
      <c r="BP12" s="5"/>
      <c r="BQ12" s="4"/>
      <c r="BR12" s="4"/>
      <c r="BS12" s="4"/>
      <c r="BT12" s="5"/>
      <c r="BU12" s="4"/>
      <c r="BV12" s="4"/>
      <c r="BW12" s="4"/>
      <c r="BX12" s="2"/>
      <c r="BY12" s="1"/>
      <c r="BZ12" s="1"/>
      <c r="CA12" s="1"/>
      <c r="CB12" s="2"/>
      <c r="CC12" s="1"/>
      <c r="CD12" s="1"/>
      <c r="CE12" s="1"/>
      <c r="CF12" s="2"/>
      <c r="CG12" s="1"/>
      <c r="CH12" s="1"/>
      <c r="CI12" s="1"/>
      <c r="CJ12" s="2"/>
      <c r="CK12" s="1"/>
      <c r="CL12" s="1"/>
      <c r="CM12" s="1"/>
      <c r="CN12" s="2"/>
      <c r="CO12" s="1"/>
      <c r="CP12" s="1"/>
      <c r="CQ12" s="1"/>
      <c r="CR12" s="2"/>
      <c r="CS12" s="1"/>
      <c r="CT12" s="1"/>
      <c r="CU12" s="1"/>
      <c r="CV12" s="2"/>
      <c r="CW12" s="1"/>
      <c r="CX12" s="1"/>
      <c r="CY12" s="1"/>
      <c r="CZ12" s="2"/>
      <c r="DA12" s="1"/>
      <c r="DB12" s="1"/>
      <c r="DC12" s="1"/>
      <c r="DD12" s="2"/>
      <c r="DE12" s="1"/>
      <c r="DF12" s="1"/>
      <c r="DG12" s="1"/>
    </row>
    <row r="13" spans="1:190" x14ac:dyDescent="0.3">
      <c r="A13" s="51">
        <v>2012</v>
      </c>
      <c r="B13" s="52" t="s">
        <v>12</v>
      </c>
      <c r="C13" s="42">
        <v>0</v>
      </c>
      <c r="D13" s="11">
        <v>0</v>
      </c>
      <c r="E13" s="43">
        <v>0</v>
      </c>
      <c r="F13" s="42">
        <v>0</v>
      </c>
      <c r="G13" s="11">
        <v>0</v>
      </c>
      <c r="H13" s="43">
        <v>0</v>
      </c>
      <c r="I13" s="42"/>
      <c r="J13" s="11"/>
      <c r="K13" s="43"/>
      <c r="L13" s="42">
        <v>0</v>
      </c>
      <c r="M13" s="11">
        <v>0</v>
      </c>
      <c r="N13" s="43">
        <v>0</v>
      </c>
      <c r="O13" s="42">
        <v>0</v>
      </c>
      <c r="P13" s="11">
        <v>0</v>
      </c>
      <c r="Q13" s="43">
        <v>0</v>
      </c>
      <c r="R13" s="42">
        <v>0</v>
      </c>
      <c r="S13" s="11">
        <v>0</v>
      </c>
      <c r="T13" s="43">
        <v>0</v>
      </c>
      <c r="U13" s="42">
        <v>0</v>
      </c>
      <c r="V13" s="11">
        <v>0</v>
      </c>
      <c r="W13" s="43">
        <v>0</v>
      </c>
      <c r="X13" s="42">
        <v>0</v>
      </c>
      <c r="Y13" s="11">
        <v>0</v>
      </c>
      <c r="Z13" s="43">
        <v>0</v>
      </c>
      <c r="AA13" s="42">
        <v>0</v>
      </c>
      <c r="AB13" s="11">
        <v>0</v>
      </c>
      <c r="AC13" s="43">
        <v>0</v>
      </c>
      <c r="AD13" s="42">
        <v>0</v>
      </c>
      <c r="AE13" s="11">
        <v>0</v>
      </c>
      <c r="AF13" s="43">
        <v>0</v>
      </c>
      <c r="AG13" s="42">
        <v>0</v>
      </c>
      <c r="AH13" s="11">
        <v>0</v>
      </c>
      <c r="AI13" s="43">
        <v>0</v>
      </c>
      <c r="AJ13" s="42">
        <v>0</v>
      </c>
      <c r="AK13" s="11">
        <v>0</v>
      </c>
      <c r="AL13" s="43">
        <v>0</v>
      </c>
      <c r="AM13" s="42">
        <v>0</v>
      </c>
      <c r="AN13" s="11">
        <v>0</v>
      </c>
      <c r="AO13" s="43">
        <v>0</v>
      </c>
      <c r="AP13" s="42">
        <v>0</v>
      </c>
      <c r="AQ13" s="11">
        <v>0</v>
      </c>
      <c r="AR13" s="43">
        <v>0</v>
      </c>
      <c r="AS13" s="42">
        <v>0</v>
      </c>
      <c r="AT13" s="11">
        <v>0</v>
      </c>
      <c r="AU13" s="43">
        <v>0</v>
      </c>
      <c r="AV13" s="42">
        <v>0</v>
      </c>
      <c r="AW13" s="11">
        <v>0</v>
      </c>
      <c r="AX13" s="43">
        <f t="shared" si="2"/>
        <v>0</v>
      </c>
      <c r="AY13" s="42">
        <v>0</v>
      </c>
      <c r="AZ13" s="11">
        <v>0</v>
      </c>
      <c r="BA13" s="43">
        <f t="shared" si="3"/>
        <v>0</v>
      </c>
      <c r="BB13" s="42">
        <v>0</v>
      </c>
      <c r="BC13" s="11">
        <v>0</v>
      </c>
      <c r="BD13" s="43">
        <v>0</v>
      </c>
      <c r="BE13" s="6">
        <f>SUM(C13,O13,R13,X13,AY13,AJ13)</f>
        <v>0</v>
      </c>
      <c r="BF13" s="15">
        <f>SUM(D13,P13,S13,Y13,AZ13,AK13)</f>
        <v>0</v>
      </c>
      <c r="BG13" s="4"/>
      <c r="BH13" s="5"/>
      <c r="BI13" s="4"/>
      <c r="BJ13" s="4"/>
      <c r="BK13" s="4"/>
      <c r="BL13" s="5"/>
      <c r="BM13" s="4"/>
      <c r="BN13" s="4"/>
      <c r="BO13" s="4"/>
      <c r="BP13" s="5"/>
      <c r="BQ13" s="4"/>
      <c r="BR13" s="4"/>
      <c r="BS13" s="4"/>
      <c r="BT13" s="5"/>
      <c r="BU13" s="4"/>
      <c r="BV13" s="4"/>
      <c r="BW13" s="4"/>
      <c r="BX13" s="2"/>
      <c r="BY13" s="1"/>
      <c r="BZ13" s="1"/>
      <c r="CA13" s="1"/>
      <c r="CB13" s="2"/>
      <c r="CC13" s="1"/>
      <c r="CD13" s="1"/>
      <c r="CE13" s="1"/>
      <c r="CF13" s="2"/>
      <c r="CG13" s="1"/>
      <c r="CH13" s="1"/>
      <c r="CI13" s="1"/>
      <c r="CJ13" s="2"/>
      <c r="CK13" s="1"/>
      <c r="CL13" s="1"/>
      <c r="CM13" s="1"/>
      <c r="CN13" s="2"/>
      <c r="CO13" s="1"/>
      <c r="CP13" s="1"/>
      <c r="CQ13" s="1"/>
      <c r="CR13" s="2"/>
      <c r="CS13" s="1"/>
      <c r="CT13" s="1"/>
      <c r="CU13" s="1"/>
      <c r="CV13" s="2"/>
      <c r="CW13" s="1"/>
      <c r="CX13" s="1"/>
      <c r="CY13" s="1"/>
      <c r="CZ13" s="2"/>
      <c r="DA13" s="1"/>
      <c r="DB13" s="1"/>
      <c r="DC13" s="1"/>
      <c r="DD13" s="2"/>
      <c r="DE13" s="1"/>
      <c r="DF13" s="1"/>
      <c r="DG13" s="1"/>
    </row>
    <row r="14" spans="1:190" x14ac:dyDescent="0.3">
      <c r="A14" s="51">
        <v>2012</v>
      </c>
      <c r="B14" s="52" t="s">
        <v>13</v>
      </c>
      <c r="C14" s="42">
        <v>0</v>
      </c>
      <c r="D14" s="11">
        <v>0</v>
      </c>
      <c r="E14" s="43">
        <v>0</v>
      </c>
      <c r="F14" s="42">
        <v>0</v>
      </c>
      <c r="G14" s="11">
        <v>0</v>
      </c>
      <c r="H14" s="43">
        <v>0</v>
      </c>
      <c r="I14" s="42"/>
      <c r="J14" s="11"/>
      <c r="K14" s="43"/>
      <c r="L14" s="42">
        <v>0</v>
      </c>
      <c r="M14" s="11">
        <v>0</v>
      </c>
      <c r="N14" s="43">
        <v>0</v>
      </c>
      <c r="O14" s="42">
        <v>9</v>
      </c>
      <c r="P14" s="11">
        <v>155.99</v>
      </c>
      <c r="Q14" s="43">
        <f t="shared" si="6"/>
        <v>17332.222222222223</v>
      </c>
      <c r="R14" s="42">
        <v>0</v>
      </c>
      <c r="S14" s="11">
        <v>0</v>
      </c>
      <c r="T14" s="43">
        <v>0</v>
      </c>
      <c r="U14" s="42">
        <v>0</v>
      </c>
      <c r="V14" s="11">
        <v>0</v>
      </c>
      <c r="W14" s="43">
        <v>0</v>
      </c>
      <c r="X14" s="42">
        <v>0</v>
      </c>
      <c r="Y14" s="11">
        <v>0</v>
      </c>
      <c r="Z14" s="43">
        <v>0</v>
      </c>
      <c r="AA14" s="42">
        <v>0</v>
      </c>
      <c r="AB14" s="11">
        <v>0</v>
      </c>
      <c r="AC14" s="43">
        <v>0</v>
      </c>
      <c r="AD14" s="42">
        <v>0</v>
      </c>
      <c r="AE14" s="11">
        <v>0</v>
      </c>
      <c r="AF14" s="43">
        <v>0</v>
      </c>
      <c r="AG14" s="42">
        <v>0</v>
      </c>
      <c r="AH14" s="11">
        <v>0</v>
      </c>
      <c r="AI14" s="43">
        <v>0</v>
      </c>
      <c r="AJ14" s="42">
        <v>0</v>
      </c>
      <c r="AK14" s="11">
        <v>0</v>
      </c>
      <c r="AL14" s="43">
        <v>0</v>
      </c>
      <c r="AM14" s="42">
        <v>0</v>
      </c>
      <c r="AN14" s="11">
        <v>0</v>
      </c>
      <c r="AO14" s="43">
        <v>0</v>
      </c>
      <c r="AP14" s="42">
        <v>0</v>
      </c>
      <c r="AQ14" s="11">
        <v>0</v>
      </c>
      <c r="AR14" s="43">
        <v>0</v>
      </c>
      <c r="AS14" s="42">
        <v>0</v>
      </c>
      <c r="AT14" s="11">
        <v>0</v>
      </c>
      <c r="AU14" s="43">
        <v>0</v>
      </c>
      <c r="AV14" s="42">
        <v>0</v>
      </c>
      <c r="AW14" s="11">
        <v>0</v>
      </c>
      <c r="AX14" s="43">
        <f t="shared" si="2"/>
        <v>0</v>
      </c>
      <c r="AY14" s="42">
        <v>0</v>
      </c>
      <c r="AZ14" s="11">
        <v>0</v>
      </c>
      <c r="BA14" s="43">
        <f t="shared" si="3"/>
        <v>0</v>
      </c>
      <c r="BB14" s="42">
        <v>0</v>
      </c>
      <c r="BC14" s="11">
        <v>0</v>
      </c>
      <c r="BD14" s="43">
        <v>0</v>
      </c>
      <c r="BE14" s="6">
        <f>SUM(C14,O14,R14,X14,AY14,AJ14)</f>
        <v>9</v>
      </c>
      <c r="BF14" s="15">
        <f>SUM(D14,P14,S14,Y14,AZ14,AK14)</f>
        <v>155.99</v>
      </c>
      <c r="BG14" s="4"/>
      <c r="BH14" s="5"/>
      <c r="BI14" s="4"/>
      <c r="BJ14" s="4"/>
      <c r="BK14" s="4"/>
      <c r="BL14" s="5"/>
      <c r="BM14" s="4"/>
      <c r="BN14" s="4"/>
      <c r="BO14" s="4"/>
      <c r="BP14" s="5"/>
      <c r="BQ14" s="4"/>
      <c r="BR14" s="4"/>
      <c r="BS14" s="4"/>
      <c r="BT14" s="5"/>
      <c r="BU14" s="4"/>
      <c r="BV14" s="4"/>
      <c r="BW14" s="4"/>
      <c r="BX14" s="2"/>
      <c r="BY14" s="1"/>
      <c r="BZ14" s="1"/>
      <c r="CA14" s="1"/>
      <c r="CB14" s="2"/>
      <c r="CC14" s="1"/>
      <c r="CD14" s="1"/>
      <c r="CE14" s="1"/>
      <c r="CF14" s="2"/>
      <c r="CG14" s="1"/>
      <c r="CH14" s="1"/>
      <c r="CI14" s="1"/>
      <c r="CJ14" s="2"/>
      <c r="CK14" s="1"/>
      <c r="CL14" s="1"/>
      <c r="CM14" s="1"/>
      <c r="CN14" s="2"/>
      <c r="CO14" s="1"/>
      <c r="CP14" s="1"/>
      <c r="CQ14" s="1"/>
      <c r="CR14" s="2"/>
      <c r="CS14" s="1"/>
      <c r="CT14" s="1"/>
      <c r="CU14" s="1"/>
      <c r="CV14" s="2"/>
      <c r="CW14" s="1"/>
      <c r="CX14" s="1"/>
      <c r="CY14" s="1"/>
      <c r="CZ14" s="2"/>
      <c r="DA14" s="1"/>
      <c r="DB14" s="1"/>
      <c r="DC14" s="1"/>
      <c r="DD14" s="2"/>
      <c r="DE14" s="1"/>
      <c r="DF14" s="1"/>
      <c r="DG14" s="1"/>
    </row>
    <row r="15" spans="1:190" x14ac:dyDescent="0.3">
      <c r="A15" s="51">
        <v>2012</v>
      </c>
      <c r="B15" s="52" t="s">
        <v>14</v>
      </c>
      <c r="C15" s="42">
        <v>0</v>
      </c>
      <c r="D15" s="11">
        <v>0</v>
      </c>
      <c r="E15" s="43">
        <v>0</v>
      </c>
      <c r="F15" s="42">
        <v>0</v>
      </c>
      <c r="G15" s="11">
        <v>0</v>
      </c>
      <c r="H15" s="43">
        <v>0</v>
      </c>
      <c r="I15" s="42"/>
      <c r="J15" s="11"/>
      <c r="K15" s="43"/>
      <c r="L15" s="42">
        <v>0</v>
      </c>
      <c r="M15" s="11">
        <v>0</v>
      </c>
      <c r="N15" s="43">
        <v>0</v>
      </c>
      <c r="O15" s="42">
        <v>9</v>
      </c>
      <c r="P15" s="11">
        <v>168.57</v>
      </c>
      <c r="Q15" s="43">
        <f t="shared" si="6"/>
        <v>18730</v>
      </c>
      <c r="R15" s="42">
        <v>0.55000000000000004</v>
      </c>
      <c r="S15" s="11">
        <v>9.31</v>
      </c>
      <c r="T15" s="43">
        <f t="shared" ref="T15" si="7">S15/R15*1000</f>
        <v>16927.272727272724</v>
      </c>
      <c r="U15" s="42">
        <v>0</v>
      </c>
      <c r="V15" s="11">
        <v>0</v>
      </c>
      <c r="W15" s="43">
        <v>0</v>
      </c>
      <c r="X15" s="42">
        <v>0</v>
      </c>
      <c r="Y15" s="11">
        <v>0</v>
      </c>
      <c r="Z15" s="43">
        <v>0</v>
      </c>
      <c r="AA15" s="42">
        <v>0</v>
      </c>
      <c r="AB15" s="11">
        <v>0</v>
      </c>
      <c r="AC15" s="43">
        <v>0</v>
      </c>
      <c r="AD15" s="42">
        <v>0</v>
      </c>
      <c r="AE15" s="11">
        <v>0</v>
      </c>
      <c r="AF15" s="43">
        <v>0</v>
      </c>
      <c r="AG15" s="42">
        <v>0</v>
      </c>
      <c r="AH15" s="11">
        <v>0</v>
      </c>
      <c r="AI15" s="43">
        <v>0</v>
      </c>
      <c r="AJ15" s="42">
        <v>0.15</v>
      </c>
      <c r="AK15" s="11">
        <v>10</v>
      </c>
      <c r="AL15" s="43">
        <f t="shared" ref="AL15" si="8">AK15/AJ15*1000</f>
        <v>66666.666666666672</v>
      </c>
      <c r="AM15" s="42">
        <v>0</v>
      </c>
      <c r="AN15" s="11">
        <v>0</v>
      </c>
      <c r="AO15" s="43">
        <v>0</v>
      </c>
      <c r="AP15" s="42">
        <v>0</v>
      </c>
      <c r="AQ15" s="11">
        <v>0</v>
      </c>
      <c r="AR15" s="43">
        <v>0</v>
      </c>
      <c r="AS15" s="42">
        <v>0</v>
      </c>
      <c r="AT15" s="11">
        <v>0</v>
      </c>
      <c r="AU15" s="43">
        <v>0</v>
      </c>
      <c r="AV15" s="42">
        <v>0</v>
      </c>
      <c r="AW15" s="11">
        <v>0</v>
      </c>
      <c r="AX15" s="43">
        <f t="shared" si="2"/>
        <v>0</v>
      </c>
      <c r="AY15" s="42">
        <v>0</v>
      </c>
      <c r="AZ15" s="11">
        <v>0</v>
      </c>
      <c r="BA15" s="43">
        <f t="shared" si="3"/>
        <v>0</v>
      </c>
      <c r="BB15" s="42">
        <v>0</v>
      </c>
      <c r="BC15" s="11">
        <v>0</v>
      </c>
      <c r="BD15" s="43">
        <v>0</v>
      </c>
      <c r="BE15" s="6">
        <f>SUM(C15,O15,R15,X15,AY15,AJ15)</f>
        <v>9.7000000000000011</v>
      </c>
      <c r="BF15" s="15">
        <f>SUM(D15,P15,S15,Y15,AZ15,AK15)</f>
        <v>187.88</v>
      </c>
      <c r="BG15" s="4"/>
      <c r="BH15" s="5"/>
      <c r="BI15" s="4"/>
      <c r="BJ15" s="4"/>
      <c r="BK15" s="4"/>
      <c r="BL15" s="5"/>
      <c r="BM15" s="4"/>
      <c r="BN15" s="4"/>
      <c r="BO15" s="4"/>
      <c r="BP15" s="5"/>
      <c r="BQ15" s="4"/>
      <c r="BR15" s="4"/>
      <c r="BS15" s="4"/>
      <c r="BT15" s="5"/>
      <c r="BU15" s="4"/>
      <c r="BV15" s="4"/>
      <c r="BW15" s="4"/>
      <c r="BX15" s="2"/>
      <c r="BY15" s="1"/>
      <c r="BZ15" s="1"/>
      <c r="CA15" s="1"/>
      <c r="CB15" s="2"/>
      <c r="CC15" s="1"/>
      <c r="CD15" s="1"/>
      <c r="CE15" s="1"/>
      <c r="CF15" s="2"/>
      <c r="CG15" s="1"/>
      <c r="CH15" s="1"/>
      <c r="CI15" s="1"/>
      <c r="CJ15" s="2"/>
      <c r="CK15" s="1"/>
      <c r="CL15" s="1"/>
      <c r="CM15" s="1"/>
      <c r="CN15" s="2"/>
      <c r="CO15" s="1"/>
      <c r="CP15" s="1"/>
      <c r="CQ15" s="1"/>
      <c r="CR15" s="2"/>
      <c r="CS15" s="1"/>
      <c r="CT15" s="1"/>
      <c r="CU15" s="1"/>
      <c r="CV15" s="2"/>
      <c r="CW15" s="1"/>
      <c r="CX15" s="1"/>
      <c r="CY15" s="1"/>
      <c r="CZ15" s="2"/>
      <c r="DA15" s="1"/>
      <c r="DB15" s="1"/>
      <c r="DC15" s="1"/>
      <c r="DD15" s="2"/>
      <c r="DE15" s="1"/>
      <c r="DF15" s="1"/>
      <c r="DG15" s="1"/>
    </row>
    <row r="16" spans="1:190" x14ac:dyDescent="0.3">
      <c r="A16" s="51">
        <v>2012</v>
      </c>
      <c r="B16" s="52" t="s">
        <v>15</v>
      </c>
      <c r="C16" s="42">
        <v>9</v>
      </c>
      <c r="D16" s="11">
        <v>177.13</v>
      </c>
      <c r="E16" s="43">
        <f t="shared" ref="E16" si="9">D16/C16*1000</f>
        <v>19681.111111111109</v>
      </c>
      <c r="F16" s="42">
        <v>0</v>
      </c>
      <c r="G16" s="11">
        <v>0</v>
      </c>
      <c r="H16" s="43">
        <v>0</v>
      </c>
      <c r="I16" s="42"/>
      <c r="J16" s="11"/>
      <c r="K16" s="43"/>
      <c r="L16" s="42">
        <v>0</v>
      </c>
      <c r="M16" s="11">
        <v>0</v>
      </c>
      <c r="N16" s="43">
        <v>0</v>
      </c>
      <c r="O16" s="42">
        <v>0</v>
      </c>
      <c r="P16" s="11">
        <v>0</v>
      </c>
      <c r="Q16" s="43">
        <v>0</v>
      </c>
      <c r="R16" s="42">
        <v>0</v>
      </c>
      <c r="S16" s="11">
        <v>0</v>
      </c>
      <c r="T16" s="43">
        <v>0</v>
      </c>
      <c r="U16" s="42">
        <v>0</v>
      </c>
      <c r="V16" s="11">
        <v>0</v>
      </c>
      <c r="W16" s="43">
        <v>0</v>
      </c>
      <c r="X16" s="42">
        <v>0</v>
      </c>
      <c r="Y16" s="11">
        <v>0</v>
      </c>
      <c r="Z16" s="43">
        <v>0</v>
      </c>
      <c r="AA16" s="42">
        <v>0</v>
      </c>
      <c r="AB16" s="11">
        <v>0</v>
      </c>
      <c r="AC16" s="43">
        <v>0</v>
      </c>
      <c r="AD16" s="42">
        <v>0</v>
      </c>
      <c r="AE16" s="11">
        <v>0</v>
      </c>
      <c r="AF16" s="43">
        <v>0</v>
      </c>
      <c r="AG16" s="42">
        <v>0</v>
      </c>
      <c r="AH16" s="11">
        <v>0</v>
      </c>
      <c r="AI16" s="43">
        <v>0</v>
      </c>
      <c r="AJ16" s="42">
        <v>0</v>
      </c>
      <c r="AK16" s="11">
        <v>0</v>
      </c>
      <c r="AL16" s="43">
        <v>0</v>
      </c>
      <c r="AM16" s="42">
        <v>0</v>
      </c>
      <c r="AN16" s="11">
        <v>0</v>
      </c>
      <c r="AO16" s="43">
        <v>0</v>
      </c>
      <c r="AP16" s="42">
        <v>0</v>
      </c>
      <c r="AQ16" s="11">
        <v>0</v>
      </c>
      <c r="AR16" s="43">
        <v>0</v>
      </c>
      <c r="AS16" s="42">
        <v>0</v>
      </c>
      <c r="AT16" s="11">
        <v>0</v>
      </c>
      <c r="AU16" s="43">
        <v>0</v>
      </c>
      <c r="AV16" s="42">
        <v>0</v>
      </c>
      <c r="AW16" s="11">
        <v>0</v>
      </c>
      <c r="AX16" s="43">
        <f t="shared" si="2"/>
        <v>0</v>
      </c>
      <c r="AY16" s="42">
        <v>0</v>
      </c>
      <c r="AZ16" s="11">
        <v>0</v>
      </c>
      <c r="BA16" s="43">
        <f t="shared" si="3"/>
        <v>0</v>
      </c>
      <c r="BB16" s="42">
        <v>0</v>
      </c>
      <c r="BC16" s="11">
        <v>0</v>
      </c>
      <c r="BD16" s="43">
        <v>0</v>
      </c>
      <c r="BE16" s="6">
        <f>SUM(C16,O16,R16,X16,AY16,AJ16)</f>
        <v>9</v>
      </c>
      <c r="BF16" s="15">
        <f>SUM(D16,P16,S16,Y16,AZ16,AK16)</f>
        <v>177.13</v>
      </c>
      <c r="BG16" s="4"/>
      <c r="BH16" s="5"/>
      <c r="BI16" s="4"/>
      <c r="BJ16" s="4"/>
      <c r="BK16" s="4"/>
      <c r="BL16" s="5"/>
      <c r="BM16" s="4"/>
      <c r="BN16" s="4"/>
      <c r="BO16" s="4"/>
      <c r="BP16" s="5"/>
      <c r="BQ16" s="4"/>
      <c r="BR16" s="4"/>
      <c r="BS16" s="4"/>
      <c r="BT16" s="5"/>
      <c r="BU16" s="4"/>
      <c r="BV16" s="4"/>
      <c r="BW16" s="4"/>
      <c r="BX16" s="2"/>
      <c r="BY16" s="1"/>
      <c r="BZ16" s="1"/>
      <c r="CA16" s="1"/>
      <c r="CB16" s="2"/>
      <c r="CC16" s="1"/>
      <c r="CD16" s="1"/>
      <c r="CE16" s="1"/>
      <c r="CF16" s="2"/>
      <c r="CG16" s="1"/>
      <c r="CH16" s="1"/>
      <c r="CI16" s="1"/>
      <c r="CJ16" s="2"/>
      <c r="CK16" s="1"/>
      <c r="CL16" s="1"/>
      <c r="CM16" s="1"/>
      <c r="CN16" s="2"/>
      <c r="CO16" s="1"/>
      <c r="CP16" s="1"/>
      <c r="CQ16" s="1"/>
      <c r="CR16" s="2"/>
      <c r="CS16" s="1"/>
      <c r="CT16" s="1"/>
      <c r="CU16" s="1"/>
      <c r="CV16" s="2"/>
      <c r="CW16" s="1"/>
      <c r="CX16" s="1"/>
      <c r="CY16" s="1"/>
      <c r="CZ16" s="2"/>
      <c r="DA16" s="1"/>
      <c r="DB16" s="1"/>
      <c r="DC16" s="1"/>
      <c r="DD16" s="2"/>
      <c r="DE16" s="1"/>
      <c r="DF16" s="1"/>
      <c r="DG16" s="1"/>
    </row>
    <row r="17" spans="1:186" x14ac:dyDescent="0.3">
      <c r="A17" s="51">
        <v>2012</v>
      </c>
      <c r="B17" s="52" t="s">
        <v>16</v>
      </c>
      <c r="C17" s="42">
        <v>0</v>
      </c>
      <c r="D17" s="11">
        <v>0</v>
      </c>
      <c r="E17" s="43">
        <v>0</v>
      </c>
      <c r="F17" s="42">
        <v>0</v>
      </c>
      <c r="G17" s="11">
        <v>0</v>
      </c>
      <c r="H17" s="43">
        <v>0</v>
      </c>
      <c r="I17" s="42"/>
      <c r="J17" s="11"/>
      <c r="K17" s="43"/>
      <c r="L17" s="42">
        <v>0</v>
      </c>
      <c r="M17" s="11">
        <v>0</v>
      </c>
      <c r="N17" s="43">
        <v>0</v>
      </c>
      <c r="O17" s="42">
        <v>0</v>
      </c>
      <c r="P17" s="11">
        <v>0</v>
      </c>
      <c r="Q17" s="43">
        <v>0</v>
      </c>
      <c r="R17" s="42">
        <v>0</v>
      </c>
      <c r="S17" s="11">
        <v>0</v>
      </c>
      <c r="T17" s="43">
        <v>0</v>
      </c>
      <c r="U17" s="42">
        <v>0</v>
      </c>
      <c r="V17" s="11">
        <v>0</v>
      </c>
      <c r="W17" s="43">
        <v>0</v>
      </c>
      <c r="X17" s="42">
        <v>0.75</v>
      </c>
      <c r="Y17" s="11">
        <v>8.2799999999999994</v>
      </c>
      <c r="Z17" s="43">
        <f t="shared" ref="Z17" si="10">Y17/X17*1000</f>
        <v>11040</v>
      </c>
      <c r="AA17" s="42">
        <v>0</v>
      </c>
      <c r="AB17" s="11">
        <v>0</v>
      </c>
      <c r="AC17" s="43">
        <v>0</v>
      </c>
      <c r="AD17" s="42">
        <v>0</v>
      </c>
      <c r="AE17" s="11">
        <v>0</v>
      </c>
      <c r="AF17" s="43">
        <v>0</v>
      </c>
      <c r="AG17" s="42">
        <v>0</v>
      </c>
      <c r="AH17" s="11">
        <v>0</v>
      </c>
      <c r="AI17" s="43">
        <v>0</v>
      </c>
      <c r="AJ17" s="42">
        <v>0</v>
      </c>
      <c r="AK17" s="11">
        <v>0</v>
      </c>
      <c r="AL17" s="43">
        <v>0</v>
      </c>
      <c r="AM17" s="42">
        <v>0</v>
      </c>
      <c r="AN17" s="11">
        <v>0</v>
      </c>
      <c r="AO17" s="43">
        <v>0</v>
      </c>
      <c r="AP17" s="42">
        <v>0</v>
      </c>
      <c r="AQ17" s="11">
        <v>0</v>
      </c>
      <c r="AR17" s="43">
        <v>0</v>
      </c>
      <c r="AS17" s="42">
        <v>0</v>
      </c>
      <c r="AT17" s="11">
        <v>0</v>
      </c>
      <c r="AU17" s="43">
        <v>0</v>
      </c>
      <c r="AV17" s="42">
        <v>0</v>
      </c>
      <c r="AW17" s="11">
        <v>0</v>
      </c>
      <c r="AX17" s="43">
        <f t="shared" si="2"/>
        <v>0</v>
      </c>
      <c r="AY17" s="42">
        <v>0</v>
      </c>
      <c r="AZ17" s="11">
        <v>0</v>
      </c>
      <c r="BA17" s="43">
        <f t="shared" si="3"/>
        <v>0</v>
      </c>
      <c r="BB17" s="42">
        <v>0</v>
      </c>
      <c r="BC17" s="11">
        <v>0</v>
      </c>
      <c r="BD17" s="43">
        <v>0</v>
      </c>
      <c r="BE17" s="6">
        <f>SUM(C17,O17,R17,X17,AY17,AJ17)</f>
        <v>0.75</v>
      </c>
      <c r="BF17" s="15">
        <f>SUM(D17,P17,S17,Y17,AZ17,AK17)</f>
        <v>8.2799999999999994</v>
      </c>
      <c r="BG17" s="4"/>
      <c r="BH17" s="5"/>
      <c r="BI17" s="4"/>
      <c r="BJ17" s="4"/>
      <c r="BK17" s="4"/>
      <c r="BL17" s="5"/>
      <c r="BM17" s="4"/>
      <c r="BN17" s="4"/>
      <c r="BO17" s="4"/>
      <c r="BP17" s="5"/>
      <c r="BQ17" s="4"/>
      <c r="BR17" s="4"/>
      <c r="BS17" s="4"/>
      <c r="BT17" s="5"/>
      <c r="BU17" s="4"/>
      <c r="BV17" s="4"/>
      <c r="BW17" s="4"/>
      <c r="BX17" s="2"/>
      <c r="BY17" s="1"/>
      <c r="BZ17" s="1"/>
      <c r="CA17" s="1"/>
      <c r="CB17" s="2"/>
      <c r="CC17" s="1"/>
      <c r="CD17" s="1"/>
      <c r="CE17" s="1"/>
      <c r="CF17" s="2"/>
      <c r="CG17" s="1"/>
      <c r="CH17" s="1"/>
      <c r="CI17" s="1"/>
      <c r="CJ17" s="2"/>
      <c r="CK17" s="1"/>
      <c r="CL17" s="1"/>
      <c r="CM17" s="1"/>
      <c r="CN17" s="2"/>
      <c r="CO17" s="1"/>
      <c r="CP17" s="1"/>
      <c r="CQ17" s="1"/>
      <c r="CR17" s="2"/>
      <c r="CS17" s="1"/>
      <c r="CT17" s="1"/>
      <c r="CU17" s="1"/>
      <c r="CV17" s="2"/>
      <c r="CW17" s="1"/>
      <c r="CX17" s="1"/>
      <c r="CY17" s="1"/>
      <c r="CZ17" s="2"/>
      <c r="DA17" s="1"/>
      <c r="DB17" s="1"/>
      <c r="DC17" s="1"/>
      <c r="DD17" s="2"/>
      <c r="DE17" s="1"/>
      <c r="DF17" s="1"/>
      <c r="DG17" s="1"/>
    </row>
    <row r="18" spans="1:186" ht="15" thickBot="1" x14ac:dyDescent="0.35">
      <c r="A18" s="53"/>
      <c r="B18" s="54" t="s">
        <v>17</v>
      </c>
      <c r="C18" s="44">
        <f>SUM(C6:C17)</f>
        <v>11.75</v>
      </c>
      <c r="D18" s="35">
        <f>SUM(D6:D17)</f>
        <v>192.53</v>
      </c>
      <c r="E18" s="45"/>
      <c r="F18" s="44">
        <f t="shared" ref="F18:G18" si="11">SUM(F6:F17)</f>
        <v>0</v>
      </c>
      <c r="G18" s="35">
        <f t="shared" si="11"/>
        <v>0</v>
      </c>
      <c r="H18" s="45"/>
      <c r="I18" s="44"/>
      <c r="J18" s="35"/>
      <c r="K18" s="45"/>
      <c r="L18" s="44">
        <f>SUM(L6:L17)</f>
        <v>0</v>
      </c>
      <c r="M18" s="35">
        <f>SUM(M6:M17)</f>
        <v>0</v>
      </c>
      <c r="N18" s="45"/>
      <c r="O18" s="44">
        <f>SUM(O6:O17)</f>
        <v>67.5</v>
      </c>
      <c r="P18" s="35">
        <f>SUM(P6:P17)</f>
        <v>1275.6699999999998</v>
      </c>
      <c r="Q18" s="45"/>
      <c r="R18" s="44">
        <f t="shared" ref="R18:S18" si="12">SUM(R6:R17)</f>
        <v>0.55000000000000004</v>
      </c>
      <c r="S18" s="35">
        <f t="shared" si="12"/>
        <v>9.31</v>
      </c>
      <c r="T18" s="45"/>
      <c r="U18" s="44">
        <f t="shared" ref="U18:V18" si="13">SUM(U6:U17)</f>
        <v>0</v>
      </c>
      <c r="V18" s="35">
        <f t="shared" si="13"/>
        <v>0</v>
      </c>
      <c r="W18" s="45"/>
      <c r="X18" s="44">
        <f t="shared" ref="X18:Y18" si="14">SUM(X6:X17)</f>
        <v>4.01</v>
      </c>
      <c r="Y18" s="35">
        <f t="shared" si="14"/>
        <v>55.019999999999996</v>
      </c>
      <c r="Z18" s="45"/>
      <c r="AA18" s="44">
        <f t="shared" ref="AA18:AB18" si="15">SUM(AA6:AA17)</f>
        <v>0</v>
      </c>
      <c r="AB18" s="35">
        <f t="shared" si="15"/>
        <v>0</v>
      </c>
      <c r="AC18" s="45"/>
      <c r="AD18" s="44">
        <f t="shared" ref="AD18:AE18" si="16">SUM(AD6:AD17)</f>
        <v>0</v>
      </c>
      <c r="AE18" s="35">
        <f t="shared" si="16"/>
        <v>0</v>
      </c>
      <c r="AF18" s="45"/>
      <c r="AG18" s="44">
        <f t="shared" ref="AG18:AH18" si="17">SUM(AG6:AG17)</f>
        <v>0</v>
      </c>
      <c r="AH18" s="35">
        <f t="shared" si="17"/>
        <v>0</v>
      </c>
      <c r="AI18" s="45"/>
      <c r="AJ18" s="44">
        <f t="shared" ref="AJ18:AK18" si="18">SUM(AJ6:AJ17)</f>
        <v>0.15</v>
      </c>
      <c r="AK18" s="35">
        <f t="shared" si="18"/>
        <v>10</v>
      </c>
      <c r="AL18" s="45"/>
      <c r="AM18" s="44">
        <f t="shared" ref="AM18:AN18" si="19">SUM(AM6:AM17)</f>
        <v>0</v>
      </c>
      <c r="AN18" s="35">
        <f t="shared" si="19"/>
        <v>0</v>
      </c>
      <c r="AO18" s="45"/>
      <c r="AP18" s="44">
        <f t="shared" ref="AP18:AQ18" si="20">SUM(AP6:AP17)</f>
        <v>0</v>
      </c>
      <c r="AQ18" s="35">
        <f t="shared" si="20"/>
        <v>0</v>
      </c>
      <c r="AR18" s="45"/>
      <c r="AS18" s="44">
        <f t="shared" ref="AS18:AT18" si="21">SUM(AS6:AS17)</f>
        <v>0</v>
      </c>
      <c r="AT18" s="35">
        <f t="shared" si="21"/>
        <v>0</v>
      </c>
      <c r="AU18" s="45"/>
      <c r="AV18" s="44">
        <f t="shared" ref="AV18:AW18" si="22">SUM(AV6:AV17)</f>
        <v>0</v>
      </c>
      <c r="AW18" s="35">
        <f t="shared" si="22"/>
        <v>0</v>
      </c>
      <c r="AX18" s="45"/>
      <c r="AY18" s="44">
        <f t="shared" ref="AY18:AZ18" si="23">SUM(AY6:AY17)</f>
        <v>0</v>
      </c>
      <c r="AZ18" s="35">
        <f t="shared" si="23"/>
        <v>0</v>
      </c>
      <c r="BA18" s="45"/>
      <c r="BB18" s="44">
        <f t="shared" ref="BB18:BC18" si="24">SUM(BB6:BB17)</f>
        <v>0</v>
      </c>
      <c r="BC18" s="35">
        <f t="shared" si="24"/>
        <v>0</v>
      </c>
      <c r="BD18" s="45"/>
      <c r="BE18" s="36">
        <f>SUM(C18,O18,R18,X18,AY18,AJ18)</f>
        <v>83.960000000000008</v>
      </c>
      <c r="BF18" s="37">
        <f>SUM(D18,P18,S18,Y18,AZ18,AK18)</f>
        <v>1542.5299999999997</v>
      </c>
      <c r="BG18" s="4"/>
      <c r="BH18" s="5"/>
      <c r="BI18" s="4"/>
      <c r="BJ18" s="4"/>
      <c r="BK18" s="4"/>
      <c r="BL18" s="5"/>
      <c r="BM18" s="4"/>
      <c r="BN18" s="4"/>
      <c r="BO18" s="4"/>
      <c r="BP18" s="5"/>
      <c r="BQ18" s="4"/>
      <c r="BR18" s="4"/>
      <c r="BS18" s="4"/>
      <c r="BT18" s="5"/>
      <c r="BU18" s="4"/>
      <c r="BV18" s="4"/>
      <c r="BW18" s="4"/>
      <c r="BX18" s="2"/>
      <c r="BY18" s="1"/>
      <c r="BZ18" s="1"/>
      <c r="CA18" s="1"/>
      <c r="CB18" s="2"/>
      <c r="CC18" s="1"/>
      <c r="CD18" s="1"/>
      <c r="CE18" s="1"/>
      <c r="CF18" s="2"/>
      <c r="CG18" s="1"/>
      <c r="CH18" s="1"/>
      <c r="CI18" s="1"/>
      <c r="CJ18" s="2"/>
      <c r="CK18" s="1"/>
      <c r="CL18" s="1"/>
      <c r="CM18" s="1"/>
      <c r="CN18" s="2"/>
      <c r="CO18" s="1"/>
      <c r="CP18" s="1"/>
      <c r="CQ18" s="1"/>
      <c r="CR18" s="2"/>
      <c r="CS18" s="1"/>
      <c r="CT18" s="1"/>
      <c r="CU18" s="1"/>
      <c r="CV18" s="2"/>
      <c r="CW18" s="1"/>
      <c r="CX18" s="1"/>
      <c r="CY18" s="1"/>
      <c r="CZ18" s="2"/>
      <c r="DA18" s="1"/>
      <c r="DB18" s="1"/>
      <c r="DC18" s="1"/>
      <c r="DD18" s="2"/>
      <c r="DE18" s="1"/>
      <c r="DF18" s="1"/>
      <c r="DG18" s="1"/>
      <c r="DL18" s="3"/>
      <c r="DQ18" s="3"/>
      <c r="DV18" s="3"/>
      <c r="EA18" s="3"/>
      <c r="EF18" s="3"/>
      <c r="EK18" s="3"/>
      <c r="EP18" s="3"/>
      <c r="EU18" s="3"/>
      <c r="EZ18" s="3"/>
      <c r="FE18" s="3"/>
      <c r="FJ18" s="3"/>
      <c r="FO18" s="3"/>
      <c r="FT18" s="3"/>
      <c r="FY18" s="3"/>
      <c r="GD18" s="3"/>
    </row>
    <row r="19" spans="1:186" x14ac:dyDescent="0.3">
      <c r="A19" s="49">
        <v>2013</v>
      </c>
      <c r="B19" s="50" t="s">
        <v>5</v>
      </c>
      <c r="C19" s="40">
        <v>0</v>
      </c>
      <c r="D19" s="29">
        <v>0</v>
      </c>
      <c r="E19" s="41">
        <v>0</v>
      </c>
      <c r="F19" s="40">
        <v>0</v>
      </c>
      <c r="G19" s="29">
        <v>0</v>
      </c>
      <c r="H19" s="41">
        <v>0</v>
      </c>
      <c r="I19" s="40"/>
      <c r="J19" s="29"/>
      <c r="K19" s="41"/>
      <c r="L19" s="40">
        <v>0</v>
      </c>
      <c r="M19" s="29">
        <v>0</v>
      </c>
      <c r="N19" s="41">
        <v>0</v>
      </c>
      <c r="O19" s="40">
        <v>9</v>
      </c>
      <c r="P19" s="29">
        <v>177.62</v>
      </c>
      <c r="Q19" s="41">
        <f t="shared" ref="Q19:Q22" si="25">P19/O19*1000</f>
        <v>19735.555555555558</v>
      </c>
      <c r="R19" s="40">
        <v>0</v>
      </c>
      <c r="S19" s="29">
        <v>0</v>
      </c>
      <c r="T19" s="41">
        <v>0</v>
      </c>
      <c r="U19" s="40">
        <v>0</v>
      </c>
      <c r="V19" s="29">
        <v>0</v>
      </c>
      <c r="W19" s="41">
        <v>0</v>
      </c>
      <c r="X19" s="40">
        <v>0</v>
      </c>
      <c r="Y19" s="29">
        <v>0</v>
      </c>
      <c r="Z19" s="41">
        <v>0</v>
      </c>
      <c r="AA19" s="40">
        <v>0</v>
      </c>
      <c r="AB19" s="29">
        <v>0</v>
      </c>
      <c r="AC19" s="41">
        <v>0</v>
      </c>
      <c r="AD19" s="40">
        <v>0</v>
      </c>
      <c r="AE19" s="29">
        <v>0</v>
      </c>
      <c r="AF19" s="41">
        <v>0</v>
      </c>
      <c r="AG19" s="40">
        <v>0</v>
      </c>
      <c r="AH19" s="29">
        <v>0</v>
      </c>
      <c r="AI19" s="41">
        <v>0</v>
      </c>
      <c r="AJ19" s="40">
        <v>0</v>
      </c>
      <c r="AK19" s="29">
        <v>0</v>
      </c>
      <c r="AL19" s="41">
        <v>0</v>
      </c>
      <c r="AM19" s="40">
        <v>0</v>
      </c>
      <c r="AN19" s="29">
        <v>0</v>
      </c>
      <c r="AO19" s="41">
        <v>0</v>
      </c>
      <c r="AP19" s="40">
        <v>0</v>
      </c>
      <c r="AQ19" s="29">
        <v>0</v>
      </c>
      <c r="AR19" s="41">
        <v>0</v>
      </c>
      <c r="AS19" s="40">
        <v>0</v>
      </c>
      <c r="AT19" s="29">
        <v>0</v>
      </c>
      <c r="AU19" s="41">
        <v>0</v>
      </c>
      <c r="AV19" s="40">
        <v>0</v>
      </c>
      <c r="AW19" s="29">
        <v>0</v>
      </c>
      <c r="AX19" s="41">
        <f t="shared" ref="AX19:AX30" si="26">IF(AV19=0,0,AW19/AV19*1000)</f>
        <v>0</v>
      </c>
      <c r="AY19" s="40">
        <v>0</v>
      </c>
      <c r="AZ19" s="29">
        <v>0</v>
      </c>
      <c r="BA19" s="41">
        <f t="shared" ref="BA19:BA30" si="27">IF(AY19=0,0,AZ19/AY19*1000)</f>
        <v>0</v>
      </c>
      <c r="BB19" s="40">
        <v>0</v>
      </c>
      <c r="BC19" s="29">
        <v>0</v>
      </c>
      <c r="BD19" s="41">
        <v>0</v>
      </c>
      <c r="BE19" s="30">
        <f>SUM(C19,O19,R19,X19,AY19,AJ19)</f>
        <v>9</v>
      </c>
      <c r="BF19" s="31">
        <f>SUM(D19,P19,S19,Y19,AZ19,AK19)</f>
        <v>177.62</v>
      </c>
      <c r="BG19" s="4"/>
      <c r="BH19" s="5"/>
      <c r="BI19" s="4"/>
      <c r="BJ19" s="4"/>
      <c r="BK19" s="4"/>
      <c r="BL19" s="5"/>
      <c r="BM19" s="4"/>
      <c r="BN19" s="4"/>
      <c r="BO19" s="4"/>
      <c r="BP19" s="5"/>
      <c r="BQ19" s="4"/>
      <c r="BR19" s="4"/>
      <c r="BS19" s="4"/>
      <c r="BT19" s="5"/>
      <c r="BU19" s="4"/>
      <c r="BV19" s="4"/>
      <c r="BW19" s="4"/>
      <c r="BX19" s="2"/>
      <c r="BY19" s="1"/>
      <c r="BZ19" s="1"/>
      <c r="CA19" s="1"/>
      <c r="CB19" s="2"/>
      <c r="CC19" s="1"/>
      <c r="CD19" s="1"/>
      <c r="CE19" s="1"/>
      <c r="CF19" s="2"/>
      <c r="CG19" s="1"/>
      <c r="CH19" s="1"/>
      <c r="CI19" s="1"/>
      <c r="CJ19" s="2"/>
      <c r="CK19" s="1"/>
      <c r="CL19" s="1"/>
      <c r="CM19" s="1"/>
      <c r="CN19" s="2"/>
      <c r="CO19" s="1"/>
      <c r="CP19" s="1"/>
      <c r="CQ19" s="1"/>
      <c r="CR19" s="2"/>
      <c r="CS19" s="1"/>
      <c r="CT19" s="1"/>
      <c r="CU19" s="1"/>
      <c r="CV19" s="2"/>
      <c r="CW19" s="1"/>
      <c r="CX19" s="1"/>
      <c r="CY19" s="1"/>
      <c r="CZ19" s="2"/>
      <c r="DA19" s="1"/>
      <c r="DB19" s="1"/>
      <c r="DC19" s="1"/>
      <c r="DD19" s="2"/>
      <c r="DE19" s="1"/>
      <c r="DF19" s="1"/>
      <c r="DG19" s="1"/>
    </row>
    <row r="20" spans="1:186" x14ac:dyDescent="0.3">
      <c r="A20" s="51">
        <v>2013</v>
      </c>
      <c r="B20" s="52" t="s">
        <v>6</v>
      </c>
      <c r="C20" s="42">
        <v>0</v>
      </c>
      <c r="D20" s="11">
        <v>0</v>
      </c>
      <c r="E20" s="43">
        <v>0</v>
      </c>
      <c r="F20" s="42">
        <v>0</v>
      </c>
      <c r="G20" s="11">
        <v>0</v>
      </c>
      <c r="H20" s="43">
        <v>0</v>
      </c>
      <c r="I20" s="42"/>
      <c r="J20" s="11"/>
      <c r="K20" s="43"/>
      <c r="L20" s="42">
        <v>0</v>
      </c>
      <c r="M20" s="11">
        <v>0</v>
      </c>
      <c r="N20" s="43">
        <v>0</v>
      </c>
      <c r="O20" s="42">
        <v>4.5</v>
      </c>
      <c r="P20" s="11">
        <v>99.97</v>
      </c>
      <c r="Q20" s="43">
        <f t="shared" si="25"/>
        <v>22215.555555555555</v>
      </c>
      <c r="R20" s="42">
        <v>0</v>
      </c>
      <c r="S20" s="11">
        <v>0</v>
      </c>
      <c r="T20" s="43">
        <v>0</v>
      </c>
      <c r="U20" s="42">
        <v>0</v>
      </c>
      <c r="V20" s="11">
        <v>0</v>
      </c>
      <c r="W20" s="43">
        <v>0</v>
      </c>
      <c r="X20" s="42">
        <v>0</v>
      </c>
      <c r="Y20" s="11">
        <v>0</v>
      </c>
      <c r="Z20" s="43">
        <v>0</v>
      </c>
      <c r="AA20" s="42">
        <v>0</v>
      </c>
      <c r="AB20" s="11">
        <v>0</v>
      </c>
      <c r="AC20" s="43">
        <v>0</v>
      </c>
      <c r="AD20" s="42">
        <v>0</v>
      </c>
      <c r="AE20" s="11">
        <v>0</v>
      </c>
      <c r="AF20" s="43">
        <v>0</v>
      </c>
      <c r="AG20" s="42">
        <v>0</v>
      </c>
      <c r="AH20" s="11">
        <v>0</v>
      </c>
      <c r="AI20" s="43">
        <v>0</v>
      </c>
      <c r="AJ20" s="42">
        <v>0</v>
      </c>
      <c r="AK20" s="11">
        <v>0</v>
      </c>
      <c r="AL20" s="43">
        <v>0</v>
      </c>
      <c r="AM20" s="42">
        <v>0</v>
      </c>
      <c r="AN20" s="11">
        <v>0</v>
      </c>
      <c r="AO20" s="43">
        <v>0</v>
      </c>
      <c r="AP20" s="42">
        <v>0</v>
      </c>
      <c r="AQ20" s="11">
        <v>0</v>
      </c>
      <c r="AR20" s="43">
        <v>0</v>
      </c>
      <c r="AS20" s="42">
        <v>0</v>
      </c>
      <c r="AT20" s="11">
        <v>0</v>
      </c>
      <c r="AU20" s="43">
        <v>0</v>
      </c>
      <c r="AV20" s="42">
        <v>0</v>
      </c>
      <c r="AW20" s="11">
        <v>0</v>
      </c>
      <c r="AX20" s="43">
        <f t="shared" si="26"/>
        <v>0</v>
      </c>
      <c r="AY20" s="42">
        <v>0</v>
      </c>
      <c r="AZ20" s="11">
        <v>0</v>
      </c>
      <c r="BA20" s="43">
        <f t="shared" si="27"/>
        <v>0</v>
      </c>
      <c r="BB20" s="42">
        <v>0</v>
      </c>
      <c r="BC20" s="11">
        <v>0</v>
      </c>
      <c r="BD20" s="43">
        <v>0</v>
      </c>
      <c r="BE20" s="6">
        <f>SUM(C20,O20,R20,X20,AY20,AJ20)</f>
        <v>4.5</v>
      </c>
      <c r="BF20" s="15">
        <f>SUM(D20,P20,S20,Y20,AZ20,AK20)</f>
        <v>99.97</v>
      </c>
      <c r="BG20" s="4"/>
      <c r="BH20" s="5"/>
      <c r="BI20" s="4"/>
      <c r="BJ20" s="4"/>
      <c r="BK20" s="4"/>
      <c r="BL20" s="5"/>
      <c r="BM20" s="4"/>
      <c r="BN20" s="4"/>
      <c r="BO20" s="4"/>
      <c r="BP20" s="5"/>
      <c r="BQ20" s="4"/>
      <c r="BR20" s="4"/>
      <c r="BS20" s="4"/>
      <c r="BT20" s="5"/>
      <c r="BU20" s="4"/>
      <c r="BV20" s="4"/>
      <c r="BW20" s="4"/>
      <c r="BX20" s="2"/>
      <c r="BY20" s="1"/>
      <c r="BZ20" s="1"/>
      <c r="CA20" s="1"/>
      <c r="CB20" s="2"/>
      <c r="CC20" s="1"/>
      <c r="CD20" s="1"/>
      <c r="CE20" s="1"/>
      <c r="CF20" s="2"/>
      <c r="CG20" s="1"/>
      <c r="CH20" s="1"/>
      <c r="CI20" s="1"/>
      <c r="CJ20" s="2"/>
      <c r="CK20" s="1"/>
      <c r="CL20" s="1"/>
      <c r="CM20" s="1"/>
      <c r="CN20" s="2"/>
      <c r="CO20" s="1"/>
      <c r="CP20" s="1"/>
      <c r="CQ20" s="1"/>
      <c r="CR20" s="2"/>
      <c r="CS20" s="1"/>
      <c r="CT20" s="1"/>
      <c r="CU20" s="1"/>
      <c r="CV20" s="2"/>
      <c r="CW20" s="1"/>
      <c r="CX20" s="1"/>
      <c r="CY20" s="1"/>
      <c r="CZ20" s="2"/>
      <c r="DA20" s="1"/>
      <c r="DB20" s="1"/>
      <c r="DC20" s="1"/>
      <c r="DD20" s="2"/>
      <c r="DE20" s="1"/>
      <c r="DF20" s="1"/>
      <c r="DG20" s="1"/>
    </row>
    <row r="21" spans="1:186" x14ac:dyDescent="0.3">
      <c r="A21" s="51">
        <v>2013</v>
      </c>
      <c r="B21" s="52" t="s">
        <v>7</v>
      </c>
      <c r="C21" s="42">
        <v>0</v>
      </c>
      <c r="D21" s="11">
        <v>0</v>
      </c>
      <c r="E21" s="43">
        <v>0</v>
      </c>
      <c r="F21" s="42">
        <v>0</v>
      </c>
      <c r="G21" s="11">
        <v>0</v>
      </c>
      <c r="H21" s="43">
        <v>0</v>
      </c>
      <c r="I21" s="42"/>
      <c r="J21" s="11"/>
      <c r="K21" s="43"/>
      <c r="L21" s="42">
        <v>0</v>
      </c>
      <c r="M21" s="11">
        <v>0</v>
      </c>
      <c r="N21" s="43">
        <v>0</v>
      </c>
      <c r="O21" s="42">
        <v>9</v>
      </c>
      <c r="P21" s="11">
        <v>184.6</v>
      </c>
      <c r="Q21" s="43">
        <f t="shared" si="25"/>
        <v>20511.111111111109</v>
      </c>
      <c r="R21" s="42">
        <v>0</v>
      </c>
      <c r="S21" s="11">
        <v>0</v>
      </c>
      <c r="T21" s="43">
        <v>0</v>
      </c>
      <c r="U21" s="42">
        <v>0</v>
      </c>
      <c r="V21" s="11">
        <v>0</v>
      </c>
      <c r="W21" s="43">
        <v>0</v>
      </c>
      <c r="X21" s="42">
        <v>0</v>
      </c>
      <c r="Y21" s="11">
        <v>0</v>
      </c>
      <c r="Z21" s="43">
        <v>0</v>
      </c>
      <c r="AA21" s="42">
        <v>0</v>
      </c>
      <c r="AB21" s="11">
        <v>0</v>
      </c>
      <c r="AC21" s="43">
        <v>0</v>
      </c>
      <c r="AD21" s="42">
        <v>0</v>
      </c>
      <c r="AE21" s="11">
        <v>0</v>
      </c>
      <c r="AF21" s="43">
        <v>0</v>
      </c>
      <c r="AG21" s="42">
        <v>0</v>
      </c>
      <c r="AH21" s="11">
        <v>0</v>
      </c>
      <c r="AI21" s="43">
        <v>0</v>
      </c>
      <c r="AJ21" s="42">
        <v>0</v>
      </c>
      <c r="AK21" s="11">
        <v>0</v>
      </c>
      <c r="AL21" s="43">
        <v>0</v>
      </c>
      <c r="AM21" s="42">
        <v>0</v>
      </c>
      <c r="AN21" s="11">
        <v>0</v>
      </c>
      <c r="AO21" s="43">
        <v>0</v>
      </c>
      <c r="AP21" s="42">
        <v>0</v>
      </c>
      <c r="AQ21" s="11">
        <v>0</v>
      </c>
      <c r="AR21" s="43">
        <v>0</v>
      </c>
      <c r="AS21" s="42">
        <v>0</v>
      </c>
      <c r="AT21" s="11">
        <v>0</v>
      </c>
      <c r="AU21" s="43">
        <v>0</v>
      </c>
      <c r="AV21" s="42">
        <v>0</v>
      </c>
      <c r="AW21" s="11">
        <v>0</v>
      </c>
      <c r="AX21" s="43">
        <f t="shared" si="26"/>
        <v>0</v>
      </c>
      <c r="AY21" s="42">
        <v>0</v>
      </c>
      <c r="AZ21" s="11">
        <v>0</v>
      </c>
      <c r="BA21" s="43">
        <f t="shared" si="27"/>
        <v>0</v>
      </c>
      <c r="BB21" s="42">
        <v>0</v>
      </c>
      <c r="BC21" s="11">
        <v>0</v>
      </c>
      <c r="BD21" s="43">
        <v>0</v>
      </c>
      <c r="BE21" s="6">
        <f>SUM(C21,O21,R21,X21,AY21,AJ21)</f>
        <v>9</v>
      </c>
      <c r="BF21" s="15">
        <f>SUM(D21,P21,S21,Y21,AZ21,AK21)</f>
        <v>184.6</v>
      </c>
      <c r="BG21" s="4"/>
      <c r="BH21" s="5"/>
      <c r="BI21" s="4"/>
      <c r="BJ21" s="4"/>
      <c r="BK21" s="4"/>
      <c r="BL21" s="5"/>
      <c r="BM21" s="4"/>
      <c r="BN21" s="4"/>
      <c r="BO21" s="4"/>
      <c r="BP21" s="5"/>
      <c r="BQ21" s="4"/>
      <c r="BR21" s="4"/>
      <c r="BS21" s="4"/>
      <c r="BT21" s="5"/>
      <c r="BU21" s="4"/>
      <c r="BV21" s="4"/>
      <c r="BW21" s="4"/>
      <c r="BX21" s="2"/>
      <c r="BY21" s="1"/>
      <c r="BZ21" s="1"/>
      <c r="CA21" s="1"/>
      <c r="CB21" s="2"/>
      <c r="CC21" s="1"/>
      <c r="CD21" s="1"/>
      <c r="CE21" s="1"/>
      <c r="CF21" s="2"/>
      <c r="CG21" s="1"/>
      <c r="CH21" s="1"/>
      <c r="CI21" s="1"/>
      <c r="CJ21" s="2"/>
      <c r="CK21" s="1"/>
      <c r="CL21" s="1"/>
      <c r="CM21" s="1"/>
      <c r="CN21" s="2"/>
      <c r="CO21" s="1"/>
      <c r="CP21" s="1"/>
      <c r="CQ21" s="1"/>
      <c r="CR21" s="2"/>
      <c r="CS21" s="1"/>
      <c r="CT21" s="1"/>
      <c r="CU21" s="1"/>
      <c r="CV21" s="2"/>
      <c r="CW21" s="1"/>
      <c r="CX21" s="1"/>
      <c r="CY21" s="1"/>
      <c r="CZ21" s="2"/>
      <c r="DA21" s="1"/>
      <c r="DB21" s="1"/>
      <c r="DC21" s="1"/>
      <c r="DD21" s="2"/>
      <c r="DE21" s="1"/>
      <c r="DF21" s="1"/>
      <c r="DG21" s="1"/>
    </row>
    <row r="22" spans="1:186" x14ac:dyDescent="0.3">
      <c r="A22" s="51">
        <v>2013</v>
      </c>
      <c r="B22" s="52" t="s">
        <v>8</v>
      </c>
      <c r="C22" s="42">
        <v>0</v>
      </c>
      <c r="D22" s="11">
        <v>0</v>
      </c>
      <c r="E22" s="43">
        <v>0</v>
      </c>
      <c r="F22" s="42">
        <v>0</v>
      </c>
      <c r="G22" s="11">
        <v>0</v>
      </c>
      <c r="H22" s="43">
        <v>0</v>
      </c>
      <c r="I22" s="42"/>
      <c r="J22" s="11"/>
      <c r="K22" s="43"/>
      <c r="L22" s="42">
        <v>0</v>
      </c>
      <c r="M22" s="11">
        <v>0</v>
      </c>
      <c r="N22" s="43">
        <v>0</v>
      </c>
      <c r="O22" s="42">
        <v>9</v>
      </c>
      <c r="P22" s="11">
        <v>186.3</v>
      </c>
      <c r="Q22" s="43">
        <f t="shared" si="25"/>
        <v>20700.000000000004</v>
      </c>
      <c r="R22" s="42">
        <v>0</v>
      </c>
      <c r="S22" s="11">
        <v>0</v>
      </c>
      <c r="T22" s="43">
        <v>0</v>
      </c>
      <c r="U22" s="42">
        <v>0</v>
      </c>
      <c r="V22" s="11">
        <v>0</v>
      </c>
      <c r="W22" s="43">
        <v>0</v>
      </c>
      <c r="X22" s="42">
        <v>0</v>
      </c>
      <c r="Y22" s="11">
        <v>0</v>
      </c>
      <c r="Z22" s="43">
        <v>0</v>
      </c>
      <c r="AA22" s="42">
        <v>0</v>
      </c>
      <c r="AB22" s="11">
        <v>0</v>
      </c>
      <c r="AC22" s="43">
        <v>0</v>
      </c>
      <c r="AD22" s="42">
        <v>0</v>
      </c>
      <c r="AE22" s="11">
        <v>0</v>
      </c>
      <c r="AF22" s="43">
        <v>0</v>
      </c>
      <c r="AG22" s="42">
        <v>0</v>
      </c>
      <c r="AH22" s="11">
        <v>0</v>
      </c>
      <c r="AI22" s="43">
        <v>0</v>
      </c>
      <c r="AJ22" s="42">
        <v>0</v>
      </c>
      <c r="AK22" s="11">
        <v>0</v>
      </c>
      <c r="AL22" s="43">
        <v>0</v>
      </c>
      <c r="AM22" s="42">
        <v>0</v>
      </c>
      <c r="AN22" s="11">
        <v>0</v>
      </c>
      <c r="AO22" s="43">
        <v>0</v>
      </c>
      <c r="AP22" s="42">
        <v>0</v>
      </c>
      <c r="AQ22" s="11">
        <v>0</v>
      </c>
      <c r="AR22" s="43">
        <v>0</v>
      </c>
      <c r="AS22" s="42">
        <v>0</v>
      </c>
      <c r="AT22" s="11">
        <v>0</v>
      </c>
      <c r="AU22" s="43">
        <v>0</v>
      </c>
      <c r="AV22" s="42">
        <v>0</v>
      </c>
      <c r="AW22" s="11">
        <v>0</v>
      </c>
      <c r="AX22" s="43">
        <f t="shared" si="26"/>
        <v>0</v>
      </c>
      <c r="AY22" s="42">
        <v>0</v>
      </c>
      <c r="AZ22" s="11">
        <v>0</v>
      </c>
      <c r="BA22" s="43">
        <f t="shared" si="27"/>
        <v>0</v>
      </c>
      <c r="BB22" s="42">
        <v>0</v>
      </c>
      <c r="BC22" s="11">
        <v>0</v>
      </c>
      <c r="BD22" s="43">
        <v>0</v>
      </c>
      <c r="BE22" s="6">
        <f>SUM(C22,O22,R22,X22,AY22,AJ22)</f>
        <v>9</v>
      </c>
      <c r="BF22" s="15">
        <f>SUM(D22,P22,S22,Y22,AZ22,AK22)</f>
        <v>186.3</v>
      </c>
      <c r="BG22" s="4"/>
      <c r="BH22" s="5"/>
      <c r="BI22" s="4"/>
      <c r="BJ22" s="4"/>
      <c r="BK22" s="4"/>
      <c r="BL22" s="5"/>
      <c r="BM22" s="4"/>
      <c r="BN22" s="4"/>
      <c r="BO22" s="4"/>
      <c r="BP22" s="5"/>
      <c r="BQ22" s="4"/>
      <c r="BR22" s="4"/>
      <c r="BS22" s="4"/>
      <c r="BT22" s="5"/>
      <c r="BU22" s="4"/>
      <c r="BV22" s="4"/>
      <c r="BW22" s="4"/>
      <c r="BX22" s="2"/>
      <c r="BY22" s="1"/>
      <c r="BZ22" s="1"/>
      <c r="CA22" s="1"/>
      <c r="CB22" s="2"/>
      <c r="CC22" s="1"/>
      <c r="CD22" s="1"/>
      <c r="CE22" s="1"/>
      <c r="CF22" s="2"/>
      <c r="CG22" s="1"/>
      <c r="CH22" s="1"/>
      <c r="CI22" s="1"/>
      <c r="CJ22" s="2"/>
      <c r="CK22" s="1"/>
      <c r="CL22" s="1"/>
      <c r="CM22" s="1"/>
      <c r="CN22" s="2"/>
      <c r="CO22" s="1"/>
      <c r="CP22" s="1"/>
      <c r="CQ22" s="1"/>
      <c r="CR22" s="2"/>
      <c r="CS22" s="1"/>
      <c r="CT22" s="1"/>
      <c r="CU22" s="1"/>
      <c r="CV22" s="2"/>
      <c r="CW22" s="1"/>
      <c r="CX22" s="1"/>
      <c r="CY22" s="1"/>
      <c r="CZ22" s="2"/>
      <c r="DA22" s="1"/>
      <c r="DB22" s="1"/>
      <c r="DC22" s="1"/>
      <c r="DD22" s="2"/>
      <c r="DE22" s="1"/>
      <c r="DF22" s="1"/>
      <c r="DG22" s="1"/>
    </row>
    <row r="23" spans="1:186" x14ac:dyDescent="0.3">
      <c r="A23" s="51">
        <v>2013</v>
      </c>
      <c r="B23" s="52" t="s">
        <v>9</v>
      </c>
      <c r="C23" s="42">
        <v>0</v>
      </c>
      <c r="D23" s="11">
        <v>0</v>
      </c>
      <c r="E23" s="43">
        <v>0</v>
      </c>
      <c r="F23" s="42">
        <v>0</v>
      </c>
      <c r="G23" s="11">
        <v>0</v>
      </c>
      <c r="H23" s="43">
        <v>0</v>
      </c>
      <c r="I23" s="42"/>
      <c r="J23" s="11"/>
      <c r="K23" s="43"/>
      <c r="L23" s="42">
        <v>0</v>
      </c>
      <c r="M23" s="11">
        <v>0</v>
      </c>
      <c r="N23" s="43">
        <v>0</v>
      </c>
      <c r="O23" s="42">
        <v>9</v>
      </c>
      <c r="P23" s="11">
        <v>185.45</v>
      </c>
      <c r="Q23" s="43">
        <v>0</v>
      </c>
      <c r="R23" s="42">
        <v>0</v>
      </c>
      <c r="S23" s="11">
        <v>0</v>
      </c>
      <c r="T23" s="43">
        <v>0</v>
      </c>
      <c r="U23" s="42">
        <v>0</v>
      </c>
      <c r="V23" s="11">
        <v>0</v>
      </c>
      <c r="W23" s="43">
        <v>0</v>
      </c>
      <c r="X23" s="42">
        <v>0</v>
      </c>
      <c r="Y23" s="11">
        <v>0</v>
      </c>
      <c r="Z23" s="43">
        <v>0</v>
      </c>
      <c r="AA23" s="42">
        <v>0</v>
      </c>
      <c r="AB23" s="11">
        <v>0</v>
      </c>
      <c r="AC23" s="43">
        <v>0</v>
      </c>
      <c r="AD23" s="42">
        <v>0</v>
      </c>
      <c r="AE23" s="11">
        <v>0</v>
      </c>
      <c r="AF23" s="43">
        <v>0</v>
      </c>
      <c r="AG23" s="42">
        <v>0</v>
      </c>
      <c r="AH23" s="11">
        <v>0</v>
      </c>
      <c r="AI23" s="43">
        <v>0</v>
      </c>
      <c r="AJ23" s="42">
        <v>0</v>
      </c>
      <c r="AK23" s="11">
        <v>0</v>
      </c>
      <c r="AL23" s="43">
        <v>0</v>
      </c>
      <c r="AM23" s="42">
        <v>0</v>
      </c>
      <c r="AN23" s="11">
        <v>0</v>
      </c>
      <c r="AO23" s="43">
        <v>0</v>
      </c>
      <c r="AP23" s="42">
        <v>0</v>
      </c>
      <c r="AQ23" s="11">
        <v>0</v>
      </c>
      <c r="AR23" s="43">
        <v>0</v>
      </c>
      <c r="AS23" s="42">
        <v>0</v>
      </c>
      <c r="AT23" s="11">
        <v>0</v>
      </c>
      <c r="AU23" s="43">
        <v>0</v>
      </c>
      <c r="AV23" s="42">
        <v>0</v>
      </c>
      <c r="AW23" s="11">
        <v>0</v>
      </c>
      <c r="AX23" s="43">
        <f t="shared" si="26"/>
        <v>0</v>
      </c>
      <c r="AY23" s="42">
        <v>0</v>
      </c>
      <c r="AZ23" s="11">
        <v>0</v>
      </c>
      <c r="BA23" s="43">
        <f t="shared" si="27"/>
        <v>0</v>
      </c>
      <c r="BB23" s="42">
        <v>0</v>
      </c>
      <c r="BC23" s="11">
        <v>0</v>
      </c>
      <c r="BD23" s="43">
        <v>0</v>
      </c>
      <c r="BE23" s="6">
        <f>SUM(C23,O23,R23,X23,AY23,AJ23)</f>
        <v>9</v>
      </c>
      <c r="BF23" s="15">
        <f>SUM(D23,P23,S23,Y23,AZ23,AK23)</f>
        <v>185.45</v>
      </c>
      <c r="BG23" s="4"/>
      <c r="BH23" s="5"/>
      <c r="BI23" s="4"/>
      <c r="BJ23" s="4"/>
      <c r="BK23" s="4"/>
      <c r="BL23" s="5"/>
      <c r="BM23" s="4"/>
      <c r="BN23" s="4"/>
      <c r="BO23" s="4"/>
      <c r="BP23" s="5"/>
      <c r="BQ23" s="4"/>
      <c r="BR23" s="4"/>
      <c r="BS23" s="4"/>
      <c r="BT23" s="5"/>
      <c r="BU23" s="4"/>
      <c r="BV23" s="4"/>
      <c r="BW23" s="4"/>
      <c r="BX23" s="2"/>
      <c r="BY23" s="1"/>
      <c r="BZ23" s="1"/>
      <c r="CA23" s="1"/>
      <c r="CB23" s="2"/>
      <c r="CC23" s="1"/>
      <c r="CD23" s="1"/>
      <c r="CE23" s="1"/>
      <c r="CF23" s="2"/>
      <c r="CG23" s="1"/>
      <c r="CH23" s="1"/>
      <c r="CI23" s="1"/>
      <c r="CJ23" s="2"/>
      <c r="CK23" s="1"/>
      <c r="CL23" s="1"/>
      <c r="CM23" s="1"/>
      <c r="CN23" s="2"/>
      <c r="CO23" s="1"/>
      <c r="CP23" s="1"/>
      <c r="CQ23" s="1"/>
      <c r="CR23" s="2"/>
      <c r="CS23" s="1"/>
      <c r="CT23" s="1"/>
      <c r="CU23" s="1"/>
      <c r="CV23" s="2"/>
      <c r="CW23" s="1"/>
      <c r="CX23" s="1"/>
      <c r="CY23" s="1"/>
      <c r="CZ23" s="2"/>
      <c r="DA23" s="1"/>
      <c r="DB23" s="1"/>
      <c r="DC23" s="1"/>
      <c r="DD23" s="2"/>
      <c r="DE23" s="1"/>
      <c r="DF23" s="1"/>
      <c r="DG23" s="1"/>
    </row>
    <row r="24" spans="1:186" x14ac:dyDescent="0.3">
      <c r="A24" s="51">
        <v>2013</v>
      </c>
      <c r="B24" s="52" t="s">
        <v>10</v>
      </c>
      <c r="C24" s="42">
        <v>0</v>
      </c>
      <c r="D24" s="11">
        <v>0</v>
      </c>
      <c r="E24" s="43">
        <v>0</v>
      </c>
      <c r="F24" s="42">
        <v>0</v>
      </c>
      <c r="G24" s="11">
        <v>0</v>
      </c>
      <c r="H24" s="43">
        <v>0</v>
      </c>
      <c r="I24" s="42"/>
      <c r="J24" s="11"/>
      <c r="K24" s="43"/>
      <c r="L24" s="42">
        <v>0</v>
      </c>
      <c r="M24" s="11">
        <v>0</v>
      </c>
      <c r="N24" s="43">
        <v>0</v>
      </c>
      <c r="O24" s="42">
        <v>9</v>
      </c>
      <c r="P24" s="11">
        <v>201.06</v>
      </c>
      <c r="Q24" s="43">
        <v>0</v>
      </c>
      <c r="R24" s="42">
        <v>0</v>
      </c>
      <c r="S24" s="11">
        <v>0</v>
      </c>
      <c r="T24" s="43">
        <v>0</v>
      </c>
      <c r="U24" s="42">
        <v>0</v>
      </c>
      <c r="V24" s="11">
        <v>0</v>
      </c>
      <c r="W24" s="43">
        <v>0</v>
      </c>
      <c r="X24" s="42">
        <v>0</v>
      </c>
      <c r="Y24" s="11">
        <v>0</v>
      </c>
      <c r="Z24" s="43">
        <v>0</v>
      </c>
      <c r="AA24" s="42">
        <v>0</v>
      </c>
      <c r="AB24" s="11">
        <v>0</v>
      </c>
      <c r="AC24" s="43">
        <v>0</v>
      </c>
      <c r="AD24" s="42">
        <v>0</v>
      </c>
      <c r="AE24" s="11">
        <v>0</v>
      </c>
      <c r="AF24" s="43">
        <v>0</v>
      </c>
      <c r="AG24" s="42">
        <v>0</v>
      </c>
      <c r="AH24" s="11">
        <v>0</v>
      </c>
      <c r="AI24" s="43">
        <v>0</v>
      </c>
      <c r="AJ24" s="42">
        <v>0</v>
      </c>
      <c r="AK24" s="11">
        <v>0</v>
      </c>
      <c r="AL24" s="43">
        <v>0</v>
      </c>
      <c r="AM24" s="42">
        <v>0</v>
      </c>
      <c r="AN24" s="11">
        <v>0</v>
      </c>
      <c r="AO24" s="43">
        <v>0</v>
      </c>
      <c r="AP24" s="42">
        <v>0</v>
      </c>
      <c r="AQ24" s="11">
        <v>0</v>
      </c>
      <c r="AR24" s="43">
        <v>0</v>
      </c>
      <c r="AS24" s="42">
        <v>0</v>
      </c>
      <c r="AT24" s="11">
        <v>0</v>
      </c>
      <c r="AU24" s="43">
        <v>0</v>
      </c>
      <c r="AV24" s="42">
        <v>0</v>
      </c>
      <c r="AW24" s="11">
        <v>0</v>
      </c>
      <c r="AX24" s="43">
        <f t="shared" si="26"/>
        <v>0</v>
      </c>
      <c r="AY24" s="42">
        <v>0</v>
      </c>
      <c r="AZ24" s="11">
        <v>0</v>
      </c>
      <c r="BA24" s="43">
        <f t="shared" si="27"/>
        <v>0</v>
      </c>
      <c r="BB24" s="42">
        <v>0</v>
      </c>
      <c r="BC24" s="11">
        <v>0</v>
      </c>
      <c r="BD24" s="43">
        <v>0</v>
      </c>
      <c r="BE24" s="6">
        <f>SUM(C24,O24,R24,X24,AY24,AJ24)</f>
        <v>9</v>
      </c>
      <c r="BF24" s="15">
        <f>SUM(D24,P24,S24,Y24,AZ24,AK24)</f>
        <v>201.06</v>
      </c>
      <c r="BG24" s="4"/>
      <c r="BH24" s="5"/>
      <c r="BI24" s="4"/>
      <c r="BJ24" s="4"/>
      <c r="BK24" s="4"/>
      <c r="BL24" s="5"/>
      <c r="BM24" s="4"/>
      <c r="BN24" s="4"/>
      <c r="BO24" s="4"/>
      <c r="BP24" s="5"/>
      <c r="BQ24" s="4"/>
      <c r="BR24" s="4"/>
      <c r="BS24" s="4"/>
      <c r="BT24" s="5"/>
      <c r="BU24" s="4"/>
      <c r="BV24" s="4"/>
      <c r="BW24" s="4"/>
      <c r="BX24" s="2"/>
      <c r="BY24" s="1"/>
      <c r="BZ24" s="1"/>
      <c r="CA24" s="1"/>
      <c r="CB24" s="2"/>
      <c r="CC24" s="1"/>
      <c r="CD24" s="1"/>
      <c r="CE24" s="1"/>
      <c r="CF24" s="2"/>
      <c r="CG24" s="1"/>
      <c r="CH24" s="1"/>
      <c r="CI24" s="1"/>
      <c r="CJ24" s="2"/>
      <c r="CK24" s="1"/>
      <c r="CL24" s="1"/>
      <c r="CM24" s="1"/>
      <c r="CN24" s="2"/>
      <c r="CO24" s="1"/>
      <c r="CP24" s="1"/>
      <c r="CQ24" s="1"/>
      <c r="CR24" s="2"/>
      <c r="CS24" s="1"/>
      <c r="CT24" s="1"/>
      <c r="CU24" s="1"/>
      <c r="CV24" s="2"/>
      <c r="CW24" s="1"/>
      <c r="CX24" s="1"/>
      <c r="CY24" s="1"/>
      <c r="CZ24" s="2"/>
      <c r="DA24" s="1"/>
      <c r="DB24" s="1"/>
      <c r="DC24" s="1"/>
      <c r="DD24" s="2"/>
      <c r="DE24" s="1"/>
      <c r="DF24" s="1"/>
      <c r="DG24" s="1"/>
    </row>
    <row r="25" spans="1:186" x14ac:dyDescent="0.3">
      <c r="A25" s="51">
        <v>2013</v>
      </c>
      <c r="B25" s="52" t="s">
        <v>11</v>
      </c>
      <c r="C25" s="42">
        <v>0</v>
      </c>
      <c r="D25" s="11">
        <v>0</v>
      </c>
      <c r="E25" s="43">
        <v>0</v>
      </c>
      <c r="F25" s="42">
        <v>0</v>
      </c>
      <c r="G25" s="11">
        <v>0</v>
      </c>
      <c r="H25" s="43">
        <v>0</v>
      </c>
      <c r="I25" s="42"/>
      <c r="J25" s="11"/>
      <c r="K25" s="43"/>
      <c r="L25" s="42">
        <v>0</v>
      </c>
      <c r="M25" s="11">
        <v>0</v>
      </c>
      <c r="N25" s="43">
        <v>0</v>
      </c>
      <c r="O25" s="42">
        <v>9</v>
      </c>
      <c r="P25" s="11">
        <v>212.49</v>
      </c>
      <c r="Q25" s="43">
        <v>0</v>
      </c>
      <c r="R25" s="42">
        <v>0</v>
      </c>
      <c r="S25" s="11">
        <v>0</v>
      </c>
      <c r="T25" s="43">
        <v>0</v>
      </c>
      <c r="U25" s="42">
        <v>0</v>
      </c>
      <c r="V25" s="11">
        <v>0</v>
      </c>
      <c r="W25" s="43">
        <v>0</v>
      </c>
      <c r="X25" s="42">
        <v>0</v>
      </c>
      <c r="Y25" s="11">
        <v>0</v>
      </c>
      <c r="Z25" s="43">
        <v>0</v>
      </c>
      <c r="AA25" s="42">
        <v>0</v>
      </c>
      <c r="AB25" s="11">
        <v>0</v>
      </c>
      <c r="AC25" s="43">
        <v>0</v>
      </c>
      <c r="AD25" s="42">
        <v>0</v>
      </c>
      <c r="AE25" s="11">
        <v>0</v>
      </c>
      <c r="AF25" s="43">
        <v>0</v>
      </c>
      <c r="AG25" s="42">
        <v>0</v>
      </c>
      <c r="AH25" s="11">
        <v>0</v>
      </c>
      <c r="AI25" s="43">
        <v>0</v>
      </c>
      <c r="AJ25" s="42">
        <v>0</v>
      </c>
      <c r="AK25" s="11">
        <v>0</v>
      </c>
      <c r="AL25" s="43">
        <v>0</v>
      </c>
      <c r="AM25" s="42">
        <v>0</v>
      </c>
      <c r="AN25" s="11">
        <v>0</v>
      </c>
      <c r="AO25" s="43">
        <v>0</v>
      </c>
      <c r="AP25" s="42">
        <v>0</v>
      </c>
      <c r="AQ25" s="11">
        <v>0</v>
      </c>
      <c r="AR25" s="43">
        <v>0</v>
      </c>
      <c r="AS25" s="42">
        <v>0</v>
      </c>
      <c r="AT25" s="11">
        <v>0</v>
      </c>
      <c r="AU25" s="43">
        <v>0</v>
      </c>
      <c r="AV25" s="42">
        <v>0</v>
      </c>
      <c r="AW25" s="11">
        <v>0</v>
      </c>
      <c r="AX25" s="43">
        <f t="shared" si="26"/>
        <v>0</v>
      </c>
      <c r="AY25" s="42">
        <v>0</v>
      </c>
      <c r="AZ25" s="11">
        <v>0</v>
      </c>
      <c r="BA25" s="43">
        <f t="shared" si="27"/>
        <v>0</v>
      </c>
      <c r="BB25" s="42">
        <v>0</v>
      </c>
      <c r="BC25" s="11">
        <v>0</v>
      </c>
      <c r="BD25" s="43">
        <v>0</v>
      </c>
      <c r="BE25" s="6">
        <f>SUM(C25,O25,R25,X25,AY25,AJ25)</f>
        <v>9</v>
      </c>
      <c r="BF25" s="15">
        <f>SUM(D25,P25,S25,Y25,AZ25,AK25)</f>
        <v>212.49</v>
      </c>
      <c r="BG25" s="4"/>
      <c r="BH25" s="5"/>
      <c r="BI25" s="4"/>
      <c r="BJ25" s="4"/>
      <c r="BK25" s="4"/>
      <c r="BL25" s="5"/>
      <c r="BM25" s="4"/>
      <c r="BN25" s="4"/>
      <c r="BO25" s="4"/>
      <c r="BP25" s="5"/>
      <c r="BQ25" s="4"/>
      <c r="BR25" s="4"/>
      <c r="BS25" s="4"/>
      <c r="BT25" s="5"/>
      <c r="BU25" s="4"/>
      <c r="BV25" s="4"/>
      <c r="BW25" s="4"/>
      <c r="BX25" s="2"/>
      <c r="BY25" s="1"/>
      <c r="BZ25" s="1"/>
      <c r="CA25" s="1"/>
      <c r="CB25" s="2"/>
      <c r="CC25" s="1"/>
      <c r="CD25" s="1"/>
      <c r="CE25" s="1"/>
      <c r="CF25" s="2"/>
      <c r="CG25" s="1"/>
      <c r="CH25" s="1"/>
      <c r="CI25" s="1"/>
      <c r="CJ25" s="2"/>
      <c r="CK25" s="1"/>
      <c r="CL25" s="1"/>
      <c r="CM25" s="1"/>
      <c r="CN25" s="2"/>
      <c r="CO25" s="1"/>
      <c r="CP25" s="1"/>
      <c r="CQ25" s="1"/>
      <c r="CR25" s="2"/>
      <c r="CS25" s="1"/>
      <c r="CT25" s="1"/>
      <c r="CU25" s="1"/>
      <c r="CV25" s="2"/>
      <c r="CW25" s="1"/>
      <c r="CX25" s="1"/>
      <c r="CY25" s="1"/>
      <c r="CZ25" s="2"/>
      <c r="DA25" s="1"/>
      <c r="DB25" s="1"/>
      <c r="DC25" s="1"/>
      <c r="DD25" s="2"/>
      <c r="DE25" s="1"/>
      <c r="DF25" s="1"/>
      <c r="DG25" s="1"/>
    </row>
    <row r="26" spans="1:186" x14ac:dyDescent="0.3">
      <c r="A26" s="51">
        <v>2013</v>
      </c>
      <c r="B26" s="52" t="s">
        <v>12</v>
      </c>
      <c r="C26" s="42">
        <v>0</v>
      </c>
      <c r="D26" s="11">
        <v>0</v>
      </c>
      <c r="E26" s="43">
        <v>0</v>
      </c>
      <c r="F26" s="42">
        <v>0</v>
      </c>
      <c r="G26" s="11">
        <v>0</v>
      </c>
      <c r="H26" s="43">
        <v>0</v>
      </c>
      <c r="I26" s="42"/>
      <c r="J26" s="11"/>
      <c r="K26" s="43"/>
      <c r="L26" s="42">
        <v>0</v>
      </c>
      <c r="M26" s="11">
        <v>0</v>
      </c>
      <c r="N26" s="43">
        <v>0</v>
      </c>
      <c r="O26" s="42">
        <v>0</v>
      </c>
      <c r="P26" s="11">
        <v>0</v>
      </c>
      <c r="Q26" s="43">
        <v>0</v>
      </c>
      <c r="R26" s="42">
        <v>0</v>
      </c>
      <c r="S26" s="11">
        <v>0</v>
      </c>
      <c r="T26" s="43">
        <v>0</v>
      </c>
      <c r="U26" s="42">
        <v>0</v>
      </c>
      <c r="V26" s="11">
        <v>0</v>
      </c>
      <c r="W26" s="43">
        <v>0</v>
      </c>
      <c r="X26" s="42">
        <v>0</v>
      </c>
      <c r="Y26" s="11">
        <v>0</v>
      </c>
      <c r="Z26" s="43">
        <v>0</v>
      </c>
      <c r="AA26" s="42">
        <v>0</v>
      </c>
      <c r="AB26" s="11">
        <v>0</v>
      </c>
      <c r="AC26" s="43">
        <v>0</v>
      </c>
      <c r="AD26" s="42">
        <v>0</v>
      </c>
      <c r="AE26" s="11">
        <v>0</v>
      </c>
      <c r="AF26" s="43">
        <v>0</v>
      </c>
      <c r="AG26" s="42">
        <v>0</v>
      </c>
      <c r="AH26" s="11">
        <v>0</v>
      </c>
      <c r="AI26" s="43">
        <v>0</v>
      </c>
      <c r="AJ26" s="42">
        <v>0</v>
      </c>
      <c r="AK26" s="11">
        <v>0</v>
      </c>
      <c r="AL26" s="43">
        <v>0</v>
      </c>
      <c r="AM26" s="42">
        <v>0</v>
      </c>
      <c r="AN26" s="11">
        <v>0</v>
      </c>
      <c r="AO26" s="43">
        <v>0</v>
      </c>
      <c r="AP26" s="42">
        <v>0</v>
      </c>
      <c r="AQ26" s="11">
        <v>0</v>
      </c>
      <c r="AR26" s="43">
        <v>0</v>
      </c>
      <c r="AS26" s="42">
        <v>0</v>
      </c>
      <c r="AT26" s="11">
        <v>0</v>
      </c>
      <c r="AU26" s="43">
        <v>0</v>
      </c>
      <c r="AV26" s="42">
        <v>0</v>
      </c>
      <c r="AW26" s="11">
        <v>0</v>
      </c>
      <c r="AX26" s="43">
        <f t="shared" si="26"/>
        <v>0</v>
      </c>
      <c r="AY26" s="42">
        <v>0</v>
      </c>
      <c r="AZ26" s="11">
        <v>0</v>
      </c>
      <c r="BA26" s="43">
        <f t="shared" si="27"/>
        <v>0</v>
      </c>
      <c r="BB26" s="42">
        <v>0</v>
      </c>
      <c r="BC26" s="11">
        <v>0</v>
      </c>
      <c r="BD26" s="43">
        <v>0</v>
      </c>
      <c r="BE26" s="6">
        <f>SUM(C26,O26,R26,X26,AY26,AJ26)</f>
        <v>0</v>
      </c>
      <c r="BF26" s="15">
        <f>SUM(D26,P26,S26,Y26,AZ26,AK26)</f>
        <v>0</v>
      </c>
      <c r="BG26" s="4"/>
      <c r="BH26" s="5"/>
      <c r="BI26" s="4"/>
      <c r="BJ26" s="4"/>
      <c r="BK26" s="4"/>
      <c r="BL26" s="5"/>
      <c r="BM26" s="4"/>
      <c r="BN26" s="4"/>
      <c r="BO26" s="4"/>
      <c r="BP26" s="5"/>
      <c r="BQ26" s="4"/>
      <c r="BR26" s="4"/>
      <c r="BS26" s="4"/>
      <c r="BT26" s="5"/>
      <c r="BU26" s="4"/>
      <c r="BV26" s="4"/>
      <c r="BW26" s="4"/>
      <c r="BX26" s="2"/>
      <c r="BY26" s="1"/>
      <c r="BZ26" s="1"/>
      <c r="CA26" s="1"/>
      <c r="CB26" s="2"/>
      <c r="CC26" s="1"/>
      <c r="CD26" s="1"/>
      <c r="CE26" s="1"/>
      <c r="CF26" s="2"/>
      <c r="CG26" s="1"/>
      <c r="CH26" s="1"/>
      <c r="CI26" s="1"/>
      <c r="CJ26" s="2"/>
      <c r="CK26" s="1"/>
      <c r="CL26" s="1"/>
      <c r="CM26" s="1"/>
      <c r="CN26" s="2"/>
      <c r="CO26" s="1"/>
      <c r="CP26" s="1"/>
      <c r="CQ26" s="1"/>
      <c r="CR26" s="2"/>
      <c r="CS26" s="1"/>
      <c r="CT26" s="1"/>
      <c r="CU26" s="1"/>
      <c r="CV26" s="2"/>
      <c r="CW26" s="1"/>
      <c r="CX26" s="1"/>
      <c r="CY26" s="1"/>
      <c r="CZ26" s="2"/>
      <c r="DA26" s="1"/>
      <c r="DB26" s="1"/>
      <c r="DC26" s="1"/>
      <c r="DD26" s="2"/>
      <c r="DE26" s="1"/>
      <c r="DF26" s="1"/>
      <c r="DG26" s="1"/>
    </row>
    <row r="27" spans="1:186" x14ac:dyDescent="0.3">
      <c r="A27" s="51">
        <v>2013</v>
      </c>
      <c r="B27" s="52" t="s">
        <v>13</v>
      </c>
      <c r="C27" s="42">
        <v>0</v>
      </c>
      <c r="D27" s="11">
        <v>0</v>
      </c>
      <c r="E27" s="43">
        <v>0</v>
      </c>
      <c r="F27" s="42">
        <v>0</v>
      </c>
      <c r="G27" s="11">
        <v>0</v>
      </c>
      <c r="H27" s="43">
        <v>0</v>
      </c>
      <c r="I27" s="42"/>
      <c r="J27" s="11"/>
      <c r="K27" s="43"/>
      <c r="L27" s="42">
        <v>0</v>
      </c>
      <c r="M27" s="11">
        <v>0</v>
      </c>
      <c r="N27" s="43">
        <v>0</v>
      </c>
      <c r="O27" s="42">
        <v>0</v>
      </c>
      <c r="P27" s="11">
        <v>0</v>
      </c>
      <c r="Q27" s="43">
        <v>0</v>
      </c>
      <c r="R27" s="42">
        <v>0</v>
      </c>
      <c r="S27" s="11">
        <v>0</v>
      </c>
      <c r="T27" s="43">
        <v>0</v>
      </c>
      <c r="U27" s="42">
        <v>0</v>
      </c>
      <c r="V27" s="11">
        <v>0</v>
      </c>
      <c r="W27" s="43">
        <v>0</v>
      </c>
      <c r="X27" s="42">
        <v>0</v>
      </c>
      <c r="Y27" s="11">
        <v>0</v>
      </c>
      <c r="Z27" s="43">
        <v>0</v>
      </c>
      <c r="AA27" s="42">
        <v>0</v>
      </c>
      <c r="AB27" s="11">
        <v>0</v>
      </c>
      <c r="AC27" s="43">
        <v>0</v>
      </c>
      <c r="AD27" s="42">
        <v>0</v>
      </c>
      <c r="AE27" s="11">
        <v>0</v>
      </c>
      <c r="AF27" s="43">
        <v>0</v>
      </c>
      <c r="AG27" s="42">
        <v>0</v>
      </c>
      <c r="AH27" s="11">
        <v>0</v>
      </c>
      <c r="AI27" s="43">
        <v>0</v>
      </c>
      <c r="AJ27" s="42">
        <v>0</v>
      </c>
      <c r="AK27" s="11">
        <v>0</v>
      </c>
      <c r="AL27" s="43">
        <v>0</v>
      </c>
      <c r="AM27" s="42">
        <v>0</v>
      </c>
      <c r="AN27" s="11">
        <v>0</v>
      </c>
      <c r="AO27" s="43">
        <v>0</v>
      </c>
      <c r="AP27" s="42">
        <v>0</v>
      </c>
      <c r="AQ27" s="11">
        <v>0</v>
      </c>
      <c r="AR27" s="43">
        <v>0</v>
      </c>
      <c r="AS27" s="42">
        <v>0</v>
      </c>
      <c r="AT27" s="11">
        <v>0</v>
      </c>
      <c r="AU27" s="43">
        <v>0</v>
      </c>
      <c r="AV27" s="42">
        <v>0</v>
      </c>
      <c r="AW27" s="11">
        <v>0</v>
      </c>
      <c r="AX27" s="43">
        <f t="shared" si="26"/>
        <v>0</v>
      </c>
      <c r="AY27" s="42">
        <v>0</v>
      </c>
      <c r="AZ27" s="11">
        <v>0</v>
      </c>
      <c r="BA27" s="43">
        <f t="shared" si="27"/>
        <v>0</v>
      </c>
      <c r="BB27" s="42">
        <v>0</v>
      </c>
      <c r="BC27" s="11">
        <v>0</v>
      </c>
      <c r="BD27" s="43">
        <v>0</v>
      </c>
      <c r="BE27" s="6">
        <f>SUM(C27,O27,R27,X27,AY27,AJ27)</f>
        <v>0</v>
      </c>
      <c r="BF27" s="15">
        <f>SUM(D27,P27,S27,Y27,AZ27,AK27)</f>
        <v>0</v>
      </c>
      <c r="BG27" s="4"/>
      <c r="BH27" s="5"/>
      <c r="BI27" s="4"/>
      <c r="BJ27" s="4"/>
      <c r="BK27" s="4"/>
      <c r="BL27" s="5"/>
      <c r="BM27" s="4"/>
      <c r="BN27" s="4"/>
      <c r="BO27" s="4"/>
      <c r="BP27" s="5"/>
      <c r="BQ27" s="4"/>
      <c r="BR27" s="4"/>
      <c r="BS27" s="4"/>
      <c r="BT27" s="5"/>
      <c r="BU27" s="4"/>
      <c r="BV27" s="4"/>
      <c r="BW27" s="4"/>
      <c r="BX27" s="2"/>
      <c r="BY27" s="1"/>
      <c r="BZ27" s="1"/>
      <c r="CA27" s="1"/>
      <c r="CB27" s="2"/>
      <c r="CC27" s="1"/>
      <c r="CD27" s="1"/>
      <c r="CE27" s="1"/>
      <c r="CF27" s="2"/>
      <c r="CG27" s="1"/>
      <c r="CH27" s="1"/>
      <c r="CI27" s="1"/>
      <c r="CJ27" s="2"/>
      <c r="CK27" s="1"/>
      <c r="CL27" s="1"/>
      <c r="CM27" s="1"/>
      <c r="CN27" s="2"/>
      <c r="CO27" s="1"/>
      <c r="CP27" s="1"/>
      <c r="CQ27" s="1"/>
      <c r="CR27" s="2"/>
      <c r="CS27" s="1"/>
      <c r="CT27" s="1"/>
      <c r="CU27" s="1"/>
      <c r="CV27" s="2"/>
      <c r="CW27" s="1"/>
      <c r="CX27" s="1"/>
      <c r="CY27" s="1"/>
      <c r="CZ27" s="2"/>
      <c r="DA27" s="1"/>
      <c r="DB27" s="1"/>
      <c r="DC27" s="1"/>
      <c r="DD27" s="2"/>
      <c r="DE27" s="1"/>
      <c r="DF27" s="1"/>
      <c r="DG27" s="1"/>
    </row>
    <row r="28" spans="1:186" x14ac:dyDescent="0.3">
      <c r="A28" s="51">
        <v>2013</v>
      </c>
      <c r="B28" s="52" t="s">
        <v>14</v>
      </c>
      <c r="C28" s="42">
        <v>1.08</v>
      </c>
      <c r="D28" s="11">
        <v>1.63</v>
      </c>
      <c r="E28" s="43">
        <f t="shared" ref="E28" si="28">D28/C28*1000</f>
        <v>1509.2592592592591</v>
      </c>
      <c r="F28" s="42">
        <v>0</v>
      </c>
      <c r="G28" s="11">
        <v>0</v>
      </c>
      <c r="H28" s="43">
        <v>0</v>
      </c>
      <c r="I28" s="42"/>
      <c r="J28" s="11"/>
      <c r="K28" s="43"/>
      <c r="L28" s="42">
        <v>0</v>
      </c>
      <c r="M28" s="11">
        <v>0</v>
      </c>
      <c r="N28" s="43">
        <v>0</v>
      </c>
      <c r="O28" s="42">
        <v>18</v>
      </c>
      <c r="P28" s="11">
        <v>422.63</v>
      </c>
      <c r="Q28" s="43">
        <f t="shared" ref="Q28" si="29">P28/O28*1000</f>
        <v>23479.444444444442</v>
      </c>
      <c r="R28" s="42">
        <v>0</v>
      </c>
      <c r="S28" s="11">
        <v>0</v>
      </c>
      <c r="T28" s="43">
        <v>0</v>
      </c>
      <c r="U28" s="42">
        <v>0</v>
      </c>
      <c r="V28" s="11">
        <v>0</v>
      </c>
      <c r="W28" s="43">
        <v>0</v>
      </c>
      <c r="X28" s="42">
        <v>0</v>
      </c>
      <c r="Y28" s="11">
        <v>0</v>
      </c>
      <c r="Z28" s="43">
        <v>0</v>
      </c>
      <c r="AA28" s="42">
        <v>0</v>
      </c>
      <c r="AB28" s="11">
        <v>0</v>
      </c>
      <c r="AC28" s="43">
        <v>0</v>
      </c>
      <c r="AD28" s="42">
        <v>0</v>
      </c>
      <c r="AE28" s="11">
        <v>0</v>
      </c>
      <c r="AF28" s="43">
        <v>0</v>
      </c>
      <c r="AG28" s="42">
        <v>0</v>
      </c>
      <c r="AH28" s="11">
        <v>0</v>
      </c>
      <c r="AI28" s="43">
        <v>0</v>
      </c>
      <c r="AJ28" s="42">
        <v>0</v>
      </c>
      <c r="AK28" s="11">
        <v>0</v>
      </c>
      <c r="AL28" s="43">
        <v>0</v>
      </c>
      <c r="AM28" s="42">
        <v>0</v>
      </c>
      <c r="AN28" s="11">
        <v>0</v>
      </c>
      <c r="AO28" s="43">
        <v>0</v>
      </c>
      <c r="AP28" s="42">
        <v>0</v>
      </c>
      <c r="AQ28" s="11">
        <v>0</v>
      </c>
      <c r="AR28" s="43">
        <v>0</v>
      </c>
      <c r="AS28" s="42">
        <v>0</v>
      </c>
      <c r="AT28" s="11">
        <v>0</v>
      </c>
      <c r="AU28" s="43">
        <v>0</v>
      </c>
      <c r="AV28" s="42">
        <v>0</v>
      </c>
      <c r="AW28" s="11">
        <v>0</v>
      </c>
      <c r="AX28" s="43">
        <f t="shared" si="26"/>
        <v>0</v>
      </c>
      <c r="AY28" s="42">
        <v>0</v>
      </c>
      <c r="AZ28" s="11">
        <v>0</v>
      </c>
      <c r="BA28" s="43">
        <f t="shared" si="27"/>
        <v>0</v>
      </c>
      <c r="BB28" s="42">
        <v>0</v>
      </c>
      <c r="BC28" s="11">
        <v>0</v>
      </c>
      <c r="BD28" s="43">
        <v>0</v>
      </c>
      <c r="BE28" s="6">
        <f>SUM(C28,O28,R28,X28,AY28,AJ28)</f>
        <v>19.079999999999998</v>
      </c>
      <c r="BF28" s="15">
        <f>SUM(D28,P28,S28,Y28,AZ28,AK28)</f>
        <v>424.26</v>
      </c>
      <c r="BG28" s="4"/>
      <c r="BH28" s="5"/>
      <c r="BI28" s="4"/>
      <c r="BJ28" s="4"/>
      <c r="BK28" s="4"/>
      <c r="BL28" s="5"/>
      <c r="BM28" s="4"/>
      <c r="BN28" s="4"/>
      <c r="BO28" s="4"/>
      <c r="BP28" s="5"/>
      <c r="BQ28" s="4"/>
      <c r="BR28" s="4"/>
      <c r="BS28" s="4"/>
      <c r="BT28" s="5"/>
      <c r="BU28" s="4"/>
      <c r="BV28" s="4"/>
      <c r="BW28" s="4"/>
      <c r="BX28" s="2"/>
      <c r="BY28" s="1"/>
      <c r="BZ28" s="1"/>
      <c r="CA28" s="1"/>
      <c r="CB28" s="2"/>
      <c r="CC28" s="1"/>
      <c r="CD28" s="1"/>
      <c r="CE28" s="1"/>
      <c r="CF28" s="2"/>
      <c r="CG28" s="1"/>
      <c r="CH28" s="1"/>
      <c r="CI28" s="1"/>
      <c r="CJ28" s="2"/>
      <c r="CK28" s="1"/>
      <c r="CL28" s="1"/>
      <c r="CM28" s="1"/>
      <c r="CN28" s="2"/>
      <c r="CO28" s="1"/>
      <c r="CP28" s="1"/>
      <c r="CQ28" s="1"/>
      <c r="CR28" s="2"/>
      <c r="CS28" s="1"/>
      <c r="CT28" s="1"/>
      <c r="CU28" s="1"/>
      <c r="CV28" s="2"/>
      <c r="CW28" s="1"/>
      <c r="CX28" s="1"/>
      <c r="CY28" s="1"/>
      <c r="CZ28" s="2"/>
      <c r="DA28" s="1"/>
      <c r="DB28" s="1"/>
      <c r="DC28" s="1"/>
      <c r="DD28" s="2"/>
      <c r="DE28" s="1"/>
      <c r="DF28" s="1"/>
      <c r="DG28" s="1"/>
    </row>
    <row r="29" spans="1:186" x14ac:dyDescent="0.3">
      <c r="A29" s="51">
        <v>2013</v>
      </c>
      <c r="B29" s="43" t="s">
        <v>15</v>
      </c>
      <c r="C29" s="42">
        <v>0</v>
      </c>
      <c r="D29" s="11">
        <v>0</v>
      </c>
      <c r="E29" s="43">
        <v>0</v>
      </c>
      <c r="F29" s="42">
        <v>0</v>
      </c>
      <c r="G29" s="11">
        <v>0</v>
      </c>
      <c r="H29" s="43">
        <v>0</v>
      </c>
      <c r="I29" s="42"/>
      <c r="J29" s="11"/>
      <c r="K29" s="43"/>
      <c r="L29" s="42">
        <v>0</v>
      </c>
      <c r="M29" s="11">
        <v>0</v>
      </c>
      <c r="N29" s="43">
        <v>0</v>
      </c>
      <c r="O29" s="42">
        <v>0</v>
      </c>
      <c r="P29" s="11">
        <v>0</v>
      </c>
      <c r="Q29" s="43">
        <v>0</v>
      </c>
      <c r="R29" s="42">
        <v>0</v>
      </c>
      <c r="S29" s="11">
        <v>0</v>
      </c>
      <c r="T29" s="43">
        <v>0</v>
      </c>
      <c r="U29" s="42">
        <v>0</v>
      </c>
      <c r="V29" s="11">
        <v>0</v>
      </c>
      <c r="W29" s="43">
        <v>0</v>
      </c>
      <c r="X29" s="42">
        <v>0</v>
      </c>
      <c r="Y29" s="11">
        <v>0</v>
      </c>
      <c r="Z29" s="43">
        <v>0</v>
      </c>
      <c r="AA29" s="42">
        <v>0</v>
      </c>
      <c r="AB29" s="11">
        <v>0</v>
      </c>
      <c r="AC29" s="43">
        <v>0</v>
      </c>
      <c r="AD29" s="42">
        <v>0</v>
      </c>
      <c r="AE29" s="11">
        <v>0</v>
      </c>
      <c r="AF29" s="43">
        <v>0</v>
      </c>
      <c r="AG29" s="42">
        <v>0</v>
      </c>
      <c r="AH29" s="11">
        <v>0</v>
      </c>
      <c r="AI29" s="43">
        <v>0</v>
      </c>
      <c r="AJ29" s="42">
        <v>0</v>
      </c>
      <c r="AK29" s="11">
        <v>0</v>
      </c>
      <c r="AL29" s="43">
        <v>0</v>
      </c>
      <c r="AM29" s="42">
        <v>0</v>
      </c>
      <c r="AN29" s="11">
        <v>0</v>
      </c>
      <c r="AO29" s="43">
        <v>0</v>
      </c>
      <c r="AP29" s="42">
        <v>0</v>
      </c>
      <c r="AQ29" s="11">
        <v>0</v>
      </c>
      <c r="AR29" s="43">
        <v>0</v>
      </c>
      <c r="AS29" s="42">
        <v>0</v>
      </c>
      <c r="AT29" s="11">
        <v>0</v>
      </c>
      <c r="AU29" s="43">
        <v>0</v>
      </c>
      <c r="AV29" s="42">
        <v>0</v>
      </c>
      <c r="AW29" s="11">
        <v>0</v>
      </c>
      <c r="AX29" s="43">
        <f t="shared" si="26"/>
        <v>0</v>
      </c>
      <c r="AY29" s="42">
        <v>0</v>
      </c>
      <c r="AZ29" s="11">
        <v>0</v>
      </c>
      <c r="BA29" s="43">
        <f t="shared" si="27"/>
        <v>0</v>
      </c>
      <c r="BB29" s="42">
        <v>0</v>
      </c>
      <c r="BC29" s="11">
        <v>0</v>
      </c>
      <c r="BD29" s="43">
        <v>0</v>
      </c>
      <c r="BE29" s="6">
        <f>SUM(C29,O29,R29,X29,AY29,AJ29)</f>
        <v>0</v>
      </c>
      <c r="BF29" s="15">
        <f>SUM(D29,P29,S29,Y29,AZ29,AK29)</f>
        <v>0</v>
      </c>
      <c r="BG29" s="4"/>
      <c r="BH29" s="5"/>
      <c r="BI29" s="4"/>
      <c r="BJ29" s="4"/>
      <c r="BK29" s="4"/>
      <c r="BL29" s="5"/>
      <c r="BM29" s="4"/>
      <c r="BN29" s="4"/>
      <c r="BO29" s="4"/>
      <c r="BP29" s="5"/>
      <c r="BQ29" s="4"/>
      <c r="BR29" s="4"/>
      <c r="BS29" s="4"/>
      <c r="BT29" s="5"/>
      <c r="BU29" s="4"/>
      <c r="BV29" s="4"/>
      <c r="BW29" s="4"/>
      <c r="BX29" s="2"/>
      <c r="BY29" s="1"/>
      <c r="BZ29" s="1"/>
      <c r="CA29" s="1"/>
      <c r="CB29" s="2"/>
      <c r="CC29" s="1"/>
      <c r="CD29" s="1"/>
      <c r="CE29" s="1"/>
      <c r="CF29" s="2"/>
      <c r="CG29" s="1"/>
      <c r="CH29" s="1"/>
      <c r="CI29" s="1"/>
      <c r="CJ29" s="2"/>
      <c r="CK29" s="1"/>
      <c r="CL29" s="1"/>
      <c r="CM29" s="1"/>
      <c r="CN29" s="2"/>
      <c r="CO29" s="1"/>
      <c r="CP29" s="1"/>
      <c r="CQ29" s="1"/>
      <c r="CR29" s="2"/>
      <c r="CS29" s="1"/>
      <c r="CT29" s="1"/>
      <c r="CU29" s="1"/>
      <c r="CV29" s="2"/>
      <c r="CW29" s="1"/>
      <c r="CX29" s="1"/>
      <c r="CY29" s="1"/>
      <c r="CZ29" s="2"/>
      <c r="DA29" s="1"/>
      <c r="DB29" s="1"/>
      <c r="DC29" s="1"/>
      <c r="DD29" s="2"/>
      <c r="DE29" s="1"/>
      <c r="DF29" s="1"/>
      <c r="DG29" s="1"/>
    </row>
    <row r="30" spans="1:186" x14ac:dyDescent="0.3">
      <c r="A30" s="51">
        <v>2013</v>
      </c>
      <c r="B30" s="52" t="s">
        <v>16</v>
      </c>
      <c r="C30" s="42">
        <v>0</v>
      </c>
      <c r="D30" s="11">
        <v>0</v>
      </c>
      <c r="E30" s="43">
        <v>0</v>
      </c>
      <c r="F30" s="42">
        <v>0</v>
      </c>
      <c r="G30" s="11">
        <v>0</v>
      </c>
      <c r="H30" s="43">
        <v>0</v>
      </c>
      <c r="I30" s="42"/>
      <c r="J30" s="11"/>
      <c r="K30" s="43"/>
      <c r="L30" s="42">
        <v>0</v>
      </c>
      <c r="M30" s="11">
        <v>0</v>
      </c>
      <c r="N30" s="43">
        <v>0</v>
      </c>
      <c r="O30" s="42">
        <v>0</v>
      </c>
      <c r="P30" s="11">
        <v>0</v>
      </c>
      <c r="Q30" s="43">
        <v>0</v>
      </c>
      <c r="R30" s="42">
        <v>0</v>
      </c>
      <c r="S30" s="11">
        <v>0</v>
      </c>
      <c r="T30" s="43">
        <v>0</v>
      </c>
      <c r="U30" s="42">
        <v>0</v>
      </c>
      <c r="V30" s="11">
        <v>0</v>
      </c>
      <c r="W30" s="43">
        <v>0</v>
      </c>
      <c r="X30" s="42">
        <v>0</v>
      </c>
      <c r="Y30" s="11">
        <v>0</v>
      </c>
      <c r="Z30" s="43">
        <v>0</v>
      </c>
      <c r="AA30" s="42">
        <v>0</v>
      </c>
      <c r="AB30" s="11">
        <v>0</v>
      </c>
      <c r="AC30" s="43">
        <v>0</v>
      </c>
      <c r="AD30" s="42">
        <v>0</v>
      </c>
      <c r="AE30" s="11">
        <v>0</v>
      </c>
      <c r="AF30" s="43">
        <v>0</v>
      </c>
      <c r="AG30" s="42">
        <v>0</v>
      </c>
      <c r="AH30" s="11">
        <v>0</v>
      </c>
      <c r="AI30" s="43">
        <v>0</v>
      </c>
      <c r="AJ30" s="42">
        <v>0</v>
      </c>
      <c r="AK30" s="11">
        <v>0</v>
      </c>
      <c r="AL30" s="43">
        <v>0</v>
      </c>
      <c r="AM30" s="42">
        <v>0</v>
      </c>
      <c r="AN30" s="11">
        <v>0</v>
      </c>
      <c r="AO30" s="43">
        <v>0</v>
      </c>
      <c r="AP30" s="42">
        <v>0</v>
      </c>
      <c r="AQ30" s="11">
        <v>0</v>
      </c>
      <c r="AR30" s="43">
        <v>0</v>
      </c>
      <c r="AS30" s="42">
        <v>0</v>
      </c>
      <c r="AT30" s="11">
        <v>0</v>
      </c>
      <c r="AU30" s="43">
        <v>0</v>
      </c>
      <c r="AV30" s="42">
        <v>0</v>
      </c>
      <c r="AW30" s="11">
        <v>0</v>
      </c>
      <c r="AX30" s="43">
        <f t="shared" si="26"/>
        <v>0</v>
      </c>
      <c r="AY30" s="42">
        <v>0</v>
      </c>
      <c r="AZ30" s="11">
        <v>0</v>
      </c>
      <c r="BA30" s="43">
        <f t="shared" si="27"/>
        <v>0</v>
      </c>
      <c r="BB30" s="42">
        <v>0</v>
      </c>
      <c r="BC30" s="11">
        <v>0</v>
      </c>
      <c r="BD30" s="43">
        <v>0</v>
      </c>
      <c r="BE30" s="6">
        <f>SUM(C30,O30,R30,X30,AY30,AJ30)</f>
        <v>0</v>
      </c>
      <c r="BF30" s="15">
        <f>SUM(D30,P30,S30,Y30,AZ30,AK30)</f>
        <v>0</v>
      </c>
      <c r="BG30" s="4"/>
      <c r="BH30" s="5"/>
      <c r="BI30" s="4"/>
      <c r="BJ30" s="4"/>
      <c r="BK30" s="4"/>
      <c r="BL30" s="5"/>
      <c r="BM30" s="4"/>
      <c r="BN30" s="4"/>
      <c r="BO30" s="4"/>
      <c r="BP30" s="5"/>
      <c r="BQ30" s="4"/>
      <c r="BR30" s="4"/>
      <c r="BS30" s="4"/>
      <c r="BT30" s="5"/>
      <c r="BU30" s="4"/>
      <c r="BV30" s="4"/>
      <c r="BW30" s="4"/>
      <c r="BX30" s="2"/>
      <c r="BY30" s="1"/>
      <c r="BZ30" s="1"/>
      <c r="CA30" s="1"/>
      <c r="CB30" s="2"/>
      <c r="CC30" s="1"/>
      <c r="CD30" s="1"/>
      <c r="CE30" s="1"/>
      <c r="CF30" s="2"/>
      <c r="CG30" s="1"/>
      <c r="CH30" s="1"/>
      <c r="CI30" s="1"/>
      <c r="CJ30" s="2"/>
      <c r="CK30" s="1"/>
      <c r="CL30" s="1"/>
      <c r="CM30" s="1"/>
      <c r="CN30" s="2"/>
      <c r="CO30" s="1"/>
      <c r="CP30" s="1"/>
      <c r="CQ30" s="1"/>
      <c r="CR30" s="2"/>
      <c r="CS30" s="1"/>
      <c r="CT30" s="1"/>
      <c r="CU30" s="1"/>
      <c r="CV30" s="2"/>
      <c r="CW30" s="1"/>
      <c r="CX30" s="1"/>
      <c r="CY30" s="1"/>
      <c r="CZ30" s="2"/>
      <c r="DA30" s="1"/>
      <c r="DB30" s="1"/>
      <c r="DC30" s="1"/>
      <c r="DD30" s="2"/>
      <c r="DE30" s="1"/>
      <c r="DF30" s="1"/>
      <c r="DG30" s="1"/>
    </row>
    <row r="31" spans="1:186" ht="15" thickBot="1" x14ac:dyDescent="0.35">
      <c r="A31" s="53"/>
      <c r="B31" s="54" t="s">
        <v>17</v>
      </c>
      <c r="C31" s="44">
        <f t="shared" ref="C31:S31" si="30">SUM(C19:C30)</f>
        <v>1.08</v>
      </c>
      <c r="D31" s="35">
        <f t="shared" si="30"/>
        <v>1.63</v>
      </c>
      <c r="E31" s="45"/>
      <c r="F31" s="44">
        <f t="shared" ref="F31:G31" si="31">SUM(F19:F30)</f>
        <v>0</v>
      </c>
      <c r="G31" s="35">
        <f t="shared" si="31"/>
        <v>0</v>
      </c>
      <c r="H31" s="45"/>
      <c r="I31" s="44"/>
      <c r="J31" s="35"/>
      <c r="K31" s="45"/>
      <c r="L31" s="44">
        <f t="shared" ref="L31:M31" si="32">SUM(L19:L30)</f>
        <v>0</v>
      </c>
      <c r="M31" s="35">
        <f t="shared" si="32"/>
        <v>0</v>
      </c>
      <c r="N31" s="45"/>
      <c r="O31" s="44">
        <f t="shared" si="30"/>
        <v>76.5</v>
      </c>
      <c r="P31" s="35">
        <f t="shared" si="30"/>
        <v>1670.12</v>
      </c>
      <c r="Q31" s="45"/>
      <c r="R31" s="44">
        <f t="shared" si="30"/>
        <v>0</v>
      </c>
      <c r="S31" s="35">
        <f t="shared" si="30"/>
        <v>0</v>
      </c>
      <c r="T31" s="45"/>
      <c r="U31" s="44">
        <f t="shared" ref="U31:V31" si="33">SUM(U19:U30)</f>
        <v>0</v>
      </c>
      <c r="V31" s="35">
        <f t="shared" si="33"/>
        <v>0</v>
      </c>
      <c r="W31" s="45"/>
      <c r="X31" s="44">
        <f t="shared" ref="X31:Y31" si="34">SUM(X19:X30)</f>
        <v>0</v>
      </c>
      <c r="Y31" s="35">
        <f t="shared" si="34"/>
        <v>0</v>
      </c>
      <c r="Z31" s="45"/>
      <c r="AA31" s="44">
        <f t="shared" ref="AA31:AB31" si="35">SUM(AA19:AA30)</f>
        <v>0</v>
      </c>
      <c r="AB31" s="35">
        <f t="shared" si="35"/>
        <v>0</v>
      </c>
      <c r="AC31" s="45"/>
      <c r="AD31" s="44">
        <f t="shared" ref="AD31:AE31" si="36">SUM(AD19:AD30)</f>
        <v>0</v>
      </c>
      <c r="AE31" s="35">
        <f t="shared" si="36"/>
        <v>0</v>
      </c>
      <c r="AF31" s="45"/>
      <c r="AG31" s="44">
        <f t="shared" ref="AG31:AH31" si="37">SUM(AG19:AG30)</f>
        <v>0</v>
      </c>
      <c r="AH31" s="35">
        <f t="shared" si="37"/>
        <v>0</v>
      </c>
      <c r="AI31" s="45"/>
      <c r="AJ31" s="44">
        <f t="shared" ref="AJ31:AK31" si="38">SUM(AJ19:AJ30)</f>
        <v>0</v>
      </c>
      <c r="AK31" s="35">
        <f t="shared" si="38"/>
        <v>0</v>
      </c>
      <c r="AL31" s="45"/>
      <c r="AM31" s="44">
        <f t="shared" ref="AM31:AN31" si="39">SUM(AM19:AM30)</f>
        <v>0</v>
      </c>
      <c r="AN31" s="35">
        <f t="shared" si="39"/>
        <v>0</v>
      </c>
      <c r="AO31" s="45"/>
      <c r="AP31" s="44">
        <f t="shared" ref="AP31:AQ31" si="40">SUM(AP19:AP30)</f>
        <v>0</v>
      </c>
      <c r="AQ31" s="35">
        <f t="shared" si="40"/>
        <v>0</v>
      </c>
      <c r="AR31" s="45"/>
      <c r="AS31" s="44">
        <f t="shared" ref="AS31:AT31" si="41">SUM(AS19:AS30)</f>
        <v>0</v>
      </c>
      <c r="AT31" s="35">
        <f t="shared" si="41"/>
        <v>0</v>
      </c>
      <c r="AU31" s="45"/>
      <c r="AV31" s="44">
        <f t="shared" ref="AV31:AW31" si="42">SUM(AV19:AV30)</f>
        <v>0</v>
      </c>
      <c r="AW31" s="35">
        <f t="shared" si="42"/>
        <v>0</v>
      </c>
      <c r="AX31" s="45"/>
      <c r="AY31" s="44">
        <f t="shared" ref="AY31:AZ31" si="43">SUM(AY19:AY30)</f>
        <v>0</v>
      </c>
      <c r="AZ31" s="35">
        <f t="shared" si="43"/>
        <v>0</v>
      </c>
      <c r="BA31" s="45"/>
      <c r="BB31" s="44">
        <f t="shared" ref="BB31:BC31" si="44">SUM(BB19:BB30)</f>
        <v>0</v>
      </c>
      <c r="BC31" s="35">
        <f t="shared" si="44"/>
        <v>0</v>
      </c>
      <c r="BD31" s="45"/>
      <c r="BE31" s="36">
        <f>SUM(C31,O31,R31,X31,AY31,AJ31)</f>
        <v>77.58</v>
      </c>
      <c r="BF31" s="37">
        <f>SUM(D31,P31,S31,Y31,AZ31,AK31)</f>
        <v>1671.75</v>
      </c>
      <c r="BG31" s="4"/>
      <c r="BH31" s="5"/>
      <c r="BI31" s="4"/>
      <c r="BJ31" s="4"/>
      <c r="BK31" s="4"/>
      <c r="BL31" s="5"/>
      <c r="BM31" s="4"/>
      <c r="BN31" s="4"/>
      <c r="BO31" s="4"/>
      <c r="BP31" s="5"/>
      <c r="BQ31" s="4"/>
      <c r="BR31" s="4"/>
      <c r="BS31" s="4"/>
      <c r="BT31" s="5"/>
      <c r="BU31" s="4"/>
      <c r="BV31" s="4"/>
      <c r="BW31" s="4"/>
      <c r="BX31" s="2"/>
      <c r="BY31" s="1"/>
      <c r="BZ31" s="1"/>
      <c r="CA31" s="1"/>
      <c r="CB31" s="2"/>
      <c r="CC31" s="1"/>
      <c r="CD31" s="1"/>
      <c r="CE31" s="1"/>
      <c r="CF31" s="2"/>
      <c r="CG31" s="1"/>
      <c r="CH31" s="1"/>
      <c r="CI31" s="1"/>
      <c r="CJ31" s="2"/>
      <c r="CK31" s="1"/>
      <c r="CL31" s="1"/>
      <c r="CM31" s="1"/>
      <c r="CN31" s="2"/>
      <c r="CO31" s="1"/>
      <c r="CP31" s="1"/>
      <c r="CQ31" s="1"/>
      <c r="CR31" s="2"/>
      <c r="CS31" s="1"/>
      <c r="CT31" s="1"/>
      <c r="CU31" s="1"/>
      <c r="CV31" s="2"/>
      <c r="CW31" s="1"/>
      <c r="CX31" s="1"/>
      <c r="CY31" s="1"/>
      <c r="CZ31" s="2"/>
      <c r="DA31" s="1"/>
      <c r="DB31" s="1"/>
      <c r="DC31" s="1"/>
      <c r="DD31" s="2"/>
      <c r="DE31" s="1"/>
      <c r="DF31" s="1"/>
      <c r="DG31" s="1"/>
      <c r="DL31" s="3"/>
      <c r="DQ31" s="3"/>
      <c r="DV31" s="3"/>
      <c r="EA31" s="3"/>
      <c r="EF31" s="3"/>
      <c r="EK31" s="3"/>
      <c r="EP31" s="3"/>
      <c r="EU31" s="3"/>
      <c r="EZ31" s="3"/>
      <c r="FE31" s="3"/>
      <c r="FJ31" s="3"/>
      <c r="FO31" s="3"/>
      <c r="FT31" s="3"/>
      <c r="FY31" s="3"/>
      <c r="GD31" s="3"/>
    </row>
    <row r="32" spans="1:186" x14ac:dyDescent="0.3">
      <c r="A32" s="51">
        <v>2014</v>
      </c>
      <c r="B32" s="52" t="s">
        <v>5</v>
      </c>
      <c r="C32" s="42">
        <v>0</v>
      </c>
      <c r="D32" s="11">
        <v>0</v>
      </c>
      <c r="E32" s="43">
        <v>0</v>
      </c>
      <c r="F32" s="42">
        <v>0</v>
      </c>
      <c r="G32" s="11">
        <v>0</v>
      </c>
      <c r="H32" s="43">
        <v>0</v>
      </c>
      <c r="I32" s="42"/>
      <c r="J32" s="11"/>
      <c r="K32" s="43"/>
      <c r="L32" s="42">
        <v>0</v>
      </c>
      <c r="M32" s="11">
        <v>0</v>
      </c>
      <c r="N32" s="43">
        <v>0</v>
      </c>
      <c r="O32" s="42">
        <v>9</v>
      </c>
      <c r="P32" s="11">
        <v>215.85</v>
      </c>
      <c r="Q32" s="43">
        <f t="shared" ref="Q32:Q42" si="45">P32/O32*1000</f>
        <v>23983.333333333336</v>
      </c>
      <c r="R32" s="42">
        <v>0</v>
      </c>
      <c r="S32" s="11">
        <v>0</v>
      </c>
      <c r="T32" s="43">
        <v>0</v>
      </c>
      <c r="U32" s="42">
        <v>0</v>
      </c>
      <c r="V32" s="11">
        <v>0</v>
      </c>
      <c r="W32" s="43">
        <v>0</v>
      </c>
      <c r="X32" s="42">
        <v>0</v>
      </c>
      <c r="Y32" s="11">
        <v>0</v>
      </c>
      <c r="Z32" s="43">
        <v>0</v>
      </c>
      <c r="AA32" s="42">
        <v>0</v>
      </c>
      <c r="AB32" s="11">
        <v>0</v>
      </c>
      <c r="AC32" s="43">
        <v>0</v>
      </c>
      <c r="AD32" s="42">
        <v>0</v>
      </c>
      <c r="AE32" s="11">
        <v>0</v>
      </c>
      <c r="AF32" s="43">
        <v>0</v>
      </c>
      <c r="AG32" s="42">
        <v>0</v>
      </c>
      <c r="AH32" s="11">
        <v>0</v>
      </c>
      <c r="AI32" s="43">
        <v>0</v>
      </c>
      <c r="AJ32" s="42">
        <v>0</v>
      </c>
      <c r="AK32" s="11">
        <v>0</v>
      </c>
      <c r="AL32" s="43">
        <v>0</v>
      </c>
      <c r="AM32" s="42">
        <v>0</v>
      </c>
      <c r="AN32" s="11">
        <v>0</v>
      </c>
      <c r="AO32" s="43">
        <v>0</v>
      </c>
      <c r="AP32" s="42">
        <v>0</v>
      </c>
      <c r="AQ32" s="11">
        <v>0</v>
      </c>
      <c r="AR32" s="43">
        <v>0</v>
      </c>
      <c r="AS32" s="42">
        <v>0</v>
      </c>
      <c r="AT32" s="11">
        <v>0</v>
      </c>
      <c r="AU32" s="43">
        <v>0</v>
      </c>
      <c r="AV32" s="42">
        <v>0</v>
      </c>
      <c r="AW32" s="11">
        <v>0</v>
      </c>
      <c r="AX32" s="43">
        <f t="shared" ref="AX32:AX43" si="46">IF(AV32=0,0,AW32/AV32*1000)</f>
        <v>0</v>
      </c>
      <c r="AY32" s="42">
        <v>0</v>
      </c>
      <c r="AZ32" s="11">
        <v>0</v>
      </c>
      <c r="BA32" s="43">
        <f t="shared" ref="BA32:BA43" si="47">IF(AY32=0,0,AZ32/AY32*1000)</f>
        <v>0</v>
      </c>
      <c r="BB32" s="42">
        <v>0</v>
      </c>
      <c r="BC32" s="11">
        <v>0</v>
      </c>
      <c r="BD32" s="43">
        <v>0</v>
      </c>
      <c r="BE32" s="6">
        <f>SUM(C32,O32,R32,X32,AY32,AJ32,AM32)</f>
        <v>9</v>
      </c>
      <c r="BF32" s="15">
        <f>SUM(D32,P32,S32,Y32,AZ32,AK32,AN32)</f>
        <v>215.85</v>
      </c>
    </row>
    <row r="33" spans="1:58" x14ac:dyDescent="0.3">
      <c r="A33" s="51">
        <v>2014</v>
      </c>
      <c r="B33" s="52" t="s">
        <v>6</v>
      </c>
      <c r="C33" s="42">
        <v>0</v>
      </c>
      <c r="D33" s="11">
        <v>0</v>
      </c>
      <c r="E33" s="43">
        <v>0</v>
      </c>
      <c r="F33" s="42">
        <v>0</v>
      </c>
      <c r="G33" s="11">
        <v>0</v>
      </c>
      <c r="H33" s="43">
        <v>0</v>
      </c>
      <c r="I33" s="42"/>
      <c r="J33" s="11"/>
      <c r="K33" s="43"/>
      <c r="L33" s="42">
        <v>0</v>
      </c>
      <c r="M33" s="11">
        <v>0</v>
      </c>
      <c r="N33" s="43">
        <v>0</v>
      </c>
      <c r="O33" s="42">
        <v>0</v>
      </c>
      <c r="P33" s="11">
        <v>0</v>
      </c>
      <c r="Q33" s="43">
        <v>0</v>
      </c>
      <c r="R33" s="42">
        <v>0</v>
      </c>
      <c r="S33" s="11">
        <v>0</v>
      </c>
      <c r="T33" s="43">
        <v>0</v>
      </c>
      <c r="U33" s="42">
        <v>0</v>
      </c>
      <c r="V33" s="11">
        <v>0</v>
      </c>
      <c r="W33" s="43">
        <v>0</v>
      </c>
      <c r="X33" s="42">
        <v>0</v>
      </c>
      <c r="Y33" s="11">
        <v>0</v>
      </c>
      <c r="Z33" s="43">
        <v>0</v>
      </c>
      <c r="AA33" s="42">
        <v>0</v>
      </c>
      <c r="AB33" s="11">
        <v>0</v>
      </c>
      <c r="AC33" s="43">
        <v>0</v>
      </c>
      <c r="AD33" s="42">
        <v>0</v>
      </c>
      <c r="AE33" s="11">
        <v>0</v>
      </c>
      <c r="AF33" s="43">
        <v>0</v>
      </c>
      <c r="AG33" s="42">
        <v>0</v>
      </c>
      <c r="AH33" s="11">
        <v>0</v>
      </c>
      <c r="AI33" s="43">
        <v>0</v>
      </c>
      <c r="AJ33" s="42">
        <v>0</v>
      </c>
      <c r="AK33" s="11">
        <v>0</v>
      </c>
      <c r="AL33" s="43">
        <v>0</v>
      </c>
      <c r="AM33" s="42">
        <v>0</v>
      </c>
      <c r="AN33" s="11">
        <v>0</v>
      </c>
      <c r="AO33" s="43">
        <v>0</v>
      </c>
      <c r="AP33" s="42">
        <v>0</v>
      </c>
      <c r="AQ33" s="11">
        <v>0</v>
      </c>
      <c r="AR33" s="43">
        <v>0</v>
      </c>
      <c r="AS33" s="42">
        <v>0</v>
      </c>
      <c r="AT33" s="11">
        <v>0</v>
      </c>
      <c r="AU33" s="43">
        <v>0</v>
      </c>
      <c r="AV33" s="42">
        <v>0</v>
      </c>
      <c r="AW33" s="11">
        <v>0</v>
      </c>
      <c r="AX33" s="43">
        <f t="shared" si="46"/>
        <v>0</v>
      </c>
      <c r="AY33" s="42">
        <v>0</v>
      </c>
      <c r="AZ33" s="11">
        <v>0</v>
      </c>
      <c r="BA33" s="43">
        <f t="shared" si="47"/>
        <v>0</v>
      </c>
      <c r="BB33" s="42">
        <v>0</v>
      </c>
      <c r="BC33" s="11">
        <v>0</v>
      </c>
      <c r="BD33" s="43">
        <v>0</v>
      </c>
      <c r="BE33" s="6">
        <f>SUM(C33,O33,R33,X33,AY33,AJ33,AM33)</f>
        <v>0</v>
      </c>
      <c r="BF33" s="15">
        <f>SUM(D33,P33,S33,Y33,AZ33,AK33,AN33)</f>
        <v>0</v>
      </c>
    </row>
    <row r="34" spans="1:58" x14ac:dyDescent="0.3">
      <c r="A34" s="51">
        <v>2014</v>
      </c>
      <c r="B34" s="52" t="s">
        <v>7</v>
      </c>
      <c r="C34" s="42">
        <v>0</v>
      </c>
      <c r="D34" s="11">
        <v>0</v>
      </c>
      <c r="E34" s="43">
        <v>0</v>
      </c>
      <c r="F34" s="42">
        <v>0</v>
      </c>
      <c r="G34" s="11">
        <v>0</v>
      </c>
      <c r="H34" s="43">
        <v>0</v>
      </c>
      <c r="I34" s="42"/>
      <c r="J34" s="11"/>
      <c r="K34" s="43"/>
      <c r="L34" s="42">
        <v>0</v>
      </c>
      <c r="M34" s="11">
        <v>0</v>
      </c>
      <c r="N34" s="43">
        <v>0</v>
      </c>
      <c r="O34" s="46">
        <v>9</v>
      </c>
      <c r="P34" s="14">
        <v>200.09</v>
      </c>
      <c r="Q34" s="43">
        <f t="shared" si="45"/>
        <v>22232.222222222223</v>
      </c>
      <c r="R34" s="42">
        <v>0</v>
      </c>
      <c r="S34" s="11">
        <v>0</v>
      </c>
      <c r="T34" s="43">
        <v>0</v>
      </c>
      <c r="U34" s="42">
        <v>0</v>
      </c>
      <c r="V34" s="11">
        <v>0</v>
      </c>
      <c r="W34" s="43">
        <v>0</v>
      </c>
      <c r="X34" s="42">
        <v>0</v>
      </c>
      <c r="Y34" s="11">
        <v>0</v>
      </c>
      <c r="Z34" s="43">
        <v>0</v>
      </c>
      <c r="AA34" s="42">
        <v>0</v>
      </c>
      <c r="AB34" s="11">
        <v>0</v>
      </c>
      <c r="AC34" s="43">
        <v>0</v>
      </c>
      <c r="AD34" s="42">
        <v>0</v>
      </c>
      <c r="AE34" s="11">
        <v>0</v>
      </c>
      <c r="AF34" s="43">
        <v>0</v>
      </c>
      <c r="AG34" s="42">
        <v>0</v>
      </c>
      <c r="AH34" s="11">
        <v>0</v>
      </c>
      <c r="AI34" s="43">
        <v>0</v>
      </c>
      <c r="AJ34" s="42">
        <v>0</v>
      </c>
      <c r="AK34" s="11">
        <v>0</v>
      </c>
      <c r="AL34" s="43">
        <v>0</v>
      </c>
      <c r="AM34" s="42">
        <v>0</v>
      </c>
      <c r="AN34" s="11">
        <v>0</v>
      </c>
      <c r="AO34" s="43">
        <v>0</v>
      </c>
      <c r="AP34" s="42">
        <v>0</v>
      </c>
      <c r="AQ34" s="11">
        <v>0</v>
      </c>
      <c r="AR34" s="43">
        <v>0</v>
      </c>
      <c r="AS34" s="42">
        <v>0</v>
      </c>
      <c r="AT34" s="11">
        <v>0</v>
      </c>
      <c r="AU34" s="43">
        <v>0</v>
      </c>
      <c r="AV34" s="42">
        <v>0</v>
      </c>
      <c r="AW34" s="11">
        <v>0</v>
      </c>
      <c r="AX34" s="43">
        <f t="shared" si="46"/>
        <v>0</v>
      </c>
      <c r="AY34" s="42">
        <v>0</v>
      </c>
      <c r="AZ34" s="11">
        <v>0</v>
      </c>
      <c r="BA34" s="43">
        <f t="shared" si="47"/>
        <v>0</v>
      </c>
      <c r="BB34" s="42">
        <v>0</v>
      </c>
      <c r="BC34" s="11">
        <v>0</v>
      </c>
      <c r="BD34" s="43">
        <v>0</v>
      </c>
      <c r="BE34" s="6">
        <f>SUM(C34,O34,R34,X34,AY34,AJ34,AM34)</f>
        <v>9</v>
      </c>
      <c r="BF34" s="15">
        <f>SUM(D34,P34,S34,Y34,AZ34,AK34,AN34)</f>
        <v>200.09</v>
      </c>
    </row>
    <row r="35" spans="1:58" x14ac:dyDescent="0.3">
      <c r="A35" s="51">
        <v>2014</v>
      </c>
      <c r="B35" s="52" t="s">
        <v>8</v>
      </c>
      <c r="C35" s="42">
        <v>0</v>
      </c>
      <c r="D35" s="11">
        <v>0</v>
      </c>
      <c r="E35" s="43">
        <v>0</v>
      </c>
      <c r="F35" s="42">
        <v>0</v>
      </c>
      <c r="G35" s="11">
        <v>0</v>
      </c>
      <c r="H35" s="43">
        <v>0</v>
      </c>
      <c r="I35" s="42"/>
      <c r="J35" s="11"/>
      <c r="K35" s="43"/>
      <c r="L35" s="42">
        <v>0</v>
      </c>
      <c r="M35" s="11">
        <v>0</v>
      </c>
      <c r="N35" s="43">
        <v>0</v>
      </c>
      <c r="O35" s="42">
        <v>9</v>
      </c>
      <c r="P35" s="11">
        <v>224.96</v>
      </c>
      <c r="Q35" s="43">
        <f t="shared" si="45"/>
        <v>24995.555555555555</v>
      </c>
      <c r="R35" s="42">
        <v>0</v>
      </c>
      <c r="S35" s="11">
        <v>0</v>
      </c>
      <c r="T35" s="43">
        <v>0</v>
      </c>
      <c r="U35" s="42">
        <v>0</v>
      </c>
      <c r="V35" s="11">
        <v>0</v>
      </c>
      <c r="W35" s="43">
        <v>0</v>
      </c>
      <c r="X35" s="42">
        <v>0</v>
      </c>
      <c r="Y35" s="11">
        <v>0</v>
      </c>
      <c r="Z35" s="43">
        <v>0</v>
      </c>
      <c r="AA35" s="42">
        <v>0</v>
      </c>
      <c r="AB35" s="11">
        <v>0</v>
      </c>
      <c r="AC35" s="43">
        <v>0</v>
      </c>
      <c r="AD35" s="42">
        <v>0</v>
      </c>
      <c r="AE35" s="11">
        <v>0</v>
      </c>
      <c r="AF35" s="43">
        <v>0</v>
      </c>
      <c r="AG35" s="42">
        <v>0</v>
      </c>
      <c r="AH35" s="11">
        <v>0</v>
      </c>
      <c r="AI35" s="43">
        <v>0</v>
      </c>
      <c r="AJ35" s="42">
        <v>0</v>
      </c>
      <c r="AK35" s="11">
        <v>0</v>
      </c>
      <c r="AL35" s="43">
        <v>0</v>
      </c>
      <c r="AM35" s="42">
        <v>0</v>
      </c>
      <c r="AN35" s="11">
        <v>0</v>
      </c>
      <c r="AO35" s="43">
        <v>0</v>
      </c>
      <c r="AP35" s="42">
        <v>0</v>
      </c>
      <c r="AQ35" s="11">
        <v>0</v>
      </c>
      <c r="AR35" s="43">
        <v>0</v>
      </c>
      <c r="AS35" s="42">
        <v>0</v>
      </c>
      <c r="AT35" s="11">
        <v>0</v>
      </c>
      <c r="AU35" s="43">
        <v>0</v>
      </c>
      <c r="AV35" s="42">
        <v>0</v>
      </c>
      <c r="AW35" s="11">
        <v>0</v>
      </c>
      <c r="AX35" s="43">
        <f t="shared" si="46"/>
        <v>0</v>
      </c>
      <c r="AY35" s="42">
        <v>0</v>
      </c>
      <c r="AZ35" s="11">
        <v>0</v>
      </c>
      <c r="BA35" s="43">
        <f t="shared" si="47"/>
        <v>0</v>
      </c>
      <c r="BB35" s="42">
        <v>0</v>
      </c>
      <c r="BC35" s="11">
        <v>0</v>
      </c>
      <c r="BD35" s="43">
        <v>0</v>
      </c>
      <c r="BE35" s="6">
        <f>SUM(C35,O35,R35,X35,AY35,AJ35,AM35)</f>
        <v>9</v>
      </c>
      <c r="BF35" s="15">
        <f>SUM(D35,P35,S35,Y35,AZ35,AK35,AN35)</f>
        <v>224.96</v>
      </c>
    </row>
    <row r="36" spans="1:58" x14ac:dyDescent="0.3">
      <c r="A36" s="51">
        <v>2014</v>
      </c>
      <c r="B36" s="52" t="s">
        <v>9</v>
      </c>
      <c r="C36" s="42">
        <v>0</v>
      </c>
      <c r="D36" s="11">
        <v>0</v>
      </c>
      <c r="E36" s="43">
        <v>0</v>
      </c>
      <c r="F36" s="42">
        <v>0</v>
      </c>
      <c r="G36" s="11">
        <v>0</v>
      </c>
      <c r="H36" s="43">
        <v>0</v>
      </c>
      <c r="I36" s="42"/>
      <c r="J36" s="11"/>
      <c r="K36" s="43"/>
      <c r="L36" s="42">
        <v>0</v>
      </c>
      <c r="M36" s="11">
        <v>0</v>
      </c>
      <c r="N36" s="43">
        <v>0</v>
      </c>
      <c r="O36" s="42">
        <v>0</v>
      </c>
      <c r="P36" s="11">
        <v>0</v>
      </c>
      <c r="Q36" s="43">
        <v>0</v>
      </c>
      <c r="R36" s="42">
        <v>0</v>
      </c>
      <c r="S36" s="11">
        <v>0</v>
      </c>
      <c r="T36" s="43">
        <v>0</v>
      </c>
      <c r="U36" s="42">
        <v>0</v>
      </c>
      <c r="V36" s="11">
        <v>0</v>
      </c>
      <c r="W36" s="43">
        <v>0</v>
      </c>
      <c r="X36" s="42">
        <v>0</v>
      </c>
      <c r="Y36" s="11">
        <v>0</v>
      </c>
      <c r="Z36" s="43">
        <v>0</v>
      </c>
      <c r="AA36" s="42">
        <v>0</v>
      </c>
      <c r="AB36" s="11">
        <v>0</v>
      </c>
      <c r="AC36" s="43">
        <v>0</v>
      </c>
      <c r="AD36" s="42">
        <v>0</v>
      </c>
      <c r="AE36" s="11">
        <v>0</v>
      </c>
      <c r="AF36" s="43">
        <v>0</v>
      </c>
      <c r="AG36" s="42">
        <v>0</v>
      </c>
      <c r="AH36" s="11">
        <v>0</v>
      </c>
      <c r="AI36" s="43">
        <v>0</v>
      </c>
      <c r="AJ36" s="42">
        <v>0</v>
      </c>
      <c r="AK36" s="11">
        <v>0</v>
      </c>
      <c r="AL36" s="43">
        <v>0</v>
      </c>
      <c r="AM36" s="42">
        <v>0</v>
      </c>
      <c r="AN36" s="11">
        <v>0</v>
      </c>
      <c r="AO36" s="43">
        <v>0</v>
      </c>
      <c r="AP36" s="42">
        <v>0</v>
      </c>
      <c r="AQ36" s="11">
        <v>0</v>
      </c>
      <c r="AR36" s="43">
        <v>0</v>
      </c>
      <c r="AS36" s="42">
        <v>0</v>
      </c>
      <c r="AT36" s="11">
        <v>0</v>
      </c>
      <c r="AU36" s="43">
        <v>0</v>
      </c>
      <c r="AV36" s="42">
        <v>0</v>
      </c>
      <c r="AW36" s="11">
        <v>0</v>
      </c>
      <c r="AX36" s="43">
        <f t="shared" si="46"/>
        <v>0</v>
      </c>
      <c r="AY36" s="42">
        <v>0</v>
      </c>
      <c r="AZ36" s="11">
        <v>0</v>
      </c>
      <c r="BA36" s="43">
        <f t="shared" si="47"/>
        <v>0</v>
      </c>
      <c r="BB36" s="42">
        <v>0</v>
      </c>
      <c r="BC36" s="11">
        <v>0</v>
      </c>
      <c r="BD36" s="43">
        <v>0</v>
      </c>
      <c r="BE36" s="6">
        <f>SUM(C36,O36,R36,X36,AY36,AJ36,AM36)</f>
        <v>0</v>
      </c>
      <c r="BF36" s="15">
        <f>SUM(D36,P36,S36,Y36,AZ36,AK36,AN36)</f>
        <v>0</v>
      </c>
    </row>
    <row r="37" spans="1:58" x14ac:dyDescent="0.3">
      <c r="A37" s="51">
        <v>2014</v>
      </c>
      <c r="B37" s="52" t="s">
        <v>10</v>
      </c>
      <c r="C37" s="42">
        <v>0</v>
      </c>
      <c r="D37" s="11">
        <v>0</v>
      </c>
      <c r="E37" s="43">
        <v>0</v>
      </c>
      <c r="F37" s="42">
        <v>0</v>
      </c>
      <c r="G37" s="11">
        <v>0</v>
      </c>
      <c r="H37" s="43">
        <v>0</v>
      </c>
      <c r="I37" s="42"/>
      <c r="J37" s="11"/>
      <c r="K37" s="43"/>
      <c r="L37" s="42">
        <v>0</v>
      </c>
      <c r="M37" s="11">
        <v>0</v>
      </c>
      <c r="N37" s="43">
        <v>0</v>
      </c>
      <c r="O37" s="42">
        <v>9</v>
      </c>
      <c r="P37" s="11">
        <v>202.68</v>
      </c>
      <c r="Q37" s="43">
        <f t="shared" si="45"/>
        <v>22520</v>
      </c>
      <c r="R37" s="42">
        <v>0</v>
      </c>
      <c r="S37" s="11">
        <v>0</v>
      </c>
      <c r="T37" s="43">
        <v>0</v>
      </c>
      <c r="U37" s="42">
        <v>0</v>
      </c>
      <c r="V37" s="11">
        <v>0</v>
      </c>
      <c r="W37" s="43">
        <v>0</v>
      </c>
      <c r="X37" s="42">
        <v>0</v>
      </c>
      <c r="Y37" s="11">
        <v>0</v>
      </c>
      <c r="Z37" s="43">
        <v>0</v>
      </c>
      <c r="AA37" s="42">
        <v>0</v>
      </c>
      <c r="AB37" s="11">
        <v>0</v>
      </c>
      <c r="AC37" s="43">
        <v>0</v>
      </c>
      <c r="AD37" s="42">
        <v>0</v>
      </c>
      <c r="AE37" s="11">
        <v>0</v>
      </c>
      <c r="AF37" s="43">
        <v>0</v>
      </c>
      <c r="AG37" s="42">
        <v>0</v>
      </c>
      <c r="AH37" s="11">
        <v>0</v>
      </c>
      <c r="AI37" s="43">
        <v>0</v>
      </c>
      <c r="AJ37" s="42">
        <v>0</v>
      </c>
      <c r="AK37" s="11">
        <v>0</v>
      </c>
      <c r="AL37" s="43">
        <v>0</v>
      </c>
      <c r="AM37" s="42">
        <v>4.0000000000000001E-3</v>
      </c>
      <c r="AN37" s="11">
        <v>5.62</v>
      </c>
      <c r="AO37" s="43">
        <f t="shared" ref="AO37" si="48">AN37/AM37*1000</f>
        <v>1405000</v>
      </c>
      <c r="AP37" s="42">
        <v>0</v>
      </c>
      <c r="AQ37" s="11">
        <v>0</v>
      </c>
      <c r="AR37" s="43">
        <v>0</v>
      </c>
      <c r="AS37" s="42">
        <v>0</v>
      </c>
      <c r="AT37" s="11">
        <v>0</v>
      </c>
      <c r="AU37" s="43">
        <v>0</v>
      </c>
      <c r="AV37" s="42">
        <v>0</v>
      </c>
      <c r="AW37" s="11">
        <v>0</v>
      </c>
      <c r="AX37" s="43">
        <f t="shared" si="46"/>
        <v>0</v>
      </c>
      <c r="AY37" s="42">
        <v>0</v>
      </c>
      <c r="AZ37" s="11">
        <v>0</v>
      </c>
      <c r="BA37" s="43">
        <f t="shared" si="47"/>
        <v>0</v>
      </c>
      <c r="BB37" s="42">
        <v>0</v>
      </c>
      <c r="BC37" s="11">
        <v>0</v>
      </c>
      <c r="BD37" s="43">
        <v>0</v>
      </c>
      <c r="BE37" s="6">
        <f>SUM(C37,O37,R37,X37,AY37,AJ37,AM37)</f>
        <v>9.0039999999999996</v>
      </c>
      <c r="BF37" s="15">
        <f>SUM(D37,P37,S37,Y37,AZ37,AK37,AN37)</f>
        <v>208.3</v>
      </c>
    </row>
    <row r="38" spans="1:58" x14ac:dyDescent="0.3">
      <c r="A38" s="51">
        <v>2014</v>
      </c>
      <c r="B38" s="52" t="s">
        <v>11</v>
      </c>
      <c r="C38" s="42">
        <v>0</v>
      </c>
      <c r="D38" s="11">
        <v>0</v>
      </c>
      <c r="E38" s="43">
        <v>0</v>
      </c>
      <c r="F38" s="42">
        <v>0</v>
      </c>
      <c r="G38" s="11">
        <v>0</v>
      </c>
      <c r="H38" s="43">
        <v>0</v>
      </c>
      <c r="I38" s="42"/>
      <c r="J38" s="11"/>
      <c r="K38" s="43"/>
      <c r="L38" s="42">
        <v>0</v>
      </c>
      <c r="M38" s="11">
        <v>0</v>
      </c>
      <c r="N38" s="43">
        <v>0</v>
      </c>
      <c r="O38" s="42">
        <v>0</v>
      </c>
      <c r="P38" s="11">
        <v>0</v>
      </c>
      <c r="Q38" s="43">
        <v>0</v>
      </c>
      <c r="R38" s="42">
        <v>0</v>
      </c>
      <c r="S38" s="11">
        <v>0</v>
      </c>
      <c r="T38" s="43">
        <v>0</v>
      </c>
      <c r="U38" s="42">
        <v>0</v>
      </c>
      <c r="V38" s="11">
        <v>0</v>
      </c>
      <c r="W38" s="43">
        <v>0</v>
      </c>
      <c r="X38" s="42">
        <v>0</v>
      </c>
      <c r="Y38" s="11">
        <v>0</v>
      </c>
      <c r="Z38" s="43">
        <v>0</v>
      </c>
      <c r="AA38" s="42">
        <v>0</v>
      </c>
      <c r="AB38" s="11">
        <v>0</v>
      </c>
      <c r="AC38" s="43">
        <v>0</v>
      </c>
      <c r="AD38" s="42">
        <v>0</v>
      </c>
      <c r="AE38" s="11">
        <v>0</v>
      </c>
      <c r="AF38" s="43">
        <v>0</v>
      </c>
      <c r="AG38" s="42">
        <v>0</v>
      </c>
      <c r="AH38" s="11">
        <v>0</v>
      </c>
      <c r="AI38" s="43">
        <v>0</v>
      </c>
      <c r="AJ38" s="42">
        <v>0</v>
      </c>
      <c r="AK38" s="11">
        <v>0</v>
      </c>
      <c r="AL38" s="43">
        <v>0</v>
      </c>
      <c r="AM38" s="42">
        <v>0</v>
      </c>
      <c r="AN38" s="11">
        <v>0</v>
      </c>
      <c r="AO38" s="43">
        <v>0</v>
      </c>
      <c r="AP38" s="42">
        <v>0</v>
      </c>
      <c r="AQ38" s="11">
        <v>0</v>
      </c>
      <c r="AR38" s="43">
        <v>0</v>
      </c>
      <c r="AS38" s="42">
        <v>0</v>
      </c>
      <c r="AT38" s="11">
        <v>0</v>
      </c>
      <c r="AU38" s="43">
        <v>0</v>
      </c>
      <c r="AV38" s="42">
        <v>0</v>
      </c>
      <c r="AW38" s="11">
        <v>0</v>
      </c>
      <c r="AX38" s="43">
        <f t="shared" si="46"/>
        <v>0</v>
      </c>
      <c r="AY38" s="42">
        <v>0</v>
      </c>
      <c r="AZ38" s="11">
        <v>0</v>
      </c>
      <c r="BA38" s="43">
        <f t="shared" si="47"/>
        <v>0</v>
      </c>
      <c r="BB38" s="42">
        <v>0</v>
      </c>
      <c r="BC38" s="11">
        <v>0</v>
      </c>
      <c r="BD38" s="43">
        <v>0</v>
      </c>
      <c r="BE38" s="6">
        <f>SUM(C38,O38,R38,X38,AY38,AJ38,AM38)</f>
        <v>0</v>
      </c>
      <c r="BF38" s="15">
        <f>SUM(D38,P38,S38,Y38,AZ38,AK38,AN38)</f>
        <v>0</v>
      </c>
    </row>
    <row r="39" spans="1:58" x14ac:dyDescent="0.3">
      <c r="A39" s="51">
        <v>2014</v>
      </c>
      <c r="B39" s="52" t="s">
        <v>12</v>
      </c>
      <c r="C39" s="42">
        <v>0</v>
      </c>
      <c r="D39" s="11">
        <v>0</v>
      </c>
      <c r="E39" s="43">
        <v>0</v>
      </c>
      <c r="F39" s="46">
        <v>0</v>
      </c>
      <c r="G39" s="14">
        <v>0</v>
      </c>
      <c r="H39" s="43">
        <v>0</v>
      </c>
      <c r="I39" s="42"/>
      <c r="J39" s="11"/>
      <c r="K39" s="43"/>
      <c r="L39" s="42">
        <v>0</v>
      </c>
      <c r="M39" s="11">
        <v>0</v>
      </c>
      <c r="N39" s="43">
        <v>0</v>
      </c>
      <c r="O39" s="42">
        <v>9</v>
      </c>
      <c r="P39" s="11">
        <v>204.01</v>
      </c>
      <c r="Q39" s="43">
        <f t="shared" si="45"/>
        <v>22667.777777777777</v>
      </c>
      <c r="R39" s="46">
        <v>0</v>
      </c>
      <c r="S39" s="14">
        <v>0</v>
      </c>
      <c r="T39" s="43">
        <v>0</v>
      </c>
      <c r="U39" s="42">
        <v>0</v>
      </c>
      <c r="V39" s="11">
        <v>0</v>
      </c>
      <c r="W39" s="43">
        <v>0</v>
      </c>
      <c r="X39" s="42">
        <v>0</v>
      </c>
      <c r="Y39" s="11">
        <v>0</v>
      </c>
      <c r="Z39" s="43">
        <v>0</v>
      </c>
      <c r="AA39" s="42">
        <v>0</v>
      </c>
      <c r="AB39" s="11">
        <v>0</v>
      </c>
      <c r="AC39" s="43">
        <v>0</v>
      </c>
      <c r="AD39" s="42">
        <v>0</v>
      </c>
      <c r="AE39" s="11">
        <v>0</v>
      </c>
      <c r="AF39" s="43">
        <v>0</v>
      </c>
      <c r="AG39" s="42">
        <v>0</v>
      </c>
      <c r="AH39" s="11">
        <v>0</v>
      </c>
      <c r="AI39" s="43">
        <v>0</v>
      </c>
      <c r="AJ39" s="42">
        <v>0</v>
      </c>
      <c r="AK39" s="11">
        <v>0</v>
      </c>
      <c r="AL39" s="43">
        <v>0</v>
      </c>
      <c r="AM39" s="42">
        <v>0</v>
      </c>
      <c r="AN39" s="11">
        <v>0</v>
      </c>
      <c r="AO39" s="43">
        <v>0</v>
      </c>
      <c r="AP39" s="42">
        <v>0</v>
      </c>
      <c r="AQ39" s="11">
        <v>0</v>
      </c>
      <c r="AR39" s="43">
        <v>0</v>
      </c>
      <c r="AS39" s="42">
        <v>0</v>
      </c>
      <c r="AT39" s="11">
        <v>0</v>
      </c>
      <c r="AU39" s="43">
        <v>0</v>
      </c>
      <c r="AV39" s="42">
        <v>0</v>
      </c>
      <c r="AW39" s="11">
        <v>0</v>
      </c>
      <c r="AX39" s="43">
        <f t="shared" si="46"/>
        <v>0</v>
      </c>
      <c r="AY39" s="42">
        <v>0</v>
      </c>
      <c r="AZ39" s="11">
        <v>0</v>
      </c>
      <c r="BA39" s="43">
        <f t="shared" si="47"/>
        <v>0</v>
      </c>
      <c r="BB39" s="42">
        <v>0</v>
      </c>
      <c r="BC39" s="11">
        <v>0</v>
      </c>
      <c r="BD39" s="43">
        <v>0</v>
      </c>
      <c r="BE39" s="6">
        <f>SUM(C39,O39,R39,X39,AY39,AJ39,AM39)</f>
        <v>9</v>
      </c>
      <c r="BF39" s="15">
        <f>SUM(D39,P39,S39,Y39,AZ39,AK39,AN39)</f>
        <v>204.01</v>
      </c>
    </row>
    <row r="40" spans="1:58" x14ac:dyDescent="0.3">
      <c r="A40" s="51">
        <v>2014</v>
      </c>
      <c r="B40" s="52" t="s">
        <v>13</v>
      </c>
      <c r="C40" s="42">
        <v>0</v>
      </c>
      <c r="D40" s="11">
        <v>0</v>
      </c>
      <c r="E40" s="43">
        <v>0</v>
      </c>
      <c r="F40" s="46">
        <v>0</v>
      </c>
      <c r="G40" s="14">
        <v>0</v>
      </c>
      <c r="H40" s="43">
        <v>0</v>
      </c>
      <c r="I40" s="42"/>
      <c r="J40" s="11"/>
      <c r="K40" s="43"/>
      <c r="L40" s="42">
        <v>0</v>
      </c>
      <c r="M40" s="11">
        <v>0</v>
      </c>
      <c r="N40" s="43">
        <v>0</v>
      </c>
      <c r="O40" s="42">
        <v>0</v>
      </c>
      <c r="P40" s="11">
        <v>0</v>
      </c>
      <c r="Q40" s="43">
        <v>0</v>
      </c>
      <c r="R40" s="46">
        <v>0</v>
      </c>
      <c r="S40" s="14">
        <v>0</v>
      </c>
      <c r="T40" s="43">
        <v>0</v>
      </c>
      <c r="U40" s="42">
        <v>0</v>
      </c>
      <c r="V40" s="11">
        <v>0</v>
      </c>
      <c r="W40" s="43">
        <v>0</v>
      </c>
      <c r="X40" s="42">
        <v>0</v>
      </c>
      <c r="Y40" s="11">
        <v>0</v>
      </c>
      <c r="Z40" s="43">
        <v>0</v>
      </c>
      <c r="AA40" s="42">
        <v>0</v>
      </c>
      <c r="AB40" s="11">
        <v>0</v>
      </c>
      <c r="AC40" s="43">
        <v>0</v>
      </c>
      <c r="AD40" s="42">
        <v>0</v>
      </c>
      <c r="AE40" s="11">
        <v>0</v>
      </c>
      <c r="AF40" s="43">
        <v>0</v>
      </c>
      <c r="AG40" s="42">
        <v>0</v>
      </c>
      <c r="AH40" s="11">
        <v>0</v>
      </c>
      <c r="AI40" s="43">
        <v>0</v>
      </c>
      <c r="AJ40" s="42">
        <v>0</v>
      </c>
      <c r="AK40" s="11">
        <v>0</v>
      </c>
      <c r="AL40" s="43">
        <v>0</v>
      </c>
      <c r="AM40" s="42">
        <v>0</v>
      </c>
      <c r="AN40" s="11">
        <v>0</v>
      </c>
      <c r="AO40" s="43">
        <v>0</v>
      </c>
      <c r="AP40" s="42">
        <v>0</v>
      </c>
      <c r="AQ40" s="11">
        <v>0</v>
      </c>
      <c r="AR40" s="43">
        <v>0</v>
      </c>
      <c r="AS40" s="42">
        <v>0</v>
      </c>
      <c r="AT40" s="11">
        <v>0</v>
      </c>
      <c r="AU40" s="43">
        <v>0</v>
      </c>
      <c r="AV40" s="42">
        <v>0</v>
      </c>
      <c r="AW40" s="11">
        <v>0</v>
      </c>
      <c r="AX40" s="43">
        <f t="shared" si="46"/>
        <v>0</v>
      </c>
      <c r="AY40" s="42">
        <v>0</v>
      </c>
      <c r="AZ40" s="11">
        <v>0</v>
      </c>
      <c r="BA40" s="43">
        <f t="shared" si="47"/>
        <v>0</v>
      </c>
      <c r="BB40" s="42">
        <v>0</v>
      </c>
      <c r="BC40" s="11">
        <v>0</v>
      </c>
      <c r="BD40" s="43">
        <v>0</v>
      </c>
      <c r="BE40" s="6">
        <f>SUM(C40,O40,R40,X40,AY40,AJ40,AM40)</f>
        <v>0</v>
      </c>
      <c r="BF40" s="15">
        <f>SUM(D40,P40,S40,Y40,AZ40,AK40,AN40)</f>
        <v>0</v>
      </c>
    </row>
    <row r="41" spans="1:58" x14ac:dyDescent="0.3">
      <c r="A41" s="51">
        <v>2014</v>
      </c>
      <c r="B41" s="52" t="s">
        <v>14</v>
      </c>
      <c r="C41" s="42">
        <v>0</v>
      </c>
      <c r="D41" s="11">
        <v>0</v>
      </c>
      <c r="E41" s="43">
        <v>0</v>
      </c>
      <c r="F41" s="46">
        <v>0</v>
      </c>
      <c r="G41" s="14">
        <v>0</v>
      </c>
      <c r="H41" s="43">
        <v>0</v>
      </c>
      <c r="I41" s="42"/>
      <c r="J41" s="11"/>
      <c r="K41" s="43"/>
      <c r="L41" s="42">
        <v>0</v>
      </c>
      <c r="M41" s="11">
        <v>0</v>
      </c>
      <c r="N41" s="43">
        <v>0</v>
      </c>
      <c r="O41" s="42">
        <v>9</v>
      </c>
      <c r="P41" s="11">
        <v>201.5</v>
      </c>
      <c r="Q41" s="43">
        <f t="shared" si="45"/>
        <v>22388.888888888891</v>
      </c>
      <c r="R41" s="46">
        <v>0</v>
      </c>
      <c r="S41" s="14">
        <v>0</v>
      </c>
      <c r="T41" s="43">
        <v>0</v>
      </c>
      <c r="U41" s="42">
        <v>0</v>
      </c>
      <c r="V41" s="11">
        <v>0</v>
      </c>
      <c r="W41" s="43">
        <v>0</v>
      </c>
      <c r="X41" s="42">
        <v>0</v>
      </c>
      <c r="Y41" s="11">
        <v>0</v>
      </c>
      <c r="Z41" s="43">
        <v>0</v>
      </c>
      <c r="AA41" s="42">
        <v>0</v>
      </c>
      <c r="AB41" s="11">
        <v>0</v>
      </c>
      <c r="AC41" s="43">
        <v>0</v>
      </c>
      <c r="AD41" s="42">
        <v>0</v>
      </c>
      <c r="AE41" s="11">
        <v>0</v>
      </c>
      <c r="AF41" s="43">
        <v>0</v>
      </c>
      <c r="AG41" s="42">
        <v>0</v>
      </c>
      <c r="AH41" s="11">
        <v>0</v>
      </c>
      <c r="AI41" s="43">
        <v>0</v>
      </c>
      <c r="AJ41" s="42">
        <v>0</v>
      </c>
      <c r="AK41" s="11">
        <v>0</v>
      </c>
      <c r="AL41" s="43">
        <v>0</v>
      </c>
      <c r="AM41" s="42">
        <v>0</v>
      </c>
      <c r="AN41" s="11">
        <v>0</v>
      </c>
      <c r="AO41" s="43">
        <v>0</v>
      </c>
      <c r="AP41" s="42">
        <v>0</v>
      </c>
      <c r="AQ41" s="11">
        <v>0</v>
      </c>
      <c r="AR41" s="43">
        <v>0</v>
      </c>
      <c r="AS41" s="42">
        <v>0</v>
      </c>
      <c r="AT41" s="11">
        <v>0</v>
      </c>
      <c r="AU41" s="43">
        <v>0</v>
      </c>
      <c r="AV41" s="42">
        <v>0</v>
      </c>
      <c r="AW41" s="11">
        <v>0</v>
      </c>
      <c r="AX41" s="43">
        <f t="shared" si="46"/>
        <v>0</v>
      </c>
      <c r="AY41" s="42">
        <v>0</v>
      </c>
      <c r="AZ41" s="11">
        <v>0</v>
      </c>
      <c r="BA41" s="43">
        <f t="shared" si="47"/>
        <v>0</v>
      </c>
      <c r="BB41" s="42">
        <v>0</v>
      </c>
      <c r="BC41" s="11">
        <v>0</v>
      </c>
      <c r="BD41" s="43">
        <v>0</v>
      </c>
      <c r="BE41" s="6">
        <f>SUM(C41,O41,R41,X41,AY41,AJ41,AM41)</f>
        <v>9</v>
      </c>
      <c r="BF41" s="15">
        <f>SUM(D41,P41,S41,Y41,AZ41,AK41,AN41)</f>
        <v>201.5</v>
      </c>
    </row>
    <row r="42" spans="1:58" x14ac:dyDescent="0.3">
      <c r="A42" s="51">
        <v>2014</v>
      </c>
      <c r="B42" s="43" t="s">
        <v>15</v>
      </c>
      <c r="C42" s="42">
        <v>0</v>
      </c>
      <c r="D42" s="11">
        <v>0</v>
      </c>
      <c r="E42" s="43">
        <v>0</v>
      </c>
      <c r="F42" s="46">
        <v>0</v>
      </c>
      <c r="G42" s="14">
        <v>0</v>
      </c>
      <c r="H42" s="43">
        <v>0</v>
      </c>
      <c r="I42" s="42"/>
      <c r="J42" s="11"/>
      <c r="K42" s="43"/>
      <c r="L42" s="42">
        <v>0</v>
      </c>
      <c r="M42" s="11">
        <v>0</v>
      </c>
      <c r="N42" s="43">
        <v>0</v>
      </c>
      <c r="O42" s="42">
        <v>9</v>
      </c>
      <c r="P42" s="11">
        <v>195.51</v>
      </c>
      <c r="Q42" s="43">
        <f t="shared" si="45"/>
        <v>21723.333333333332</v>
      </c>
      <c r="R42" s="46">
        <v>0</v>
      </c>
      <c r="S42" s="14">
        <v>0</v>
      </c>
      <c r="T42" s="43">
        <v>0</v>
      </c>
      <c r="U42" s="42">
        <v>0</v>
      </c>
      <c r="V42" s="11">
        <v>0</v>
      </c>
      <c r="W42" s="43">
        <v>0</v>
      </c>
      <c r="X42" s="42">
        <v>0</v>
      </c>
      <c r="Y42" s="11">
        <v>0</v>
      </c>
      <c r="Z42" s="43">
        <v>0</v>
      </c>
      <c r="AA42" s="42">
        <v>0</v>
      </c>
      <c r="AB42" s="11">
        <v>0</v>
      </c>
      <c r="AC42" s="43">
        <v>0</v>
      </c>
      <c r="AD42" s="42">
        <v>0</v>
      </c>
      <c r="AE42" s="11">
        <v>0</v>
      </c>
      <c r="AF42" s="43">
        <v>0</v>
      </c>
      <c r="AG42" s="42">
        <v>0</v>
      </c>
      <c r="AH42" s="11">
        <v>0</v>
      </c>
      <c r="AI42" s="43">
        <v>0</v>
      </c>
      <c r="AJ42" s="42">
        <v>0</v>
      </c>
      <c r="AK42" s="11">
        <v>0</v>
      </c>
      <c r="AL42" s="43">
        <v>0</v>
      </c>
      <c r="AM42" s="42">
        <v>0</v>
      </c>
      <c r="AN42" s="11">
        <v>0</v>
      </c>
      <c r="AO42" s="43">
        <v>0</v>
      </c>
      <c r="AP42" s="42">
        <v>0</v>
      </c>
      <c r="AQ42" s="11">
        <v>0</v>
      </c>
      <c r="AR42" s="43">
        <v>0</v>
      </c>
      <c r="AS42" s="42">
        <v>0</v>
      </c>
      <c r="AT42" s="11">
        <v>0</v>
      </c>
      <c r="AU42" s="43">
        <v>0</v>
      </c>
      <c r="AV42" s="42">
        <v>0</v>
      </c>
      <c r="AW42" s="11">
        <v>0</v>
      </c>
      <c r="AX42" s="43">
        <f t="shared" si="46"/>
        <v>0</v>
      </c>
      <c r="AY42" s="42">
        <v>0</v>
      </c>
      <c r="AZ42" s="11">
        <v>0</v>
      </c>
      <c r="BA42" s="43">
        <f t="shared" si="47"/>
        <v>0</v>
      </c>
      <c r="BB42" s="42">
        <v>0</v>
      </c>
      <c r="BC42" s="11">
        <v>0</v>
      </c>
      <c r="BD42" s="43">
        <v>0</v>
      </c>
      <c r="BE42" s="6">
        <f>SUM(C42,O42,R42,X42,AY42,AJ42,AM42)</f>
        <v>9</v>
      </c>
      <c r="BF42" s="15">
        <f>SUM(D42,P42,S42,Y42,AZ42,AK42,AN42)</f>
        <v>195.51</v>
      </c>
    </row>
    <row r="43" spans="1:58" x14ac:dyDescent="0.3">
      <c r="A43" s="51">
        <v>2014</v>
      </c>
      <c r="B43" s="52" t="s">
        <v>16</v>
      </c>
      <c r="C43" s="42">
        <v>0</v>
      </c>
      <c r="D43" s="11">
        <v>0</v>
      </c>
      <c r="E43" s="43">
        <v>0</v>
      </c>
      <c r="F43" s="46">
        <v>0</v>
      </c>
      <c r="G43" s="14">
        <v>0</v>
      </c>
      <c r="H43" s="43">
        <v>0</v>
      </c>
      <c r="I43" s="42"/>
      <c r="J43" s="11"/>
      <c r="K43" s="43"/>
      <c r="L43" s="42">
        <v>0</v>
      </c>
      <c r="M43" s="11">
        <v>0</v>
      </c>
      <c r="N43" s="43">
        <v>0</v>
      </c>
      <c r="O43" s="42">
        <v>0</v>
      </c>
      <c r="P43" s="11">
        <v>0</v>
      </c>
      <c r="Q43" s="43">
        <v>0</v>
      </c>
      <c r="R43" s="46">
        <v>0</v>
      </c>
      <c r="S43" s="14">
        <v>0</v>
      </c>
      <c r="T43" s="43">
        <v>0</v>
      </c>
      <c r="U43" s="42">
        <v>0</v>
      </c>
      <c r="V43" s="11">
        <v>0</v>
      </c>
      <c r="W43" s="43">
        <v>0</v>
      </c>
      <c r="X43" s="42">
        <v>0</v>
      </c>
      <c r="Y43" s="11">
        <v>0</v>
      </c>
      <c r="Z43" s="43">
        <v>0</v>
      </c>
      <c r="AA43" s="42">
        <v>0</v>
      </c>
      <c r="AB43" s="11">
        <v>0</v>
      </c>
      <c r="AC43" s="43">
        <v>0</v>
      </c>
      <c r="AD43" s="42">
        <v>0</v>
      </c>
      <c r="AE43" s="11">
        <v>0</v>
      </c>
      <c r="AF43" s="43">
        <v>0</v>
      </c>
      <c r="AG43" s="42">
        <v>0</v>
      </c>
      <c r="AH43" s="11">
        <v>0</v>
      </c>
      <c r="AI43" s="43">
        <v>0</v>
      </c>
      <c r="AJ43" s="42">
        <v>0</v>
      </c>
      <c r="AK43" s="11">
        <v>0</v>
      </c>
      <c r="AL43" s="43">
        <v>0</v>
      </c>
      <c r="AM43" s="42">
        <v>0</v>
      </c>
      <c r="AN43" s="11">
        <v>0</v>
      </c>
      <c r="AO43" s="43">
        <v>0</v>
      </c>
      <c r="AP43" s="42">
        <v>0</v>
      </c>
      <c r="AQ43" s="11">
        <v>0</v>
      </c>
      <c r="AR43" s="43">
        <v>0</v>
      </c>
      <c r="AS43" s="42">
        <v>0</v>
      </c>
      <c r="AT43" s="11">
        <v>0</v>
      </c>
      <c r="AU43" s="43">
        <v>0</v>
      </c>
      <c r="AV43" s="42">
        <v>0</v>
      </c>
      <c r="AW43" s="11">
        <v>0</v>
      </c>
      <c r="AX43" s="43">
        <f t="shared" si="46"/>
        <v>0</v>
      </c>
      <c r="AY43" s="42">
        <v>0</v>
      </c>
      <c r="AZ43" s="11">
        <v>0</v>
      </c>
      <c r="BA43" s="43">
        <f t="shared" si="47"/>
        <v>0</v>
      </c>
      <c r="BB43" s="42">
        <v>0</v>
      </c>
      <c r="BC43" s="11">
        <v>0</v>
      </c>
      <c r="BD43" s="43">
        <v>0</v>
      </c>
      <c r="BE43" s="6">
        <f>SUM(C43,O43,R43,X43,AY43,AJ43,AM43)</f>
        <v>0</v>
      </c>
      <c r="BF43" s="15">
        <f>SUM(D43,P43,S43,Y43,AZ43,AK43,AN43)</f>
        <v>0</v>
      </c>
    </row>
    <row r="44" spans="1:58" ht="15" thickBot="1" x14ac:dyDescent="0.35">
      <c r="A44" s="53"/>
      <c r="B44" s="54" t="s">
        <v>17</v>
      </c>
      <c r="C44" s="44">
        <f t="shared" ref="C44:D44" si="49">SUM(C32:C43)</f>
        <v>0</v>
      </c>
      <c r="D44" s="35">
        <f t="shared" si="49"/>
        <v>0</v>
      </c>
      <c r="E44" s="45"/>
      <c r="F44" s="44">
        <f t="shared" ref="F44:G44" si="50">SUM(F32:F43)</f>
        <v>0</v>
      </c>
      <c r="G44" s="35">
        <f t="shared" si="50"/>
        <v>0</v>
      </c>
      <c r="H44" s="45"/>
      <c r="I44" s="44"/>
      <c r="J44" s="35"/>
      <c r="K44" s="45"/>
      <c r="L44" s="44">
        <f t="shared" ref="L44:M44" si="51">SUM(L32:L43)</f>
        <v>0</v>
      </c>
      <c r="M44" s="35">
        <f t="shared" si="51"/>
        <v>0</v>
      </c>
      <c r="N44" s="45"/>
      <c r="O44" s="44">
        <f t="shared" ref="O44:P44" si="52">SUM(O32:O43)</f>
        <v>63</v>
      </c>
      <c r="P44" s="35">
        <f t="shared" si="52"/>
        <v>1444.6</v>
      </c>
      <c r="Q44" s="45"/>
      <c r="R44" s="44">
        <f t="shared" ref="R44:S44" si="53">SUM(R32:R43)</f>
        <v>0</v>
      </c>
      <c r="S44" s="35">
        <f t="shared" si="53"/>
        <v>0</v>
      </c>
      <c r="T44" s="45"/>
      <c r="U44" s="44">
        <f t="shared" ref="U44:V44" si="54">SUM(U32:U43)</f>
        <v>0</v>
      </c>
      <c r="V44" s="35">
        <f t="shared" si="54"/>
        <v>0</v>
      </c>
      <c r="W44" s="45"/>
      <c r="X44" s="44">
        <f t="shared" ref="X44:Y44" si="55">SUM(X32:X43)</f>
        <v>0</v>
      </c>
      <c r="Y44" s="35">
        <f t="shared" si="55"/>
        <v>0</v>
      </c>
      <c r="Z44" s="45"/>
      <c r="AA44" s="44">
        <f t="shared" ref="AA44:AB44" si="56">SUM(AA32:AA43)</f>
        <v>0</v>
      </c>
      <c r="AB44" s="35">
        <f t="shared" si="56"/>
        <v>0</v>
      </c>
      <c r="AC44" s="45"/>
      <c r="AD44" s="44">
        <f t="shared" ref="AD44:AE44" si="57">SUM(AD32:AD43)</f>
        <v>0</v>
      </c>
      <c r="AE44" s="35">
        <f t="shared" si="57"/>
        <v>0</v>
      </c>
      <c r="AF44" s="45"/>
      <c r="AG44" s="44">
        <f t="shared" ref="AG44:AH44" si="58">SUM(AG32:AG43)</f>
        <v>0</v>
      </c>
      <c r="AH44" s="35">
        <f t="shared" si="58"/>
        <v>0</v>
      </c>
      <c r="AI44" s="45"/>
      <c r="AJ44" s="44">
        <f t="shared" ref="AJ44:AK44" si="59">SUM(AJ32:AJ43)</f>
        <v>0</v>
      </c>
      <c r="AK44" s="35">
        <f t="shared" si="59"/>
        <v>0</v>
      </c>
      <c r="AL44" s="45"/>
      <c r="AM44" s="44">
        <f t="shared" ref="AM44:AN44" si="60">SUM(AM32:AM43)</f>
        <v>4.0000000000000001E-3</v>
      </c>
      <c r="AN44" s="35">
        <f t="shared" si="60"/>
        <v>5.62</v>
      </c>
      <c r="AO44" s="45"/>
      <c r="AP44" s="44">
        <f t="shared" ref="AP44:AQ44" si="61">SUM(AP32:AP43)</f>
        <v>0</v>
      </c>
      <c r="AQ44" s="35">
        <f t="shared" si="61"/>
        <v>0</v>
      </c>
      <c r="AR44" s="45"/>
      <c r="AS44" s="44">
        <f t="shared" ref="AS44:AT44" si="62">SUM(AS32:AS43)</f>
        <v>0</v>
      </c>
      <c r="AT44" s="35">
        <f t="shared" si="62"/>
        <v>0</v>
      </c>
      <c r="AU44" s="45"/>
      <c r="AV44" s="44">
        <f t="shared" ref="AV44:AW44" si="63">SUM(AV32:AV43)</f>
        <v>0</v>
      </c>
      <c r="AW44" s="35">
        <f t="shared" si="63"/>
        <v>0</v>
      </c>
      <c r="AX44" s="45"/>
      <c r="AY44" s="44">
        <f t="shared" ref="AY44:AZ44" si="64">SUM(AY32:AY43)</f>
        <v>0</v>
      </c>
      <c r="AZ44" s="35">
        <f t="shared" si="64"/>
        <v>0</v>
      </c>
      <c r="BA44" s="45"/>
      <c r="BB44" s="44">
        <f t="shared" ref="BB44:BC44" si="65">SUM(BB32:BB43)</f>
        <v>0</v>
      </c>
      <c r="BC44" s="35">
        <f t="shared" si="65"/>
        <v>0</v>
      </c>
      <c r="BD44" s="45"/>
      <c r="BE44" s="36">
        <f>SUM(C44,O44,R44,X44,AY44,AJ44,AM44)</f>
        <v>63.003999999999998</v>
      </c>
      <c r="BF44" s="37">
        <f>SUM(D44,P44,S44,Y44,AZ44,AK44,AN44)</f>
        <v>1450.2199999999998</v>
      </c>
    </row>
    <row r="45" spans="1:58" x14ac:dyDescent="0.3">
      <c r="A45" s="51">
        <v>2015</v>
      </c>
      <c r="B45" s="52" t="s">
        <v>5</v>
      </c>
      <c r="C45" s="42">
        <v>0</v>
      </c>
      <c r="D45" s="11">
        <v>0</v>
      </c>
      <c r="E45" s="43">
        <v>0</v>
      </c>
      <c r="F45" s="46">
        <v>0</v>
      </c>
      <c r="G45" s="14">
        <v>0</v>
      </c>
      <c r="H45" s="43">
        <v>0</v>
      </c>
      <c r="I45" s="42"/>
      <c r="J45" s="11"/>
      <c r="K45" s="43"/>
      <c r="L45" s="42">
        <v>0</v>
      </c>
      <c r="M45" s="11">
        <v>0</v>
      </c>
      <c r="N45" s="43">
        <v>0</v>
      </c>
      <c r="O45" s="42">
        <v>9</v>
      </c>
      <c r="P45" s="11">
        <v>200.97</v>
      </c>
      <c r="Q45" s="43">
        <f t="shared" ref="Q45:Q55" si="66">P45/O45*1000</f>
        <v>22330</v>
      </c>
      <c r="R45" s="46">
        <v>0</v>
      </c>
      <c r="S45" s="14">
        <v>0</v>
      </c>
      <c r="T45" s="43">
        <v>0</v>
      </c>
      <c r="U45" s="42">
        <v>0</v>
      </c>
      <c r="V45" s="11">
        <v>0</v>
      </c>
      <c r="W45" s="43">
        <v>0</v>
      </c>
      <c r="X45" s="42">
        <v>0.63700000000000001</v>
      </c>
      <c r="Y45" s="11">
        <v>9.56</v>
      </c>
      <c r="Z45" s="43">
        <f t="shared" ref="Z45:Z55" si="67">Y45/X45*1000</f>
        <v>15007.849293563579</v>
      </c>
      <c r="AA45" s="42">
        <v>0</v>
      </c>
      <c r="AB45" s="11">
        <v>0</v>
      </c>
      <c r="AC45" s="43">
        <v>0</v>
      </c>
      <c r="AD45" s="42">
        <v>0</v>
      </c>
      <c r="AE45" s="11">
        <v>0</v>
      </c>
      <c r="AF45" s="43">
        <v>0</v>
      </c>
      <c r="AG45" s="42">
        <v>0</v>
      </c>
      <c r="AH45" s="11">
        <v>0</v>
      </c>
      <c r="AI45" s="43">
        <v>0</v>
      </c>
      <c r="AJ45" s="42">
        <v>0</v>
      </c>
      <c r="AK45" s="11">
        <v>0</v>
      </c>
      <c r="AL45" s="43">
        <v>0</v>
      </c>
      <c r="AM45" s="42">
        <v>0</v>
      </c>
      <c r="AN45" s="11">
        <v>0</v>
      </c>
      <c r="AO45" s="43">
        <v>0</v>
      </c>
      <c r="AP45" s="42">
        <v>0</v>
      </c>
      <c r="AQ45" s="11">
        <v>0</v>
      </c>
      <c r="AR45" s="43">
        <v>0</v>
      </c>
      <c r="AS45" s="42">
        <v>0</v>
      </c>
      <c r="AT45" s="11">
        <v>0</v>
      </c>
      <c r="AU45" s="43">
        <v>0</v>
      </c>
      <c r="AV45" s="42">
        <v>0</v>
      </c>
      <c r="AW45" s="11">
        <v>0</v>
      </c>
      <c r="AX45" s="43">
        <f t="shared" ref="AX45:AX56" si="68">IF(AV45=0,0,AW45/AV45*1000)</f>
        <v>0</v>
      </c>
      <c r="AY45" s="42">
        <v>0</v>
      </c>
      <c r="AZ45" s="11">
        <v>0</v>
      </c>
      <c r="BA45" s="43">
        <f t="shared" ref="BA45:BA56" si="69">IF(AY45=0,0,AZ45/AY45*1000)</f>
        <v>0</v>
      </c>
      <c r="BB45" s="42">
        <v>0</v>
      </c>
      <c r="BC45" s="11">
        <v>0</v>
      </c>
      <c r="BD45" s="43">
        <v>0</v>
      </c>
      <c r="BE45" s="6">
        <f>SUM(C45,O45,R45,X45,AY45,AJ45,AM45+BB45+AP45+AG45)+F45</f>
        <v>9.6370000000000005</v>
      </c>
      <c r="BF45" s="15">
        <f>SUM(D45,P45,S45,Y45,AZ45,AK45,AN45+BC45+AQ45+AH45)+G45</f>
        <v>210.53</v>
      </c>
    </row>
    <row r="46" spans="1:58" x14ac:dyDescent="0.3">
      <c r="A46" s="51">
        <v>2015</v>
      </c>
      <c r="B46" s="52" t="s">
        <v>6</v>
      </c>
      <c r="C46" s="42">
        <v>0</v>
      </c>
      <c r="D46" s="11">
        <v>0</v>
      </c>
      <c r="E46" s="43">
        <v>0</v>
      </c>
      <c r="F46" s="42">
        <v>0</v>
      </c>
      <c r="G46" s="11">
        <v>0</v>
      </c>
      <c r="H46" s="43">
        <v>0</v>
      </c>
      <c r="I46" s="42"/>
      <c r="J46" s="11"/>
      <c r="K46" s="43"/>
      <c r="L46" s="42">
        <v>0</v>
      </c>
      <c r="M46" s="11">
        <v>0</v>
      </c>
      <c r="N46" s="43">
        <v>0</v>
      </c>
      <c r="O46" s="42">
        <v>18</v>
      </c>
      <c r="P46" s="11">
        <v>381.2</v>
      </c>
      <c r="Q46" s="43">
        <f t="shared" si="66"/>
        <v>21177.777777777777</v>
      </c>
      <c r="R46" s="42">
        <v>0</v>
      </c>
      <c r="S46" s="11">
        <v>0</v>
      </c>
      <c r="T46" s="43">
        <v>0</v>
      </c>
      <c r="U46" s="42">
        <v>0</v>
      </c>
      <c r="V46" s="11">
        <v>0</v>
      </c>
      <c r="W46" s="43">
        <v>0</v>
      </c>
      <c r="X46" s="42">
        <v>0</v>
      </c>
      <c r="Y46" s="11">
        <v>0</v>
      </c>
      <c r="Z46" s="43">
        <v>0</v>
      </c>
      <c r="AA46" s="42">
        <v>0</v>
      </c>
      <c r="AB46" s="11">
        <v>0</v>
      </c>
      <c r="AC46" s="43">
        <v>0</v>
      </c>
      <c r="AD46" s="42">
        <v>0</v>
      </c>
      <c r="AE46" s="11">
        <v>0</v>
      </c>
      <c r="AF46" s="43">
        <v>0</v>
      </c>
      <c r="AG46" s="42">
        <v>0</v>
      </c>
      <c r="AH46" s="11">
        <v>0</v>
      </c>
      <c r="AI46" s="43">
        <v>0</v>
      </c>
      <c r="AJ46" s="42">
        <v>0</v>
      </c>
      <c r="AK46" s="11">
        <v>0</v>
      </c>
      <c r="AL46" s="43">
        <v>0</v>
      </c>
      <c r="AM46" s="42">
        <v>0</v>
      </c>
      <c r="AN46" s="11">
        <v>0</v>
      </c>
      <c r="AO46" s="43">
        <v>0</v>
      </c>
      <c r="AP46" s="42">
        <v>0</v>
      </c>
      <c r="AQ46" s="11">
        <v>0</v>
      </c>
      <c r="AR46" s="43">
        <v>0</v>
      </c>
      <c r="AS46" s="42">
        <v>0</v>
      </c>
      <c r="AT46" s="11">
        <v>0</v>
      </c>
      <c r="AU46" s="43">
        <v>0</v>
      </c>
      <c r="AV46" s="42">
        <v>0</v>
      </c>
      <c r="AW46" s="11">
        <v>0</v>
      </c>
      <c r="AX46" s="43">
        <f t="shared" si="68"/>
        <v>0</v>
      </c>
      <c r="AY46" s="42">
        <v>0</v>
      </c>
      <c r="AZ46" s="11">
        <v>0</v>
      </c>
      <c r="BA46" s="43">
        <f t="shared" si="69"/>
        <v>0</v>
      </c>
      <c r="BB46" s="42">
        <v>0</v>
      </c>
      <c r="BC46" s="11">
        <v>0</v>
      </c>
      <c r="BD46" s="43">
        <v>0</v>
      </c>
      <c r="BE46" s="6">
        <f>SUM(C46,O46,R46,X46,AY46,AJ46,AM46+BB46+AP46+AG46)+F46</f>
        <v>18</v>
      </c>
      <c r="BF46" s="15">
        <f>SUM(D46,P46,S46,Y46,AZ46,AK46,AN46+BC46+AQ46+AH46)+G46</f>
        <v>381.2</v>
      </c>
    </row>
    <row r="47" spans="1:58" x14ac:dyDescent="0.3">
      <c r="A47" s="51">
        <v>2015</v>
      </c>
      <c r="B47" s="52" t="s">
        <v>7</v>
      </c>
      <c r="C47" s="42">
        <v>1.115</v>
      </c>
      <c r="D47" s="11">
        <v>12.53</v>
      </c>
      <c r="E47" s="43">
        <f t="shared" ref="E47:E53" si="70">D47/C47*1000</f>
        <v>11237.668161434976</v>
      </c>
      <c r="F47" s="42">
        <v>0</v>
      </c>
      <c r="G47" s="11">
        <v>0</v>
      </c>
      <c r="H47" s="43">
        <v>0</v>
      </c>
      <c r="I47" s="42"/>
      <c r="J47" s="11"/>
      <c r="K47" s="43"/>
      <c r="L47" s="42">
        <v>0</v>
      </c>
      <c r="M47" s="11">
        <v>0</v>
      </c>
      <c r="N47" s="43">
        <v>0</v>
      </c>
      <c r="O47" s="42">
        <v>9</v>
      </c>
      <c r="P47" s="11">
        <v>185.86</v>
      </c>
      <c r="Q47" s="43">
        <f t="shared" si="66"/>
        <v>20651.111111111113</v>
      </c>
      <c r="R47" s="42">
        <v>0</v>
      </c>
      <c r="S47" s="11">
        <v>0</v>
      </c>
      <c r="T47" s="43">
        <v>0</v>
      </c>
      <c r="U47" s="42">
        <v>0</v>
      </c>
      <c r="V47" s="11">
        <v>0</v>
      </c>
      <c r="W47" s="43">
        <v>0</v>
      </c>
      <c r="X47" s="42">
        <v>0</v>
      </c>
      <c r="Y47" s="11">
        <v>0</v>
      </c>
      <c r="Z47" s="43">
        <v>0</v>
      </c>
      <c r="AA47" s="42">
        <v>0</v>
      </c>
      <c r="AB47" s="11">
        <v>0</v>
      </c>
      <c r="AC47" s="43">
        <v>0</v>
      </c>
      <c r="AD47" s="42">
        <v>0</v>
      </c>
      <c r="AE47" s="11">
        <v>0</v>
      </c>
      <c r="AF47" s="43">
        <v>0</v>
      </c>
      <c r="AG47" s="42">
        <v>0</v>
      </c>
      <c r="AH47" s="11">
        <v>0</v>
      </c>
      <c r="AI47" s="43">
        <v>0</v>
      </c>
      <c r="AJ47" s="42">
        <v>0</v>
      </c>
      <c r="AK47" s="11">
        <v>0</v>
      </c>
      <c r="AL47" s="43">
        <v>0</v>
      </c>
      <c r="AM47" s="42">
        <v>0</v>
      </c>
      <c r="AN47" s="11">
        <v>0</v>
      </c>
      <c r="AO47" s="43">
        <v>0</v>
      </c>
      <c r="AP47" s="42">
        <v>0</v>
      </c>
      <c r="AQ47" s="11">
        <v>0</v>
      </c>
      <c r="AR47" s="43">
        <v>0</v>
      </c>
      <c r="AS47" s="42">
        <v>0</v>
      </c>
      <c r="AT47" s="11">
        <v>0</v>
      </c>
      <c r="AU47" s="43">
        <v>0</v>
      </c>
      <c r="AV47" s="42">
        <v>0</v>
      </c>
      <c r="AW47" s="11">
        <v>0</v>
      </c>
      <c r="AX47" s="43">
        <f t="shared" si="68"/>
        <v>0</v>
      </c>
      <c r="AY47" s="42">
        <v>0</v>
      </c>
      <c r="AZ47" s="11">
        <v>0</v>
      </c>
      <c r="BA47" s="43">
        <f t="shared" si="69"/>
        <v>0</v>
      </c>
      <c r="BB47" s="42">
        <v>0.32400000000000001</v>
      </c>
      <c r="BC47" s="11">
        <v>17.39</v>
      </c>
      <c r="BD47" s="43">
        <f t="shared" ref="BD47" si="71">BC47/BB47*1000</f>
        <v>53672.839506172844</v>
      </c>
      <c r="BE47" s="6">
        <f>SUM(C47,O47,R47,X47,AY47,AJ47,AM47+BB47+AP47+AG47)+F47</f>
        <v>10.439</v>
      </c>
      <c r="BF47" s="15">
        <f>SUM(D47,P47,S47,Y47,AZ47,AK47,AN47+BC47+AQ47+AH47)+G47</f>
        <v>215.78000000000003</v>
      </c>
    </row>
    <row r="48" spans="1:58" x14ac:dyDescent="0.3">
      <c r="A48" s="51">
        <v>2015</v>
      </c>
      <c r="B48" s="52" t="s">
        <v>8</v>
      </c>
      <c r="C48" s="42">
        <v>2.2200000000000002</v>
      </c>
      <c r="D48" s="11">
        <v>26.94</v>
      </c>
      <c r="E48" s="43">
        <f t="shared" si="70"/>
        <v>12135.135135135135</v>
      </c>
      <c r="F48" s="42">
        <v>0</v>
      </c>
      <c r="G48" s="11">
        <v>0</v>
      </c>
      <c r="H48" s="43">
        <v>0</v>
      </c>
      <c r="I48" s="42"/>
      <c r="J48" s="11"/>
      <c r="K48" s="43"/>
      <c r="L48" s="42">
        <v>0</v>
      </c>
      <c r="M48" s="11">
        <v>0</v>
      </c>
      <c r="N48" s="43">
        <v>0</v>
      </c>
      <c r="O48" s="42">
        <v>9</v>
      </c>
      <c r="P48" s="11">
        <v>184</v>
      </c>
      <c r="Q48" s="43">
        <f t="shared" si="66"/>
        <v>20444.444444444442</v>
      </c>
      <c r="R48" s="42">
        <v>0</v>
      </c>
      <c r="S48" s="11">
        <v>0</v>
      </c>
      <c r="T48" s="43">
        <v>0</v>
      </c>
      <c r="U48" s="42">
        <v>0</v>
      </c>
      <c r="V48" s="11">
        <v>0</v>
      </c>
      <c r="W48" s="43">
        <v>0</v>
      </c>
      <c r="X48" s="42">
        <v>0</v>
      </c>
      <c r="Y48" s="11">
        <v>0</v>
      </c>
      <c r="Z48" s="43">
        <v>0</v>
      </c>
      <c r="AA48" s="42">
        <v>0</v>
      </c>
      <c r="AB48" s="11">
        <v>0</v>
      </c>
      <c r="AC48" s="43">
        <v>0</v>
      </c>
      <c r="AD48" s="42">
        <v>0</v>
      </c>
      <c r="AE48" s="11">
        <v>0</v>
      </c>
      <c r="AF48" s="43">
        <v>0</v>
      </c>
      <c r="AG48" s="42">
        <v>0</v>
      </c>
      <c r="AH48" s="11">
        <v>0</v>
      </c>
      <c r="AI48" s="43">
        <v>0</v>
      </c>
      <c r="AJ48" s="42">
        <v>0</v>
      </c>
      <c r="AK48" s="11">
        <v>0</v>
      </c>
      <c r="AL48" s="43">
        <v>0</v>
      </c>
      <c r="AM48" s="42">
        <v>1499.913</v>
      </c>
      <c r="AN48" s="11">
        <v>14628.31</v>
      </c>
      <c r="AO48" s="43">
        <f t="shared" ref="AO48:AO49" si="72">AN48/AM48*1000</f>
        <v>9752.7723274616601</v>
      </c>
      <c r="AP48" s="42">
        <v>0</v>
      </c>
      <c r="AQ48" s="11">
        <v>0</v>
      </c>
      <c r="AR48" s="43">
        <v>0</v>
      </c>
      <c r="AS48" s="42">
        <v>0</v>
      </c>
      <c r="AT48" s="11">
        <v>0</v>
      </c>
      <c r="AU48" s="43">
        <v>0</v>
      </c>
      <c r="AV48" s="42">
        <v>0</v>
      </c>
      <c r="AW48" s="11">
        <v>0</v>
      </c>
      <c r="AX48" s="43">
        <f t="shared" si="68"/>
        <v>0</v>
      </c>
      <c r="AY48" s="42">
        <v>0</v>
      </c>
      <c r="AZ48" s="11">
        <v>0</v>
      </c>
      <c r="BA48" s="43">
        <f t="shared" si="69"/>
        <v>0</v>
      </c>
      <c r="BB48" s="42">
        <v>0</v>
      </c>
      <c r="BC48" s="11">
        <v>0</v>
      </c>
      <c r="BD48" s="43">
        <v>0</v>
      </c>
      <c r="BE48" s="6">
        <f>SUM(C48,O48,R48,X48,AY48,AJ48,AM48+BB48+AP48+AG48)+F48</f>
        <v>1511.133</v>
      </c>
      <c r="BF48" s="15">
        <f>SUM(D48,P48,S48,Y48,AZ48,AK48,AN48+BC48+AQ48+AH48)+G48</f>
        <v>14839.25</v>
      </c>
    </row>
    <row r="49" spans="1:58" x14ac:dyDescent="0.3">
      <c r="A49" s="51">
        <v>2015</v>
      </c>
      <c r="B49" s="52" t="s">
        <v>9</v>
      </c>
      <c r="C49" s="42">
        <v>0</v>
      </c>
      <c r="D49" s="11">
        <v>0</v>
      </c>
      <c r="E49" s="43">
        <v>0</v>
      </c>
      <c r="F49" s="42">
        <v>0</v>
      </c>
      <c r="G49" s="11">
        <v>0</v>
      </c>
      <c r="H49" s="43">
        <v>0</v>
      </c>
      <c r="I49" s="42"/>
      <c r="J49" s="11"/>
      <c r="K49" s="43"/>
      <c r="L49" s="42">
        <v>0</v>
      </c>
      <c r="M49" s="11">
        <v>0</v>
      </c>
      <c r="N49" s="43">
        <v>0</v>
      </c>
      <c r="O49" s="42">
        <v>0</v>
      </c>
      <c r="P49" s="11">
        <v>0</v>
      </c>
      <c r="Q49" s="43">
        <v>0</v>
      </c>
      <c r="R49" s="42">
        <v>0</v>
      </c>
      <c r="S49" s="11">
        <v>0</v>
      </c>
      <c r="T49" s="43">
        <v>0</v>
      </c>
      <c r="U49" s="42">
        <v>0</v>
      </c>
      <c r="V49" s="11">
        <v>0</v>
      </c>
      <c r="W49" s="43">
        <v>0</v>
      </c>
      <c r="X49" s="42">
        <v>0</v>
      </c>
      <c r="Y49" s="11">
        <v>0</v>
      </c>
      <c r="Z49" s="43">
        <v>0</v>
      </c>
      <c r="AA49" s="42">
        <v>0</v>
      </c>
      <c r="AB49" s="11">
        <v>0</v>
      </c>
      <c r="AC49" s="43">
        <v>0</v>
      </c>
      <c r="AD49" s="42">
        <v>0</v>
      </c>
      <c r="AE49" s="11">
        <v>0</v>
      </c>
      <c r="AF49" s="43">
        <v>0</v>
      </c>
      <c r="AG49" s="42">
        <v>0</v>
      </c>
      <c r="AH49" s="11">
        <v>0</v>
      </c>
      <c r="AI49" s="43">
        <v>0</v>
      </c>
      <c r="AJ49" s="42">
        <v>0</v>
      </c>
      <c r="AK49" s="11">
        <v>0</v>
      </c>
      <c r="AL49" s="43">
        <v>0</v>
      </c>
      <c r="AM49" s="42">
        <v>2994.0720000000001</v>
      </c>
      <c r="AN49" s="11">
        <v>30114.22</v>
      </c>
      <c r="AO49" s="43">
        <f t="shared" si="72"/>
        <v>10057.947838261738</v>
      </c>
      <c r="AP49" s="42">
        <v>0</v>
      </c>
      <c r="AQ49" s="11">
        <v>0</v>
      </c>
      <c r="AR49" s="43">
        <v>0</v>
      </c>
      <c r="AS49" s="42">
        <v>0</v>
      </c>
      <c r="AT49" s="11">
        <v>0</v>
      </c>
      <c r="AU49" s="43">
        <v>0</v>
      </c>
      <c r="AV49" s="42">
        <v>0</v>
      </c>
      <c r="AW49" s="11">
        <v>0</v>
      </c>
      <c r="AX49" s="43">
        <f t="shared" si="68"/>
        <v>0</v>
      </c>
      <c r="AY49" s="42">
        <v>0</v>
      </c>
      <c r="AZ49" s="11">
        <v>0</v>
      </c>
      <c r="BA49" s="43">
        <f t="shared" si="69"/>
        <v>0</v>
      </c>
      <c r="BB49" s="42">
        <v>0</v>
      </c>
      <c r="BC49" s="11">
        <v>0</v>
      </c>
      <c r="BD49" s="43">
        <v>0</v>
      </c>
      <c r="BE49" s="6">
        <f>SUM(C49,O49,R49,X49,AY49,AJ49,AM49+BB49+AP49+AG49)+F49</f>
        <v>2994.0720000000001</v>
      </c>
      <c r="BF49" s="15">
        <f>SUM(D49,P49,S49,Y49,AZ49,AK49,AN49+BC49+AQ49+AH49)+G49</f>
        <v>30114.22</v>
      </c>
    </row>
    <row r="50" spans="1:58" x14ac:dyDescent="0.3">
      <c r="A50" s="51">
        <v>2015</v>
      </c>
      <c r="B50" s="52" t="s">
        <v>10</v>
      </c>
      <c r="C50" s="42">
        <v>3.1019999999999999</v>
      </c>
      <c r="D50" s="11">
        <v>49.44</v>
      </c>
      <c r="E50" s="43">
        <f t="shared" si="70"/>
        <v>15938.104448742746</v>
      </c>
      <c r="F50" s="42">
        <v>0</v>
      </c>
      <c r="G50" s="11">
        <v>0</v>
      </c>
      <c r="H50" s="43">
        <v>0</v>
      </c>
      <c r="I50" s="42"/>
      <c r="J50" s="11"/>
      <c r="K50" s="43"/>
      <c r="L50" s="42">
        <v>0</v>
      </c>
      <c r="M50" s="11">
        <v>0</v>
      </c>
      <c r="N50" s="43">
        <v>0</v>
      </c>
      <c r="O50" s="42">
        <v>9</v>
      </c>
      <c r="P50" s="11">
        <v>186.36</v>
      </c>
      <c r="Q50" s="43">
        <f t="shared" si="66"/>
        <v>20706.666666666668</v>
      </c>
      <c r="R50" s="42">
        <v>0</v>
      </c>
      <c r="S50" s="11">
        <v>0</v>
      </c>
      <c r="T50" s="43">
        <v>0</v>
      </c>
      <c r="U50" s="42">
        <v>0</v>
      </c>
      <c r="V50" s="11">
        <v>0</v>
      </c>
      <c r="W50" s="43">
        <v>0</v>
      </c>
      <c r="X50" s="42">
        <v>0</v>
      </c>
      <c r="Y50" s="11">
        <v>0</v>
      </c>
      <c r="Z50" s="43">
        <v>0</v>
      </c>
      <c r="AA50" s="42">
        <v>0</v>
      </c>
      <c r="AB50" s="11">
        <v>0</v>
      </c>
      <c r="AC50" s="43">
        <v>0</v>
      </c>
      <c r="AD50" s="42">
        <v>0</v>
      </c>
      <c r="AE50" s="11">
        <v>0</v>
      </c>
      <c r="AF50" s="43">
        <v>0</v>
      </c>
      <c r="AG50" s="42">
        <v>0.2</v>
      </c>
      <c r="AH50" s="11">
        <v>50</v>
      </c>
      <c r="AI50" s="43">
        <f t="shared" ref="AI50:AI56" si="73">AH50/AG50*1000</f>
        <v>250000</v>
      </c>
      <c r="AJ50" s="42">
        <v>0</v>
      </c>
      <c r="AK50" s="11">
        <v>0</v>
      </c>
      <c r="AL50" s="43">
        <v>0</v>
      </c>
      <c r="AM50" s="42">
        <v>0</v>
      </c>
      <c r="AN50" s="11">
        <v>0</v>
      </c>
      <c r="AO50" s="43">
        <v>0</v>
      </c>
      <c r="AP50" s="42">
        <v>0.155</v>
      </c>
      <c r="AQ50" s="11">
        <v>5.64</v>
      </c>
      <c r="AR50" s="43">
        <f t="shared" ref="AR50" si="74">AQ50/AP50*1000</f>
        <v>36387.096774193546</v>
      </c>
      <c r="AS50" s="42">
        <v>0</v>
      </c>
      <c r="AT50" s="11">
        <v>0</v>
      </c>
      <c r="AU50" s="43">
        <v>0</v>
      </c>
      <c r="AV50" s="42">
        <v>0</v>
      </c>
      <c r="AW50" s="11">
        <v>0</v>
      </c>
      <c r="AX50" s="43">
        <f t="shared" si="68"/>
        <v>0</v>
      </c>
      <c r="AY50" s="42">
        <v>0</v>
      </c>
      <c r="AZ50" s="11">
        <v>0</v>
      </c>
      <c r="BA50" s="43">
        <f t="shared" si="69"/>
        <v>0</v>
      </c>
      <c r="BB50" s="42">
        <v>0</v>
      </c>
      <c r="BC50" s="11">
        <v>0</v>
      </c>
      <c r="BD50" s="43">
        <v>0</v>
      </c>
      <c r="BE50" s="6">
        <f>SUM(C50,O50,R50,X50,AY50,AJ50,AM50+BB50+AP50+AG50)+F50</f>
        <v>12.457000000000001</v>
      </c>
      <c r="BF50" s="15">
        <f>SUM(D50,P50,S50,Y50,AZ50,AK50,AN50+BC50+AQ50+AH50)+G50</f>
        <v>291.44</v>
      </c>
    </row>
    <row r="51" spans="1:58" x14ac:dyDescent="0.3">
      <c r="A51" s="51">
        <v>2015</v>
      </c>
      <c r="B51" s="52" t="s">
        <v>11</v>
      </c>
      <c r="C51" s="42">
        <v>0</v>
      </c>
      <c r="D51" s="11">
        <v>0</v>
      </c>
      <c r="E51" s="43">
        <v>0</v>
      </c>
      <c r="F51" s="42">
        <v>4.3999999999999997E-2</v>
      </c>
      <c r="G51" s="11">
        <v>1.48</v>
      </c>
      <c r="H51" s="43">
        <f t="shared" ref="H51" si="75">G51/F51*1000</f>
        <v>33636.36363636364</v>
      </c>
      <c r="I51" s="42"/>
      <c r="J51" s="11"/>
      <c r="K51" s="43"/>
      <c r="L51" s="42">
        <v>0</v>
      </c>
      <c r="M51" s="11">
        <v>0</v>
      </c>
      <c r="N51" s="43">
        <v>0</v>
      </c>
      <c r="O51" s="42">
        <v>0</v>
      </c>
      <c r="P51" s="11">
        <v>0</v>
      </c>
      <c r="Q51" s="43">
        <v>0</v>
      </c>
      <c r="R51" s="42">
        <v>0</v>
      </c>
      <c r="S51" s="11">
        <v>0</v>
      </c>
      <c r="T51" s="43">
        <v>0</v>
      </c>
      <c r="U51" s="42">
        <v>0</v>
      </c>
      <c r="V51" s="11">
        <v>0</v>
      </c>
      <c r="W51" s="43">
        <v>0</v>
      </c>
      <c r="X51" s="42">
        <v>0.81899999999999995</v>
      </c>
      <c r="Y51" s="11">
        <v>10.67</v>
      </c>
      <c r="Z51" s="43">
        <f t="shared" si="67"/>
        <v>13028.083028083029</v>
      </c>
      <c r="AA51" s="42">
        <v>0</v>
      </c>
      <c r="AB51" s="11">
        <v>0</v>
      </c>
      <c r="AC51" s="43">
        <v>0</v>
      </c>
      <c r="AD51" s="42">
        <v>0</v>
      </c>
      <c r="AE51" s="11">
        <v>0</v>
      </c>
      <c r="AF51" s="43">
        <v>0</v>
      </c>
      <c r="AG51" s="42">
        <v>0</v>
      </c>
      <c r="AH51" s="11">
        <v>0</v>
      </c>
      <c r="AI51" s="43">
        <v>0</v>
      </c>
      <c r="AJ51" s="42">
        <v>0</v>
      </c>
      <c r="AK51" s="11">
        <v>0</v>
      </c>
      <c r="AL51" s="43">
        <v>0</v>
      </c>
      <c r="AM51" s="42">
        <v>0</v>
      </c>
      <c r="AN51" s="11">
        <v>0</v>
      </c>
      <c r="AO51" s="43">
        <v>0</v>
      </c>
      <c r="AP51" s="42">
        <v>0</v>
      </c>
      <c r="AQ51" s="11">
        <v>0</v>
      </c>
      <c r="AR51" s="43">
        <v>0</v>
      </c>
      <c r="AS51" s="42">
        <v>0</v>
      </c>
      <c r="AT51" s="11">
        <v>0</v>
      </c>
      <c r="AU51" s="43">
        <v>0</v>
      </c>
      <c r="AV51" s="42">
        <v>0</v>
      </c>
      <c r="AW51" s="11">
        <v>0</v>
      </c>
      <c r="AX51" s="43">
        <f t="shared" si="68"/>
        <v>0</v>
      </c>
      <c r="AY51" s="42">
        <v>0</v>
      </c>
      <c r="AZ51" s="11">
        <v>0</v>
      </c>
      <c r="BA51" s="43">
        <f t="shared" si="69"/>
        <v>0</v>
      </c>
      <c r="BB51" s="42">
        <v>0</v>
      </c>
      <c r="BC51" s="11">
        <v>0</v>
      </c>
      <c r="BD51" s="43">
        <v>0</v>
      </c>
      <c r="BE51" s="6">
        <f>SUM(C51,O51,R51,X51,AY51,AJ51,AM51+BB51+AP51+AG51)+F51</f>
        <v>0.86299999999999999</v>
      </c>
      <c r="BF51" s="15">
        <f>SUM(D51,P51,S51,Y51,AZ51,AK51,AN51+BC51+AQ51+AH51)+G51</f>
        <v>12.15</v>
      </c>
    </row>
    <row r="52" spans="1:58" x14ac:dyDescent="0.3">
      <c r="A52" s="51">
        <v>2015</v>
      </c>
      <c r="B52" s="52" t="s">
        <v>12</v>
      </c>
      <c r="C52" s="42">
        <v>0</v>
      </c>
      <c r="D52" s="11">
        <v>0</v>
      </c>
      <c r="E52" s="43">
        <v>0</v>
      </c>
      <c r="F52" s="42">
        <v>0</v>
      </c>
      <c r="G52" s="11">
        <v>0</v>
      </c>
      <c r="H52" s="43">
        <v>0</v>
      </c>
      <c r="I52" s="42"/>
      <c r="J52" s="11"/>
      <c r="K52" s="43"/>
      <c r="L52" s="42">
        <v>0</v>
      </c>
      <c r="M52" s="11">
        <v>0</v>
      </c>
      <c r="N52" s="43">
        <v>0</v>
      </c>
      <c r="O52" s="42">
        <v>9</v>
      </c>
      <c r="P52" s="11">
        <v>193.94</v>
      </c>
      <c r="Q52" s="43">
        <f t="shared" si="66"/>
        <v>21548.888888888891</v>
      </c>
      <c r="R52" s="42">
        <v>0</v>
      </c>
      <c r="S52" s="11">
        <v>0</v>
      </c>
      <c r="T52" s="43">
        <v>0</v>
      </c>
      <c r="U52" s="42">
        <v>0</v>
      </c>
      <c r="V52" s="11">
        <v>0</v>
      </c>
      <c r="W52" s="43">
        <v>0</v>
      </c>
      <c r="X52" s="42">
        <v>8.9999999999999993E-3</v>
      </c>
      <c r="Y52" s="11">
        <v>0.4</v>
      </c>
      <c r="Z52" s="43">
        <f t="shared" si="67"/>
        <v>44444.444444444453</v>
      </c>
      <c r="AA52" s="42">
        <v>0</v>
      </c>
      <c r="AB52" s="11">
        <v>0</v>
      </c>
      <c r="AC52" s="43">
        <v>0</v>
      </c>
      <c r="AD52" s="42">
        <v>0</v>
      </c>
      <c r="AE52" s="11">
        <v>0</v>
      </c>
      <c r="AF52" s="43">
        <v>0</v>
      </c>
      <c r="AG52" s="42">
        <v>0</v>
      </c>
      <c r="AH52" s="11">
        <v>0</v>
      </c>
      <c r="AI52" s="43">
        <v>0</v>
      </c>
      <c r="AJ52" s="42">
        <v>0</v>
      </c>
      <c r="AK52" s="11">
        <v>0</v>
      </c>
      <c r="AL52" s="43">
        <v>0</v>
      </c>
      <c r="AM52" s="42">
        <v>0</v>
      </c>
      <c r="AN52" s="11">
        <v>0</v>
      </c>
      <c r="AO52" s="43">
        <v>0</v>
      </c>
      <c r="AP52" s="42">
        <v>0</v>
      </c>
      <c r="AQ52" s="11">
        <v>0</v>
      </c>
      <c r="AR52" s="43">
        <v>0</v>
      </c>
      <c r="AS52" s="42">
        <v>0</v>
      </c>
      <c r="AT52" s="11">
        <v>0</v>
      </c>
      <c r="AU52" s="43">
        <v>0</v>
      </c>
      <c r="AV52" s="42">
        <v>0</v>
      </c>
      <c r="AW52" s="11">
        <v>0</v>
      </c>
      <c r="AX52" s="43">
        <f t="shared" si="68"/>
        <v>0</v>
      </c>
      <c r="AY52" s="42">
        <v>0</v>
      </c>
      <c r="AZ52" s="11">
        <v>0</v>
      </c>
      <c r="BA52" s="43">
        <f t="shared" si="69"/>
        <v>0</v>
      </c>
      <c r="BB52" s="42">
        <v>0</v>
      </c>
      <c r="BC52" s="11">
        <v>0</v>
      </c>
      <c r="BD52" s="43">
        <v>0</v>
      </c>
      <c r="BE52" s="6">
        <f>SUM(C52,O52,R52,X52,AY52,AJ52,AM52+BB52+AP52+AG52)+F52</f>
        <v>9.0090000000000003</v>
      </c>
      <c r="BF52" s="15">
        <f>SUM(D52,P52,S52,Y52,AZ52,AK52,AN52+BC52+AQ52+AH52)+G52</f>
        <v>194.34</v>
      </c>
    </row>
    <row r="53" spans="1:58" x14ac:dyDescent="0.3">
      <c r="A53" s="51">
        <v>2015</v>
      </c>
      <c r="B53" s="52" t="s">
        <v>13</v>
      </c>
      <c r="C53" s="42">
        <v>0.36</v>
      </c>
      <c r="D53" s="11">
        <v>1.1499999999999999</v>
      </c>
      <c r="E53" s="43">
        <f t="shared" si="70"/>
        <v>3194.4444444444443</v>
      </c>
      <c r="F53" s="42">
        <v>0</v>
      </c>
      <c r="G53" s="11">
        <v>0</v>
      </c>
      <c r="H53" s="43">
        <v>0</v>
      </c>
      <c r="I53" s="42"/>
      <c r="J53" s="11"/>
      <c r="K53" s="43"/>
      <c r="L53" s="42">
        <v>0</v>
      </c>
      <c r="M53" s="11">
        <v>0</v>
      </c>
      <c r="N53" s="43">
        <v>0</v>
      </c>
      <c r="O53" s="42">
        <v>9</v>
      </c>
      <c r="P53" s="11">
        <v>206.59</v>
      </c>
      <c r="Q53" s="43">
        <f t="shared" si="66"/>
        <v>22954.444444444445</v>
      </c>
      <c r="R53" s="42">
        <v>0</v>
      </c>
      <c r="S53" s="11">
        <v>0</v>
      </c>
      <c r="T53" s="43">
        <v>0</v>
      </c>
      <c r="U53" s="42">
        <v>0</v>
      </c>
      <c r="V53" s="11">
        <v>0</v>
      </c>
      <c r="W53" s="43">
        <v>0</v>
      </c>
      <c r="X53" s="42">
        <v>1E-3</v>
      </c>
      <c r="Y53" s="11">
        <v>0.01</v>
      </c>
      <c r="Z53" s="43">
        <f t="shared" si="67"/>
        <v>10000</v>
      </c>
      <c r="AA53" s="42">
        <v>0</v>
      </c>
      <c r="AB53" s="11">
        <v>0</v>
      </c>
      <c r="AC53" s="43">
        <v>0</v>
      </c>
      <c r="AD53" s="42">
        <v>0</v>
      </c>
      <c r="AE53" s="11">
        <v>0</v>
      </c>
      <c r="AF53" s="43">
        <v>0</v>
      </c>
      <c r="AG53" s="42">
        <v>1.5</v>
      </c>
      <c r="AH53" s="11">
        <v>305</v>
      </c>
      <c r="AI53" s="43">
        <f t="shared" si="73"/>
        <v>203333.33333333334</v>
      </c>
      <c r="AJ53" s="42">
        <v>0</v>
      </c>
      <c r="AK53" s="11">
        <v>0</v>
      </c>
      <c r="AL53" s="43">
        <v>0</v>
      </c>
      <c r="AM53" s="42">
        <v>0</v>
      </c>
      <c r="AN53" s="11">
        <v>0</v>
      </c>
      <c r="AO53" s="43">
        <v>0</v>
      </c>
      <c r="AP53" s="42">
        <v>0</v>
      </c>
      <c r="AQ53" s="11">
        <v>0</v>
      </c>
      <c r="AR53" s="43">
        <v>0</v>
      </c>
      <c r="AS53" s="42">
        <v>0</v>
      </c>
      <c r="AT53" s="11">
        <v>0</v>
      </c>
      <c r="AU53" s="43">
        <v>0</v>
      </c>
      <c r="AV53" s="42">
        <v>0</v>
      </c>
      <c r="AW53" s="11">
        <v>0</v>
      </c>
      <c r="AX53" s="43">
        <f t="shared" si="68"/>
        <v>0</v>
      </c>
      <c r="AY53" s="42">
        <v>0</v>
      </c>
      <c r="AZ53" s="11">
        <v>0</v>
      </c>
      <c r="BA53" s="43">
        <f t="shared" si="69"/>
        <v>0</v>
      </c>
      <c r="BB53" s="42">
        <v>0</v>
      </c>
      <c r="BC53" s="11">
        <v>0</v>
      </c>
      <c r="BD53" s="43">
        <v>0</v>
      </c>
      <c r="BE53" s="6">
        <f>SUM(C53,O53,R53,X53,AY53,AJ53,AM53+BB53+AP53+AG53)+F53</f>
        <v>10.860999999999999</v>
      </c>
      <c r="BF53" s="15">
        <f>SUM(D53,P53,S53,Y53,AZ53,AK53,AN53+BC53+AQ53+AH53)+G53</f>
        <v>512.75</v>
      </c>
    </row>
    <row r="54" spans="1:58" x14ac:dyDescent="0.3">
      <c r="A54" s="51">
        <v>2015</v>
      </c>
      <c r="B54" s="52" t="s">
        <v>14</v>
      </c>
      <c r="C54" s="42">
        <v>0</v>
      </c>
      <c r="D54" s="11">
        <v>0</v>
      </c>
      <c r="E54" s="43">
        <v>0</v>
      </c>
      <c r="F54" s="42">
        <v>0</v>
      </c>
      <c r="G54" s="11">
        <v>0</v>
      </c>
      <c r="H54" s="43">
        <v>0</v>
      </c>
      <c r="I54" s="42"/>
      <c r="J54" s="11"/>
      <c r="K54" s="43"/>
      <c r="L54" s="42">
        <v>0</v>
      </c>
      <c r="M54" s="11">
        <v>0</v>
      </c>
      <c r="N54" s="43">
        <v>0</v>
      </c>
      <c r="O54" s="42">
        <v>3501.5210000000002</v>
      </c>
      <c r="P54" s="11">
        <v>39635.72</v>
      </c>
      <c r="Q54" s="43">
        <f t="shared" si="66"/>
        <v>11319.572265881026</v>
      </c>
      <c r="R54" s="42">
        <v>0</v>
      </c>
      <c r="S54" s="11">
        <v>0</v>
      </c>
      <c r="T54" s="43">
        <v>0</v>
      </c>
      <c r="U54" s="42">
        <v>0</v>
      </c>
      <c r="V54" s="11">
        <v>0</v>
      </c>
      <c r="W54" s="43">
        <v>0</v>
      </c>
      <c r="X54" s="42">
        <v>0</v>
      </c>
      <c r="Y54" s="11">
        <v>0</v>
      </c>
      <c r="Z54" s="43">
        <v>0</v>
      </c>
      <c r="AA54" s="42">
        <v>0</v>
      </c>
      <c r="AB54" s="11">
        <v>0</v>
      </c>
      <c r="AC54" s="43">
        <v>0</v>
      </c>
      <c r="AD54" s="42">
        <v>0</v>
      </c>
      <c r="AE54" s="11">
        <v>0</v>
      </c>
      <c r="AF54" s="43">
        <v>0</v>
      </c>
      <c r="AG54" s="42">
        <v>1.2</v>
      </c>
      <c r="AH54" s="11">
        <v>210</v>
      </c>
      <c r="AI54" s="43">
        <f t="shared" si="73"/>
        <v>175000</v>
      </c>
      <c r="AJ54" s="42">
        <v>0</v>
      </c>
      <c r="AK54" s="11">
        <v>0</v>
      </c>
      <c r="AL54" s="43">
        <v>0</v>
      </c>
      <c r="AM54" s="42">
        <v>0</v>
      </c>
      <c r="AN54" s="11">
        <v>0</v>
      </c>
      <c r="AO54" s="43">
        <v>0</v>
      </c>
      <c r="AP54" s="42">
        <v>0</v>
      </c>
      <c r="AQ54" s="11">
        <v>0</v>
      </c>
      <c r="AR54" s="43">
        <v>0</v>
      </c>
      <c r="AS54" s="42">
        <v>0</v>
      </c>
      <c r="AT54" s="11">
        <v>0</v>
      </c>
      <c r="AU54" s="43">
        <v>0</v>
      </c>
      <c r="AV54" s="42">
        <v>0</v>
      </c>
      <c r="AW54" s="11">
        <v>0</v>
      </c>
      <c r="AX54" s="43">
        <f t="shared" si="68"/>
        <v>0</v>
      </c>
      <c r="AY54" s="42">
        <v>0</v>
      </c>
      <c r="AZ54" s="11">
        <v>0</v>
      </c>
      <c r="BA54" s="43">
        <f t="shared" si="69"/>
        <v>0</v>
      </c>
      <c r="BB54" s="42">
        <v>0</v>
      </c>
      <c r="BC54" s="11">
        <v>0</v>
      </c>
      <c r="BD54" s="43">
        <v>0</v>
      </c>
      <c r="BE54" s="6">
        <f>SUM(C54,O54,R54,X54,AY54,AJ54,AM54+BB54+AP54+AG54)+F54</f>
        <v>3502.721</v>
      </c>
      <c r="BF54" s="15">
        <f>SUM(D54,P54,S54,Y54,AZ54,AK54,AN54+BC54+AQ54+AH54)+G54</f>
        <v>39845.72</v>
      </c>
    </row>
    <row r="55" spans="1:58" x14ac:dyDescent="0.3">
      <c r="A55" s="51">
        <v>2015</v>
      </c>
      <c r="B55" s="43" t="s">
        <v>15</v>
      </c>
      <c r="C55" s="42">
        <v>0</v>
      </c>
      <c r="D55" s="11">
        <v>0</v>
      </c>
      <c r="E55" s="43">
        <v>0</v>
      </c>
      <c r="F55" s="42">
        <v>0</v>
      </c>
      <c r="G55" s="11">
        <v>0</v>
      </c>
      <c r="H55" s="43">
        <v>0</v>
      </c>
      <c r="I55" s="42"/>
      <c r="J55" s="11"/>
      <c r="K55" s="43"/>
      <c r="L55" s="42">
        <v>0</v>
      </c>
      <c r="M55" s="11">
        <v>0</v>
      </c>
      <c r="N55" s="43">
        <v>0</v>
      </c>
      <c r="O55" s="42">
        <v>9</v>
      </c>
      <c r="P55" s="11">
        <v>210.88</v>
      </c>
      <c r="Q55" s="43">
        <f t="shared" si="66"/>
        <v>23431.111111111109</v>
      </c>
      <c r="R55" s="42">
        <v>0</v>
      </c>
      <c r="S55" s="11">
        <v>0</v>
      </c>
      <c r="T55" s="43">
        <v>0</v>
      </c>
      <c r="U55" s="42">
        <v>0</v>
      </c>
      <c r="V55" s="11">
        <v>0</v>
      </c>
      <c r="W55" s="43">
        <v>0</v>
      </c>
      <c r="X55" s="42">
        <v>0.2</v>
      </c>
      <c r="Y55" s="11">
        <v>2.65</v>
      </c>
      <c r="Z55" s="43">
        <f t="shared" si="67"/>
        <v>13249.999999999998</v>
      </c>
      <c r="AA55" s="42">
        <v>0</v>
      </c>
      <c r="AB55" s="11">
        <v>0</v>
      </c>
      <c r="AC55" s="43">
        <v>0</v>
      </c>
      <c r="AD55" s="42">
        <v>0</v>
      </c>
      <c r="AE55" s="11">
        <v>0</v>
      </c>
      <c r="AF55" s="43">
        <v>0</v>
      </c>
      <c r="AG55" s="42">
        <v>0.44</v>
      </c>
      <c r="AH55" s="11">
        <v>131.19999999999999</v>
      </c>
      <c r="AI55" s="43">
        <f t="shared" si="73"/>
        <v>298181.81818181812</v>
      </c>
      <c r="AJ55" s="42">
        <v>0</v>
      </c>
      <c r="AK55" s="11">
        <v>0</v>
      </c>
      <c r="AL55" s="43">
        <v>0</v>
      </c>
      <c r="AM55" s="42">
        <v>0</v>
      </c>
      <c r="AN55" s="11">
        <v>0</v>
      </c>
      <c r="AO55" s="43">
        <v>0</v>
      </c>
      <c r="AP55" s="42">
        <v>0</v>
      </c>
      <c r="AQ55" s="11">
        <v>0</v>
      </c>
      <c r="AR55" s="43">
        <v>0</v>
      </c>
      <c r="AS55" s="42">
        <v>0</v>
      </c>
      <c r="AT55" s="11">
        <v>0</v>
      </c>
      <c r="AU55" s="43">
        <v>0</v>
      </c>
      <c r="AV55" s="42">
        <v>0</v>
      </c>
      <c r="AW55" s="11">
        <v>0</v>
      </c>
      <c r="AX55" s="43">
        <f t="shared" si="68"/>
        <v>0</v>
      </c>
      <c r="AY55" s="42">
        <v>0</v>
      </c>
      <c r="AZ55" s="11">
        <v>0</v>
      </c>
      <c r="BA55" s="43">
        <f t="shared" si="69"/>
        <v>0</v>
      </c>
      <c r="BB55" s="42">
        <v>0</v>
      </c>
      <c r="BC55" s="11">
        <v>0</v>
      </c>
      <c r="BD55" s="43">
        <v>0</v>
      </c>
      <c r="BE55" s="6">
        <f>SUM(C55,O55,R55,X55,AY55,AJ55,AM55+BB55+AP55+AG55)+F55</f>
        <v>9.6399999999999988</v>
      </c>
      <c r="BF55" s="15">
        <f>SUM(D55,P55,S55,Y55,AZ55,AK55,AN55+BC55+AQ55+AH55)+G55</f>
        <v>344.73</v>
      </c>
    </row>
    <row r="56" spans="1:58" x14ac:dyDescent="0.3">
      <c r="A56" s="51">
        <v>2015</v>
      </c>
      <c r="B56" s="52" t="s">
        <v>16</v>
      </c>
      <c r="C56" s="42">
        <v>0</v>
      </c>
      <c r="D56" s="11">
        <v>0</v>
      </c>
      <c r="E56" s="43">
        <v>0</v>
      </c>
      <c r="F56" s="42">
        <v>0</v>
      </c>
      <c r="G56" s="11">
        <v>0</v>
      </c>
      <c r="H56" s="43">
        <v>0</v>
      </c>
      <c r="I56" s="42"/>
      <c r="J56" s="11"/>
      <c r="K56" s="43"/>
      <c r="L56" s="42">
        <v>0</v>
      </c>
      <c r="M56" s="11">
        <v>0</v>
      </c>
      <c r="N56" s="43">
        <v>0</v>
      </c>
      <c r="O56" s="42">
        <v>0</v>
      </c>
      <c r="P56" s="11">
        <v>0</v>
      </c>
      <c r="Q56" s="43">
        <v>0</v>
      </c>
      <c r="R56" s="42">
        <v>0</v>
      </c>
      <c r="S56" s="11">
        <v>0</v>
      </c>
      <c r="T56" s="43">
        <v>0</v>
      </c>
      <c r="U56" s="42">
        <v>0</v>
      </c>
      <c r="V56" s="11">
        <v>0</v>
      </c>
      <c r="W56" s="43">
        <v>0</v>
      </c>
      <c r="X56" s="42">
        <v>0</v>
      </c>
      <c r="Y56" s="11">
        <v>0</v>
      </c>
      <c r="Z56" s="43">
        <v>0</v>
      </c>
      <c r="AA56" s="42">
        <v>0</v>
      </c>
      <c r="AB56" s="11">
        <v>0</v>
      </c>
      <c r="AC56" s="43">
        <v>0</v>
      </c>
      <c r="AD56" s="42">
        <v>0</v>
      </c>
      <c r="AE56" s="11">
        <v>0</v>
      </c>
      <c r="AF56" s="43">
        <v>0</v>
      </c>
      <c r="AG56" s="42">
        <v>0.02</v>
      </c>
      <c r="AH56" s="11">
        <v>7</v>
      </c>
      <c r="AI56" s="43">
        <f t="shared" si="73"/>
        <v>350000</v>
      </c>
      <c r="AJ56" s="42">
        <v>0</v>
      </c>
      <c r="AK56" s="11">
        <v>0</v>
      </c>
      <c r="AL56" s="43">
        <v>0</v>
      </c>
      <c r="AM56" s="42">
        <v>0</v>
      </c>
      <c r="AN56" s="11">
        <v>0</v>
      </c>
      <c r="AO56" s="43">
        <v>0</v>
      </c>
      <c r="AP56" s="42">
        <v>0</v>
      </c>
      <c r="AQ56" s="11">
        <v>0</v>
      </c>
      <c r="AR56" s="43">
        <v>0</v>
      </c>
      <c r="AS56" s="42">
        <v>0</v>
      </c>
      <c r="AT56" s="11">
        <v>0</v>
      </c>
      <c r="AU56" s="43">
        <v>0</v>
      </c>
      <c r="AV56" s="42">
        <v>0</v>
      </c>
      <c r="AW56" s="11">
        <v>0</v>
      </c>
      <c r="AX56" s="43">
        <f t="shared" si="68"/>
        <v>0</v>
      </c>
      <c r="AY56" s="42">
        <v>0</v>
      </c>
      <c r="AZ56" s="11">
        <v>0</v>
      </c>
      <c r="BA56" s="43">
        <f t="shared" si="69"/>
        <v>0</v>
      </c>
      <c r="BB56" s="42">
        <v>0</v>
      </c>
      <c r="BC56" s="11">
        <v>0</v>
      </c>
      <c r="BD56" s="43">
        <v>0</v>
      </c>
      <c r="BE56" s="6">
        <f>SUM(C56,O56,R56,X56,AY56,AJ56,AM56+BB56+AP56+AG56)+F56</f>
        <v>0.02</v>
      </c>
      <c r="BF56" s="15">
        <f>SUM(D56,P56,S56,Y56,AZ56,AK56,AN56+BC56+AQ56+AH56)+G56</f>
        <v>7</v>
      </c>
    </row>
    <row r="57" spans="1:58" ht="15" thickBot="1" x14ac:dyDescent="0.35">
      <c r="A57" s="53"/>
      <c r="B57" s="54" t="s">
        <v>17</v>
      </c>
      <c r="C57" s="44">
        <f t="shared" ref="C57:D57" si="76">SUM(C45:C56)</f>
        <v>6.7969999999999997</v>
      </c>
      <c r="D57" s="35">
        <f t="shared" si="76"/>
        <v>90.06</v>
      </c>
      <c r="E57" s="45"/>
      <c r="F57" s="44">
        <f t="shared" ref="F57:G57" si="77">SUM(F45:F56)</f>
        <v>4.3999999999999997E-2</v>
      </c>
      <c r="G57" s="35">
        <f t="shared" si="77"/>
        <v>1.48</v>
      </c>
      <c r="H57" s="45"/>
      <c r="I57" s="44"/>
      <c r="J57" s="35"/>
      <c r="K57" s="45"/>
      <c r="L57" s="44">
        <f t="shared" ref="L57:M57" si="78">SUM(L45:L56)</f>
        <v>0</v>
      </c>
      <c r="M57" s="35">
        <f t="shared" si="78"/>
        <v>0</v>
      </c>
      <c r="N57" s="45"/>
      <c r="O57" s="44">
        <f t="shared" ref="O57:P57" si="79">SUM(O45:O56)</f>
        <v>3582.5210000000002</v>
      </c>
      <c r="P57" s="35">
        <f t="shared" si="79"/>
        <v>41385.519999999997</v>
      </c>
      <c r="Q57" s="45"/>
      <c r="R57" s="44">
        <f t="shared" ref="R57:S57" si="80">SUM(R45:R56)</f>
        <v>0</v>
      </c>
      <c r="S57" s="35">
        <f t="shared" si="80"/>
        <v>0</v>
      </c>
      <c r="T57" s="45"/>
      <c r="U57" s="44">
        <f t="shared" ref="U57:V57" si="81">SUM(U45:U56)</f>
        <v>0</v>
      </c>
      <c r="V57" s="35">
        <f t="shared" si="81"/>
        <v>0</v>
      </c>
      <c r="W57" s="45"/>
      <c r="X57" s="44">
        <f t="shared" ref="X57:Y57" si="82">SUM(X45:X56)</f>
        <v>1.6659999999999997</v>
      </c>
      <c r="Y57" s="35">
        <f t="shared" si="82"/>
        <v>23.29</v>
      </c>
      <c r="Z57" s="45"/>
      <c r="AA57" s="44">
        <f t="shared" ref="AA57:AB57" si="83">SUM(AA45:AA56)</f>
        <v>0</v>
      </c>
      <c r="AB57" s="35">
        <f t="shared" si="83"/>
        <v>0</v>
      </c>
      <c r="AC57" s="45"/>
      <c r="AD57" s="44">
        <f t="shared" ref="AD57:AE57" si="84">SUM(AD45:AD56)</f>
        <v>0</v>
      </c>
      <c r="AE57" s="35">
        <f t="shared" si="84"/>
        <v>0</v>
      </c>
      <c r="AF57" s="45"/>
      <c r="AG57" s="44">
        <f t="shared" ref="AG57:AH57" si="85">SUM(AG45:AG56)</f>
        <v>3.36</v>
      </c>
      <c r="AH57" s="35">
        <f t="shared" si="85"/>
        <v>703.2</v>
      </c>
      <c r="AI57" s="45"/>
      <c r="AJ57" s="44">
        <f t="shared" ref="AJ57:AK57" si="86">SUM(AJ45:AJ56)</f>
        <v>0</v>
      </c>
      <c r="AK57" s="35">
        <f t="shared" si="86"/>
        <v>0</v>
      </c>
      <c r="AL57" s="45"/>
      <c r="AM57" s="44">
        <f t="shared" ref="AM57:AN57" si="87">SUM(AM45:AM56)</f>
        <v>4493.9850000000006</v>
      </c>
      <c r="AN57" s="35">
        <f t="shared" si="87"/>
        <v>44742.53</v>
      </c>
      <c r="AO57" s="45"/>
      <c r="AP57" s="44">
        <f t="shared" ref="AP57:AQ57" si="88">SUM(AP45:AP56)</f>
        <v>0.155</v>
      </c>
      <c r="AQ57" s="35">
        <f t="shared" si="88"/>
        <v>5.64</v>
      </c>
      <c r="AR57" s="45"/>
      <c r="AS57" s="44">
        <f t="shared" ref="AS57:AT57" si="89">SUM(AS45:AS56)</f>
        <v>0</v>
      </c>
      <c r="AT57" s="35">
        <f t="shared" si="89"/>
        <v>0</v>
      </c>
      <c r="AU57" s="45"/>
      <c r="AV57" s="44">
        <f t="shared" ref="AV57:AW57" si="90">SUM(AV45:AV56)</f>
        <v>0</v>
      </c>
      <c r="AW57" s="35">
        <f t="shared" si="90"/>
        <v>0</v>
      </c>
      <c r="AX57" s="45"/>
      <c r="AY57" s="44">
        <f t="shared" ref="AY57:AZ57" si="91">SUM(AY45:AY56)</f>
        <v>0</v>
      </c>
      <c r="AZ57" s="35">
        <f t="shared" si="91"/>
        <v>0</v>
      </c>
      <c r="BA57" s="45"/>
      <c r="BB57" s="44">
        <f t="shared" ref="BB57:BC57" si="92">SUM(BB45:BB56)</f>
        <v>0.32400000000000001</v>
      </c>
      <c r="BC57" s="35">
        <f t="shared" si="92"/>
        <v>17.39</v>
      </c>
      <c r="BD57" s="45"/>
      <c r="BE57" s="36">
        <f>SUM(C57,O57,R57,X57,AY57,AJ57,AM57+BB57+AP57+AG57)+F57</f>
        <v>8088.8519999999999</v>
      </c>
      <c r="BF57" s="37">
        <f>SUM(D57,P57,S57,Y57,AZ57,AK57,AN57+BC57+AQ57+AH57)+G57</f>
        <v>86969.109999999986</v>
      </c>
    </row>
    <row r="58" spans="1:58" x14ac:dyDescent="0.3">
      <c r="A58" s="51">
        <v>2016</v>
      </c>
      <c r="B58" s="52" t="s">
        <v>5</v>
      </c>
      <c r="C58" s="42">
        <v>0</v>
      </c>
      <c r="D58" s="11">
        <v>0</v>
      </c>
      <c r="E58" s="43">
        <v>0</v>
      </c>
      <c r="F58" s="42">
        <v>0</v>
      </c>
      <c r="G58" s="11">
        <v>0</v>
      </c>
      <c r="H58" s="43">
        <v>0</v>
      </c>
      <c r="I58" s="42"/>
      <c r="J58" s="11"/>
      <c r="K58" s="43"/>
      <c r="L58" s="42">
        <v>0</v>
      </c>
      <c r="M58" s="11">
        <v>0</v>
      </c>
      <c r="N58" s="43">
        <v>0</v>
      </c>
      <c r="O58" s="42">
        <v>18</v>
      </c>
      <c r="P58" s="11">
        <v>522.1</v>
      </c>
      <c r="Q58" s="43">
        <v>0</v>
      </c>
      <c r="R58" s="42">
        <v>0</v>
      </c>
      <c r="S58" s="11">
        <v>0</v>
      </c>
      <c r="T58" s="43">
        <v>0</v>
      </c>
      <c r="U58" s="42">
        <v>0</v>
      </c>
      <c r="V58" s="11">
        <v>0</v>
      </c>
      <c r="W58" s="43">
        <v>0</v>
      </c>
      <c r="X58" s="42">
        <v>0</v>
      </c>
      <c r="Y58" s="11">
        <v>0</v>
      </c>
      <c r="Z58" s="43">
        <v>0</v>
      </c>
      <c r="AA58" s="42">
        <v>0</v>
      </c>
      <c r="AB58" s="11">
        <v>0</v>
      </c>
      <c r="AC58" s="43">
        <v>0</v>
      </c>
      <c r="AD58" s="42">
        <v>0</v>
      </c>
      <c r="AE58" s="11">
        <v>0</v>
      </c>
      <c r="AF58" s="43">
        <v>0</v>
      </c>
      <c r="AG58" s="42">
        <v>0</v>
      </c>
      <c r="AH58" s="11">
        <v>0</v>
      </c>
      <c r="AI58" s="43">
        <v>0</v>
      </c>
      <c r="AJ58" s="42">
        <v>0</v>
      </c>
      <c r="AK58" s="11">
        <v>0</v>
      </c>
      <c r="AL58" s="43">
        <v>0</v>
      </c>
      <c r="AM58" s="42">
        <v>0</v>
      </c>
      <c r="AN58" s="11">
        <v>0</v>
      </c>
      <c r="AO58" s="43">
        <v>0</v>
      </c>
      <c r="AP58" s="42">
        <v>0</v>
      </c>
      <c r="AQ58" s="11">
        <v>0</v>
      </c>
      <c r="AR58" s="43">
        <v>0</v>
      </c>
      <c r="AS58" s="42">
        <v>0</v>
      </c>
      <c r="AT58" s="11">
        <v>0</v>
      </c>
      <c r="AU58" s="43">
        <v>0</v>
      </c>
      <c r="AV58" s="42">
        <v>0</v>
      </c>
      <c r="AW58" s="11">
        <v>0</v>
      </c>
      <c r="AX58" s="43">
        <f t="shared" ref="AX58:AX69" si="93">IF(AV58=0,0,AW58/AV58*1000)</f>
        <v>0</v>
      </c>
      <c r="AY58" s="42">
        <v>0</v>
      </c>
      <c r="AZ58" s="11">
        <v>0</v>
      </c>
      <c r="BA58" s="43">
        <f t="shared" ref="BA58:BA69" si="94">IF(AY58=0,0,AZ58/AY58*1000)</f>
        <v>0</v>
      </c>
      <c r="BB58" s="42">
        <v>0</v>
      </c>
      <c r="BC58" s="11">
        <v>0</v>
      </c>
      <c r="BD58" s="43">
        <v>0</v>
      </c>
      <c r="BE58" s="6">
        <f>SUM(C58,O58,R58,X58,AY58,AJ58,AM58+BB58+AP58+AG58)+F58+U58+AS58+L58</f>
        <v>18</v>
      </c>
      <c r="BF58" s="15">
        <f>SUM(D58,P58,S58,Y58,AZ58,AK58,AN58+BC58+AQ58+AH58)+G58+V58+AT58+M58</f>
        <v>522.1</v>
      </c>
    </row>
    <row r="59" spans="1:58" x14ac:dyDescent="0.3">
      <c r="A59" s="51">
        <v>2016</v>
      </c>
      <c r="B59" s="52" t="s">
        <v>6</v>
      </c>
      <c r="C59" s="42">
        <v>0</v>
      </c>
      <c r="D59" s="11">
        <v>0</v>
      </c>
      <c r="E59" s="43">
        <v>0</v>
      </c>
      <c r="F59" s="42">
        <v>0</v>
      </c>
      <c r="G59" s="11">
        <v>0</v>
      </c>
      <c r="H59" s="43">
        <v>0</v>
      </c>
      <c r="I59" s="42"/>
      <c r="J59" s="11"/>
      <c r="K59" s="43"/>
      <c r="L59" s="42">
        <v>0</v>
      </c>
      <c r="M59" s="11">
        <v>0</v>
      </c>
      <c r="N59" s="43">
        <v>0</v>
      </c>
      <c r="O59" s="42">
        <v>0</v>
      </c>
      <c r="P59" s="11">
        <v>0</v>
      </c>
      <c r="Q59" s="43">
        <v>0</v>
      </c>
      <c r="R59" s="42">
        <v>0</v>
      </c>
      <c r="S59" s="11">
        <v>0</v>
      </c>
      <c r="T59" s="43">
        <v>0</v>
      </c>
      <c r="U59" s="42">
        <v>0</v>
      </c>
      <c r="V59" s="11">
        <v>0</v>
      </c>
      <c r="W59" s="43">
        <v>0</v>
      </c>
      <c r="X59" s="42">
        <v>0</v>
      </c>
      <c r="Y59" s="11">
        <v>0</v>
      </c>
      <c r="Z59" s="43">
        <v>0</v>
      </c>
      <c r="AA59" s="42">
        <v>0</v>
      </c>
      <c r="AB59" s="11">
        <v>0</v>
      </c>
      <c r="AC59" s="43">
        <v>0</v>
      </c>
      <c r="AD59" s="42">
        <v>0</v>
      </c>
      <c r="AE59" s="11">
        <v>0</v>
      </c>
      <c r="AF59" s="43">
        <v>0</v>
      </c>
      <c r="AG59" s="42">
        <v>0.06</v>
      </c>
      <c r="AH59" s="11">
        <v>15</v>
      </c>
      <c r="AI59" s="43">
        <f t="shared" ref="AI59:AI64" si="95">AH59/AG59*1000</f>
        <v>250000</v>
      </c>
      <c r="AJ59" s="42">
        <v>0</v>
      </c>
      <c r="AK59" s="11">
        <v>0</v>
      </c>
      <c r="AL59" s="43">
        <v>0</v>
      </c>
      <c r="AM59" s="42">
        <v>0</v>
      </c>
      <c r="AN59" s="11">
        <v>0</v>
      </c>
      <c r="AO59" s="43">
        <v>0</v>
      </c>
      <c r="AP59" s="42">
        <v>0</v>
      </c>
      <c r="AQ59" s="11">
        <v>0</v>
      </c>
      <c r="AR59" s="43">
        <v>0</v>
      </c>
      <c r="AS59" s="42">
        <v>0</v>
      </c>
      <c r="AT59" s="11">
        <v>0</v>
      </c>
      <c r="AU59" s="43">
        <v>0</v>
      </c>
      <c r="AV59" s="42">
        <v>0</v>
      </c>
      <c r="AW59" s="11">
        <v>0</v>
      </c>
      <c r="AX59" s="43">
        <f t="shared" si="93"/>
        <v>0</v>
      </c>
      <c r="AY59" s="42">
        <v>0</v>
      </c>
      <c r="AZ59" s="11">
        <v>0</v>
      </c>
      <c r="BA59" s="43">
        <f t="shared" si="94"/>
        <v>0</v>
      </c>
      <c r="BB59" s="42">
        <v>0</v>
      </c>
      <c r="BC59" s="11">
        <v>0</v>
      </c>
      <c r="BD59" s="43">
        <v>0</v>
      </c>
      <c r="BE59" s="6">
        <f>SUM(C59,O59,R59,X59,AY59,AJ59,AM59+BB59+AP59+AG59)+F59+U59+AS59+L59</f>
        <v>0.06</v>
      </c>
      <c r="BF59" s="15">
        <f>SUM(D59,P59,S59,Y59,AZ59,AK59,AN59+BC59+AQ59+AH59)+G59+V59+AT59+M59</f>
        <v>15</v>
      </c>
    </row>
    <row r="60" spans="1:58" x14ac:dyDescent="0.3">
      <c r="A60" s="51">
        <v>2016</v>
      </c>
      <c r="B60" s="52" t="s">
        <v>7</v>
      </c>
      <c r="C60" s="42">
        <v>0</v>
      </c>
      <c r="D60" s="11">
        <v>0</v>
      </c>
      <c r="E60" s="43">
        <v>0</v>
      </c>
      <c r="F60" s="42">
        <v>0</v>
      </c>
      <c r="G60" s="11">
        <v>0</v>
      </c>
      <c r="H60" s="43">
        <v>0</v>
      </c>
      <c r="I60" s="42"/>
      <c r="J60" s="11"/>
      <c r="K60" s="43"/>
      <c r="L60" s="42">
        <v>0</v>
      </c>
      <c r="M60" s="11">
        <v>0</v>
      </c>
      <c r="N60" s="43">
        <v>0</v>
      </c>
      <c r="O60" s="42">
        <v>9</v>
      </c>
      <c r="P60" s="11">
        <v>298.64999999999998</v>
      </c>
      <c r="Q60" s="43">
        <f t="shared" ref="Q60:Q68" si="96">P60/O60*1000</f>
        <v>33183.333333333328</v>
      </c>
      <c r="R60" s="42">
        <v>0</v>
      </c>
      <c r="S60" s="11">
        <v>0</v>
      </c>
      <c r="T60" s="43">
        <v>0</v>
      </c>
      <c r="U60" s="42">
        <v>0</v>
      </c>
      <c r="V60" s="11">
        <v>0</v>
      </c>
      <c r="W60" s="43">
        <v>0</v>
      </c>
      <c r="X60" s="42">
        <v>0</v>
      </c>
      <c r="Y60" s="11">
        <v>0</v>
      </c>
      <c r="Z60" s="43">
        <v>0</v>
      </c>
      <c r="AA60" s="42">
        <v>0</v>
      </c>
      <c r="AB60" s="11">
        <v>0</v>
      </c>
      <c r="AC60" s="43">
        <v>0</v>
      </c>
      <c r="AD60" s="42">
        <v>0</v>
      </c>
      <c r="AE60" s="11">
        <v>0</v>
      </c>
      <c r="AF60" s="43">
        <v>0</v>
      </c>
      <c r="AG60" s="42">
        <v>0</v>
      </c>
      <c r="AH60" s="11">
        <v>0</v>
      </c>
      <c r="AI60" s="43">
        <v>0</v>
      </c>
      <c r="AJ60" s="42">
        <v>0</v>
      </c>
      <c r="AK60" s="11">
        <v>0</v>
      </c>
      <c r="AL60" s="43">
        <v>0</v>
      </c>
      <c r="AM60" s="42">
        <v>0</v>
      </c>
      <c r="AN60" s="11">
        <v>0</v>
      </c>
      <c r="AO60" s="43">
        <v>0</v>
      </c>
      <c r="AP60" s="42">
        <v>0</v>
      </c>
      <c r="AQ60" s="11">
        <v>0</v>
      </c>
      <c r="AR60" s="43">
        <v>0</v>
      </c>
      <c r="AS60" s="42">
        <v>0</v>
      </c>
      <c r="AT60" s="11">
        <v>0</v>
      </c>
      <c r="AU60" s="43">
        <v>0</v>
      </c>
      <c r="AV60" s="42">
        <v>0</v>
      </c>
      <c r="AW60" s="11">
        <v>0</v>
      </c>
      <c r="AX60" s="43">
        <f t="shared" si="93"/>
        <v>0</v>
      </c>
      <c r="AY60" s="42">
        <v>0</v>
      </c>
      <c r="AZ60" s="11">
        <v>0</v>
      </c>
      <c r="BA60" s="43">
        <f t="shared" si="94"/>
        <v>0</v>
      </c>
      <c r="BB60" s="42">
        <v>0</v>
      </c>
      <c r="BC60" s="11">
        <v>0</v>
      </c>
      <c r="BD60" s="43">
        <v>0</v>
      </c>
      <c r="BE60" s="6">
        <f>SUM(C60,O60,R60,X60,AY60,AJ60,AM60+BB60+AP60+AG60)+F60+U60+AS60+L60</f>
        <v>9</v>
      </c>
      <c r="BF60" s="15">
        <f>SUM(D60,P60,S60,Y60,AZ60,AK60,AN60+BC60+AQ60+AH60)+G60+V60+AT60+M60</f>
        <v>298.64999999999998</v>
      </c>
    </row>
    <row r="61" spans="1:58" x14ac:dyDescent="0.3">
      <c r="A61" s="51">
        <v>2016</v>
      </c>
      <c r="B61" s="52" t="s">
        <v>8</v>
      </c>
      <c r="C61" s="42">
        <v>0</v>
      </c>
      <c r="D61" s="11">
        <v>0</v>
      </c>
      <c r="E61" s="43">
        <v>0</v>
      </c>
      <c r="F61" s="42">
        <v>0</v>
      </c>
      <c r="G61" s="11">
        <v>0</v>
      </c>
      <c r="H61" s="43">
        <v>0</v>
      </c>
      <c r="I61" s="42"/>
      <c r="J61" s="11"/>
      <c r="K61" s="43"/>
      <c r="L61" s="42">
        <v>0</v>
      </c>
      <c r="M61" s="11">
        <v>0</v>
      </c>
      <c r="N61" s="43">
        <v>0</v>
      </c>
      <c r="O61" s="42">
        <v>9</v>
      </c>
      <c r="P61" s="11">
        <v>268.61</v>
      </c>
      <c r="Q61" s="43">
        <f t="shared" si="96"/>
        <v>29845.555555555555</v>
      </c>
      <c r="R61" s="42">
        <v>0</v>
      </c>
      <c r="S61" s="11">
        <v>0</v>
      </c>
      <c r="T61" s="43">
        <v>0</v>
      </c>
      <c r="U61" s="42">
        <v>0</v>
      </c>
      <c r="V61" s="11">
        <v>0</v>
      </c>
      <c r="W61" s="43">
        <v>0</v>
      </c>
      <c r="X61" s="42">
        <v>0</v>
      </c>
      <c r="Y61" s="11">
        <v>0</v>
      </c>
      <c r="Z61" s="43">
        <v>0</v>
      </c>
      <c r="AA61" s="42">
        <v>0</v>
      </c>
      <c r="AB61" s="11">
        <v>0</v>
      </c>
      <c r="AC61" s="43">
        <v>0</v>
      </c>
      <c r="AD61" s="42">
        <v>0</v>
      </c>
      <c r="AE61" s="11">
        <v>0</v>
      </c>
      <c r="AF61" s="43">
        <v>0</v>
      </c>
      <c r="AG61" s="42">
        <v>0</v>
      </c>
      <c r="AH61" s="11">
        <v>0</v>
      </c>
      <c r="AI61" s="43">
        <v>0</v>
      </c>
      <c r="AJ61" s="42">
        <v>0</v>
      </c>
      <c r="AK61" s="11">
        <v>0</v>
      </c>
      <c r="AL61" s="43">
        <v>0</v>
      </c>
      <c r="AM61" s="42">
        <v>0</v>
      </c>
      <c r="AN61" s="11">
        <v>0</v>
      </c>
      <c r="AO61" s="43">
        <v>0</v>
      </c>
      <c r="AP61" s="42">
        <v>0</v>
      </c>
      <c r="AQ61" s="11">
        <v>0</v>
      </c>
      <c r="AR61" s="43">
        <v>0</v>
      </c>
      <c r="AS61" s="42">
        <v>0</v>
      </c>
      <c r="AT61" s="11">
        <v>0</v>
      </c>
      <c r="AU61" s="43">
        <v>0</v>
      </c>
      <c r="AV61" s="42">
        <v>0</v>
      </c>
      <c r="AW61" s="11">
        <v>0</v>
      </c>
      <c r="AX61" s="43">
        <f t="shared" si="93"/>
        <v>0</v>
      </c>
      <c r="AY61" s="42">
        <v>0</v>
      </c>
      <c r="AZ61" s="11">
        <v>0</v>
      </c>
      <c r="BA61" s="43">
        <f t="shared" si="94"/>
        <v>0</v>
      </c>
      <c r="BB61" s="42">
        <v>0</v>
      </c>
      <c r="BC61" s="11">
        <v>0</v>
      </c>
      <c r="BD61" s="43">
        <v>0</v>
      </c>
      <c r="BE61" s="6">
        <f>SUM(C61,O61,R61,X61,AY61,AJ61,AM61+BB61+AP61+AG61)+F61+U61+AS61+L61</f>
        <v>9</v>
      </c>
      <c r="BF61" s="15">
        <f>SUM(D61,P61,S61,Y61,AZ61,AK61,AN61+BC61+AQ61+AH61)+G61+V61+AT61+M61</f>
        <v>268.61</v>
      </c>
    </row>
    <row r="62" spans="1:58" x14ac:dyDescent="0.3">
      <c r="A62" s="51">
        <v>2016</v>
      </c>
      <c r="B62" s="52" t="s">
        <v>9</v>
      </c>
      <c r="C62" s="42">
        <v>0</v>
      </c>
      <c r="D62" s="11">
        <v>0</v>
      </c>
      <c r="E62" s="43">
        <v>0</v>
      </c>
      <c r="F62" s="42">
        <v>0</v>
      </c>
      <c r="G62" s="11">
        <v>0</v>
      </c>
      <c r="H62" s="43">
        <v>0</v>
      </c>
      <c r="I62" s="42"/>
      <c r="J62" s="11"/>
      <c r="K62" s="43"/>
      <c r="L62" s="42">
        <v>0</v>
      </c>
      <c r="M62" s="11">
        <v>0</v>
      </c>
      <c r="N62" s="43">
        <v>0</v>
      </c>
      <c r="O62" s="42">
        <v>9</v>
      </c>
      <c r="P62" s="11">
        <v>249.18</v>
      </c>
      <c r="Q62" s="43">
        <f t="shared" si="96"/>
        <v>27686.666666666668</v>
      </c>
      <c r="R62" s="42">
        <v>0</v>
      </c>
      <c r="S62" s="11">
        <v>0</v>
      </c>
      <c r="T62" s="43">
        <v>0</v>
      </c>
      <c r="U62" s="42">
        <v>0</v>
      </c>
      <c r="V62" s="11">
        <v>0</v>
      </c>
      <c r="W62" s="43">
        <v>0</v>
      </c>
      <c r="X62" s="42">
        <v>0</v>
      </c>
      <c r="Y62" s="11">
        <v>0</v>
      </c>
      <c r="Z62" s="43">
        <v>0</v>
      </c>
      <c r="AA62" s="42">
        <v>0</v>
      </c>
      <c r="AB62" s="11">
        <v>0</v>
      </c>
      <c r="AC62" s="43">
        <v>0</v>
      </c>
      <c r="AD62" s="42">
        <v>0</v>
      </c>
      <c r="AE62" s="11">
        <v>0</v>
      </c>
      <c r="AF62" s="43">
        <v>0</v>
      </c>
      <c r="AG62" s="42">
        <v>0</v>
      </c>
      <c r="AH62" s="11">
        <v>0</v>
      </c>
      <c r="AI62" s="43">
        <v>0</v>
      </c>
      <c r="AJ62" s="42">
        <v>0</v>
      </c>
      <c r="AK62" s="11">
        <v>0</v>
      </c>
      <c r="AL62" s="43">
        <v>0</v>
      </c>
      <c r="AM62" s="42">
        <v>0</v>
      </c>
      <c r="AN62" s="11">
        <v>0</v>
      </c>
      <c r="AO62" s="43">
        <v>0</v>
      </c>
      <c r="AP62" s="42">
        <v>0</v>
      </c>
      <c r="AQ62" s="11">
        <v>0</v>
      </c>
      <c r="AR62" s="43">
        <v>0</v>
      </c>
      <c r="AS62" s="42">
        <v>0</v>
      </c>
      <c r="AT62" s="11">
        <v>0</v>
      </c>
      <c r="AU62" s="43">
        <v>0</v>
      </c>
      <c r="AV62" s="42">
        <v>0</v>
      </c>
      <c r="AW62" s="11">
        <v>0</v>
      </c>
      <c r="AX62" s="43">
        <f t="shared" si="93"/>
        <v>0</v>
      </c>
      <c r="AY62" s="42">
        <v>0</v>
      </c>
      <c r="AZ62" s="11">
        <v>0</v>
      </c>
      <c r="BA62" s="43">
        <f t="shared" si="94"/>
        <v>0</v>
      </c>
      <c r="BB62" s="42">
        <v>0</v>
      </c>
      <c r="BC62" s="11">
        <v>0</v>
      </c>
      <c r="BD62" s="43">
        <v>0</v>
      </c>
      <c r="BE62" s="6">
        <f>SUM(C62,O62,R62,X62,AY62,AJ62,AM62+BB62+AP62+AG62)+F62+U62+AS62+L62</f>
        <v>9</v>
      </c>
      <c r="BF62" s="15">
        <f>SUM(D62,P62,S62,Y62,AZ62,AK62,AN62+BC62+AQ62+AH62)+G62+V62+AT62+M62</f>
        <v>249.18</v>
      </c>
    </row>
    <row r="63" spans="1:58" x14ac:dyDescent="0.3">
      <c r="A63" s="51">
        <v>2016</v>
      </c>
      <c r="B63" s="52" t="s">
        <v>10</v>
      </c>
      <c r="C63" s="42">
        <v>0</v>
      </c>
      <c r="D63" s="11">
        <v>0</v>
      </c>
      <c r="E63" s="43">
        <v>0</v>
      </c>
      <c r="F63" s="42">
        <v>0</v>
      </c>
      <c r="G63" s="11">
        <v>0</v>
      </c>
      <c r="H63" s="43">
        <v>0</v>
      </c>
      <c r="I63" s="42"/>
      <c r="J63" s="11"/>
      <c r="K63" s="43"/>
      <c r="L63" s="42">
        <v>0</v>
      </c>
      <c r="M63" s="11">
        <v>0</v>
      </c>
      <c r="N63" s="43">
        <v>0</v>
      </c>
      <c r="O63" s="42">
        <v>9</v>
      </c>
      <c r="P63" s="11">
        <v>266.83999999999997</v>
      </c>
      <c r="Q63" s="43">
        <f t="shared" si="96"/>
        <v>29648.888888888887</v>
      </c>
      <c r="R63" s="42">
        <v>0</v>
      </c>
      <c r="S63" s="11">
        <v>0</v>
      </c>
      <c r="T63" s="43">
        <v>0</v>
      </c>
      <c r="U63" s="42">
        <v>0</v>
      </c>
      <c r="V63" s="11">
        <v>0</v>
      </c>
      <c r="W63" s="43">
        <v>0</v>
      </c>
      <c r="X63" s="42">
        <v>0</v>
      </c>
      <c r="Y63" s="11">
        <v>0</v>
      </c>
      <c r="Z63" s="43">
        <v>0</v>
      </c>
      <c r="AA63" s="42">
        <v>0</v>
      </c>
      <c r="AB63" s="11">
        <v>0</v>
      </c>
      <c r="AC63" s="43">
        <v>0</v>
      </c>
      <c r="AD63" s="42">
        <v>0</v>
      </c>
      <c r="AE63" s="11">
        <v>0</v>
      </c>
      <c r="AF63" s="43">
        <v>0</v>
      </c>
      <c r="AG63" s="42">
        <v>5.0000000000000001E-3</v>
      </c>
      <c r="AH63" s="11">
        <v>3</v>
      </c>
      <c r="AI63" s="43">
        <f t="shared" si="95"/>
        <v>600000</v>
      </c>
      <c r="AJ63" s="42">
        <v>0</v>
      </c>
      <c r="AK63" s="11">
        <v>0</v>
      </c>
      <c r="AL63" s="43">
        <v>0</v>
      </c>
      <c r="AM63" s="42">
        <v>0</v>
      </c>
      <c r="AN63" s="11">
        <v>0</v>
      </c>
      <c r="AO63" s="43">
        <v>0</v>
      </c>
      <c r="AP63" s="42">
        <v>0</v>
      </c>
      <c r="AQ63" s="11">
        <v>0</v>
      </c>
      <c r="AR63" s="43">
        <v>0</v>
      </c>
      <c r="AS63" s="42">
        <v>0</v>
      </c>
      <c r="AT63" s="11">
        <v>0</v>
      </c>
      <c r="AU63" s="43">
        <v>0</v>
      </c>
      <c r="AV63" s="42">
        <v>0</v>
      </c>
      <c r="AW63" s="11">
        <v>0</v>
      </c>
      <c r="AX63" s="43">
        <f t="shared" si="93"/>
        <v>0</v>
      </c>
      <c r="AY63" s="42">
        <v>0</v>
      </c>
      <c r="AZ63" s="11">
        <v>0</v>
      </c>
      <c r="BA63" s="43">
        <f t="shared" si="94"/>
        <v>0</v>
      </c>
      <c r="BB63" s="42">
        <v>0</v>
      </c>
      <c r="BC63" s="11">
        <v>0</v>
      </c>
      <c r="BD63" s="43">
        <v>0</v>
      </c>
      <c r="BE63" s="6">
        <f>SUM(C63,O63,R63,X63,AY63,AJ63,AM63+BB63+AP63+AG63)+F63+U63+AS63+L63</f>
        <v>9.0050000000000008</v>
      </c>
      <c r="BF63" s="15">
        <f>SUM(D63,P63,S63,Y63,AZ63,AK63,AN63+BC63+AQ63+AH63)+G63+V63+AT63+M63</f>
        <v>269.83999999999997</v>
      </c>
    </row>
    <row r="64" spans="1:58" x14ac:dyDescent="0.3">
      <c r="A64" s="51">
        <v>2016</v>
      </c>
      <c r="B64" s="52" t="s">
        <v>11</v>
      </c>
      <c r="C64" s="42">
        <v>0</v>
      </c>
      <c r="D64" s="11">
        <v>0</v>
      </c>
      <c r="E64" s="43">
        <v>0</v>
      </c>
      <c r="F64" s="42">
        <v>0</v>
      </c>
      <c r="G64" s="11">
        <v>0</v>
      </c>
      <c r="H64" s="43">
        <v>0</v>
      </c>
      <c r="I64" s="42"/>
      <c r="J64" s="11"/>
      <c r="K64" s="43"/>
      <c r="L64" s="42">
        <v>0</v>
      </c>
      <c r="M64" s="11">
        <v>0</v>
      </c>
      <c r="N64" s="43">
        <v>0</v>
      </c>
      <c r="O64" s="42">
        <v>0</v>
      </c>
      <c r="P64" s="11">
        <v>0</v>
      </c>
      <c r="Q64" s="43">
        <v>0</v>
      </c>
      <c r="R64" s="42">
        <v>0</v>
      </c>
      <c r="S64" s="11">
        <v>0</v>
      </c>
      <c r="T64" s="43">
        <v>0</v>
      </c>
      <c r="U64" s="42">
        <v>4.3999999999999997E-2</v>
      </c>
      <c r="V64" s="11">
        <v>5.27</v>
      </c>
      <c r="W64" s="43">
        <f t="shared" ref="W64" si="97">V64/U64*1000</f>
        <v>119772.72727272726</v>
      </c>
      <c r="X64" s="42">
        <v>0</v>
      </c>
      <c r="Y64" s="11">
        <v>0</v>
      </c>
      <c r="Z64" s="43">
        <v>0</v>
      </c>
      <c r="AA64" s="42">
        <v>0</v>
      </c>
      <c r="AB64" s="11">
        <v>0</v>
      </c>
      <c r="AC64" s="43">
        <v>0</v>
      </c>
      <c r="AD64" s="42">
        <v>0</v>
      </c>
      <c r="AE64" s="11">
        <v>0</v>
      </c>
      <c r="AF64" s="43">
        <v>0</v>
      </c>
      <c r="AG64" s="42">
        <v>0.22</v>
      </c>
      <c r="AH64" s="11">
        <v>85.8</v>
      </c>
      <c r="AI64" s="43">
        <f t="shared" si="95"/>
        <v>390000</v>
      </c>
      <c r="AJ64" s="42">
        <v>0</v>
      </c>
      <c r="AK64" s="11">
        <v>0</v>
      </c>
      <c r="AL64" s="43">
        <v>0</v>
      </c>
      <c r="AM64" s="42">
        <v>0</v>
      </c>
      <c r="AN64" s="11">
        <v>0</v>
      </c>
      <c r="AO64" s="43">
        <v>0</v>
      </c>
      <c r="AP64" s="42">
        <v>0</v>
      </c>
      <c r="AQ64" s="11">
        <v>0</v>
      </c>
      <c r="AR64" s="43">
        <v>0</v>
      </c>
      <c r="AS64" s="42">
        <v>0</v>
      </c>
      <c r="AT64" s="11">
        <v>0</v>
      </c>
      <c r="AU64" s="43">
        <v>0</v>
      </c>
      <c r="AV64" s="42">
        <v>0</v>
      </c>
      <c r="AW64" s="11">
        <v>0</v>
      </c>
      <c r="AX64" s="43">
        <f t="shared" si="93"/>
        <v>0</v>
      </c>
      <c r="AY64" s="42">
        <v>0</v>
      </c>
      <c r="AZ64" s="11">
        <v>0</v>
      </c>
      <c r="BA64" s="43">
        <f t="shared" si="94"/>
        <v>0</v>
      </c>
      <c r="BB64" s="42">
        <v>0</v>
      </c>
      <c r="BC64" s="11">
        <v>0</v>
      </c>
      <c r="BD64" s="43">
        <v>0</v>
      </c>
      <c r="BE64" s="6">
        <f>SUM(C64,O64,R64,X64,AY64,AJ64,AM64+BB64+AP64+AG64)+F64+U64+AS64+L64</f>
        <v>0.26400000000000001</v>
      </c>
      <c r="BF64" s="15">
        <f>SUM(D64,P64,S64,Y64,AZ64,AK64,AN64+BC64+AQ64+AH64)+G64+V64+AT64+M64</f>
        <v>91.07</v>
      </c>
    </row>
    <row r="65" spans="1:58" x14ac:dyDescent="0.3">
      <c r="A65" s="51">
        <v>2016</v>
      </c>
      <c r="B65" s="52" t="s">
        <v>12</v>
      </c>
      <c r="C65" s="42">
        <v>0</v>
      </c>
      <c r="D65" s="11">
        <v>0</v>
      </c>
      <c r="E65" s="43">
        <v>0</v>
      </c>
      <c r="F65" s="42">
        <v>0</v>
      </c>
      <c r="G65" s="11">
        <v>0</v>
      </c>
      <c r="H65" s="43">
        <v>0</v>
      </c>
      <c r="I65" s="42"/>
      <c r="J65" s="11"/>
      <c r="K65" s="43"/>
      <c r="L65" s="42">
        <v>0</v>
      </c>
      <c r="M65" s="11">
        <v>0</v>
      </c>
      <c r="N65" s="43">
        <v>0</v>
      </c>
      <c r="O65" s="42">
        <v>9</v>
      </c>
      <c r="P65" s="11">
        <v>251.95</v>
      </c>
      <c r="Q65" s="43">
        <f t="shared" si="96"/>
        <v>27994.444444444445</v>
      </c>
      <c r="R65" s="42">
        <v>0</v>
      </c>
      <c r="S65" s="11">
        <v>0</v>
      </c>
      <c r="T65" s="43">
        <v>0</v>
      </c>
      <c r="U65" s="42">
        <v>0</v>
      </c>
      <c r="V65" s="11">
        <v>0</v>
      </c>
      <c r="W65" s="43">
        <v>0</v>
      </c>
      <c r="X65" s="42">
        <v>0</v>
      </c>
      <c r="Y65" s="11">
        <v>0</v>
      </c>
      <c r="Z65" s="43">
        <v>0</v>
      </c>
      <c r="AA65" s="42">
        <v>0</v>
      </c>
      <c r="AB65" s="11">
        <v>0</v>
      </c>
      <c r="AC65" s="43">
        <v>0</v>
      </c>
      <c r="AD65" s="42">
        <v>0</v>
      </c>
      <c r="AE65" s="11">
        <v>0</v>
      </c>
      <c r="AF65" s="43">
        <v>0</v>
      </c>
      <c r="AG65" s="42">
        <v>0</v>
      </c>
      <c r="AH65" s="11">
        <v>0</v>
      </c>
      <c r="AI65" s="43">
        <v>0</v>
      </c>
      <c r="AJ65" s="42">
        <v>0</v>
      </c>
      <c r="AK65" s="11">
        <v>0</v>
      </c>
      <c r="AL65" s="43">
        <v>0</v>
      </c>
      <c r="AM65" s="42">
        <v>0</v>
      </c>
      <c r="AN65" s="11">
        <v>0</v>
      </c>
      <c r="AO65" s="43">
        <v>0</v>
      </c>
      <c r="AP65" s="42">
        <v>0</v>
      </c>
      <c r="AQ65" s="11">
        <v>0</v>
      </c>
      <c r="AR65" s="43">
        <v>0</v>
      </c>
      <c r="AS65" s="42">
        <v>14.114000000000001</v>
      </c>
      <c r="AT65" s="11">
        <v>282.58999999999997</v>
      </c>
      <c r="AU65" s="43">
        <f t="shared" ref="AU65" si="98">AT65/AS65*1000</f>
        <v>20021.964007368566</v>
      </c>
      <c r="AV65" s="42">
        <v>0</v>
      </c>
      <c r="AW65" s="11">
        <v>0</v>
      </c>
      <c r="AX65" s="43">
        <f t="shared" si="93"/>
        <v>0</v>
      </c>
      <c r="AY65" s="42">
        <v>0</v>
      </c>
      <c r="AZ65" s="11">
        <v>0</v>
      </c>
      <c r="BA65" s="43">
        <f t="shared" si="94"/>
        <v>0</v>
      </c>
      <c r="BB65" s="42">
        <v>0</v>
      </c>
      <c r="BC65" s="11">
        <v>0</v>
      </c>
      <c r="BD65" s="43">
        <v>0</v>
      </c>
      <c r="BE65" s="6">
        <f>SUM(C65,O65,R65,X65,AY65,AJ65,AM65+BB65+AP65+AG65)+F65+U65+AS65+L65</f>
        <v>23.114000000000001</v>
      </c>
      <c r="BF65" s="15">
        <f>SUM(D65,P65,S65,Y65,AZ65,AK65,AN65+BC65+AQ65+AH65)+G65+V65+AT65+M65</f>
        <v>534.54</v>
      </c>
    </row>
    <row r="66" spans="1:58" x14ac:dyDescent="0.3">
      <c r="A66" s="51">
        <v>2016</v>
      </c>
      <c r="B66" s="52" t="s">
        <v>13</v>
      </c>
      <c r="C66" s="42">
        <v>0.36</v>
      </c>
      <c r="D66" s="11">
        <v>11.6</v>
      </c>
      <c r="E66" s="43">
        <f t="shared" ref="E66" si="99">D66/C66*1000</f>
        <v>32222.222222222223</v>
      </c>
      <c r="F66" s="42">
        <v>0</v>
      </c>
      <c r="G66" s="11">
        <v>0</v>
      </c>
      <c r="H66" s="43">
        <v>0</v>
      </c>
      <c r="I66" s="42"/>
      <c r="J66" s="11"/>
      <c r="K66" s="43"/>
      <c r="L66" s="42">
        <v>0</v>
      </c>
      <c r="M66" s="11">
        <v>0</v>
      </c>
      <c r="N66" s="43">
        <v>0</v>
      </c>
      <c r="O66" s="42">
        <v>9</v>
      </c>
      <c r="P66" s="11">
        <v>237.09</v>
      </c>
      <c r="Q66" s="43">
        <f t="shared" si="96"/>
        <v>26343.333333333332</v>
      </c>
      <c r="R66" s="42">
        <v>0</v>
      </c>
      <c r="S66" s="11">
        <v>0</v>
      </c>
      <c r="T66" s="43">
        <v>0</v>
      </c>
      <c r="U66" s="42">
        <v>0</v>
      </c>
      <c r="V66" s="11">
        <v>0</v>
      </c>
      <c r="W66" s="43">
        <v>0</v>
      </c>
      <c r="X66" s="42">
        <v>0</v>
      </c>
      <c r="Y66" s="11">
        <v>0</v>
      </c>
      <c r="Z66" s="43">
        <v>0</v>
      </c>
      <c r="AA66" s="42">
        <v>0</v>
      </c>
      <c r="AB66" s="11">
        <v>0</v>
      </c>
      <c r="AC66" s="43">
        <v>0</v>
      </c>
      <c r="AD66" s="42">
        <v>0</v>
      </c>
      <c r="AE66" s="11">
        <v>0</v>
      </c>
      <c r="AF66" s="43">
        <v>0</v>
      </c>
      <c r="AG66" s="42">
        <v>0</v>
      </c>
      <c r="AH66" s="11">
        <v>0</v>
      </c>
      <c r="AI66" s="43">
        <v>0</v>
      </c>
      <c r="AJ66" s="42">
        <v>0</v>
      </c>
      <c r="AK66" s="11">
        <v>0</v>
      </c>
      <c r="AL66" s="43">
        <v>0</v>
      </c>
      <c r="AM66" s="42">
        <v>0</v>
      </c>
      <c r="AN66" s="11">
        <v>0</v>
      </c>
      <c r="AO66" s="43">
        <v>0</v>
      </c>
      <c r="AP66" s="42">
        <v>0</v>
      </c>
      <c r="AQ66" s="11">
        <v>0</v>
      </c>
      <c r="AR66" s="43">
        <v>0</v>
      </c>
      <c r="AS66" s="42">
        <v>0</v>
      </c>
      <c r="AT66" s="11">
        <v>0</v>
      </c>
      <c r="AU66" s="43">
        <v>0</v>
      </c>
      <c r="AV66" s="42">
        <v>0</v>
      </c>
      <c r="AW66" s="11">
        <v>0</v>
      </c>
      <c r="AX66" s="43">
        <f t="shared" si="93"/>
        <v>0</v>
      </c>
      <c r="AY66" s="42">
        <v>0</v>
      </c>
      <c r="AZ66" s="11">
        <v>0</v>
      </c>
      <c r="BA66" s="43">
        <f t="shared" si="94"/>
        <v>0</v>
      </c>
      <c r="BB66" s="42">
        <v>0</v>
      </c>
      <c r="BC66" s="11">
        <v>0</v>
      </c>
      <c r="BD66" s="43">
        <v>0</v>
      </c>
      <c r="BE66" s="6">
        <f>SUM(C66,O66,R66,X66,AY66,AJ66,AM66+BB66+AP66+AG66)+F66+U66+AS66+L66</f>
        <v>9.36</v>
      </c>
      <c r="BF66" s="15">
        <f>SUM(D66,P66,S66,Y66,AZ66,AK66,AN66+BC66+AQ66+AH66)+G66+V66+AT66+M66</f>
        <v>248.69</v>
      </c>
    </row>
    <row r="67" spans="1:58" x14ac:dyDescent="0.3">
      <c r="A67" s="51">
        <v>2016</v>
      </c>
      <c r="B67" s="52" t="s">
        <v>14</v>
      </c>
      <c r="C67" s="42">
        <v>0</v>
      </c>
      <c r="D67" s="11">
        <v>0</v>
      </c>
      <c r="E67" s="43">
        <v>0</v>
      </c>
      <c r="F67" s="42">
        <v>0</v>
      </c>
      <c r="G67" s="11">
        <v>0</v>
      </c>
      <c r="H67" s="43">
        <v>0</v>
      </c>
      <c r="I67" s="42"/>
      <c r="J67" s="11"/>
      <c r="K67" s="43"/>
      <c r="L67" s="42">
        <v>6.2E-2</v>
      </c>
      <c r="M67" s="11">
        <v>19.89</v>
      </c>
      <c r="N67" s="43">
        <f t="shared" ref="N67" si="100">M67/L67*1000</f>
        <v>320806.45161290321</v>
      </c>
      <c r="O67" s="42">
        <v>9</v>
      </c>
      <c r="P67" s="11">
        <v>263.33</v>
      </c>
      <c r="Q67" s="43">
        <f t="shared" si="96"/>
        <v>29258.888888888887</v>
      </c>
      <c r="R67" s="42">
        <v>0</v>
      </c>
      <c r="S67" s="11">
        <v>0</v>
      </c>
      <c r="T67" s="43">
        <v>0</v>
      </c>
      <c r="U67" s="42">
        <v>0</v>
      </c>
      <c r="V67" s="11">
        <v>0</v>
      </c>
      <c r="W67" s="43">
        <v>0</v>
      </c>
      <c r="X67" s="42">
        <v>0.21</v>
      </c>
      <c r="Y67" s="11">
        <v>3.42</v>
      </c>
      <c r="Z67" s="43">
        <f t="shared" ref="Z67:Z69" si="101">Y67/X67*1000</f>
        <v>16285.714285714284</v>
      </c>
      <c r="AA67" s="42">
        <v>0</v>
      </c>
      <c r="AB67" s="11">
        <v>0</v>
      </c>
      <c r="AC67" s="43">
        <v>0</v>
      </c>
      <c r="AD67" s="42">
        <v>0</v>
      </c>
      <c r="AE67" s="11">
        <v>0</v>
      </c>
      <c r="AF67" s="43">
        <v>0</v>
      </c>
      <c r="AG67" s="42">
        <v>0</v>
      </c>
      <c r="AH67" s="11">
        <v>0</v>
      </c>
      <c r="AI67" s="43">
        <v>0</v>
      </c>
      <c r="AJ67" s="42">
        <v>0</v>
      </c>
      <c r="AK67" s="11">
        <v>0</v>
      </c>
      <c r="AL67" s="43">
        <v>0</v>
      </c>
      <c r="AM67" s="42">
        <v>0</v>
      </c>
      <c r="AN67" s="11">
        <v>0</v>
      </c>
      <c r="AO67" s="43">
        <v>0</v>
      </c>
      <c r="AP67" s="42">
        <v>0</v>
      </c>
      <c r="AQ67" s="11">
        <v>0</v>
      </c>
      <c r="AR67" s="43">
        <v>0</v>
      </c>
      <c r="AS67" s="42">
        <v>0</v>
      </c>
      <c r="AT67" s="11">
        <v>0</v>
      </c>
      <c r="AU67" s="43">
        <v>0</v>
      </c>
      <c r="AV67" s="42">
        <v>0</v>
      </c>
      <c r="AW67" s="11">
        <v>0</v>
      </c>
      <c r="AX67" s="43">
        <f t="shared" si="93"/>
        <v>0</v>
      </c>
      <c r="AY67" s="42">
        <v>0</v>
      </c>
      <c r="AZ67" s="11">
        <v>0</v>
      </c>
      <c r="BA67" s="43">
        <f t="shared" si="94"/>
        <v>0</v>
      </c>
      <c r="BB67" s="42">
        <v>0</v>
      </c>
      <c r="BC67" s="11">
        <v>0</v>
      </c>
      <c r="BD67" s="43">
        <v>0</v>
      </c>
      <c r="BE67" s="6">
        <f>SUM(C67,O67,R67,X67,AY67,AJ67,AM67+BB67+AP67+AG67)+F67+U67+AS67+L67</f>
        <v>9.2720000000000002</v>
      </c>
      <c r="BF67" s="15">
        <f>SUM(D67,P67,S67,Y67,AZ67,AK67,AN67+BC67+AQ67+AH67)+G67+V67+AT67+M67</f>
        <v>286.64</v>
      </c>
    </row>
    <row r="68" spans="1:58" x14ac:dyDescent="0.3">
      <c r="A68" s="51">
        <v>2016</v>
      </c>
      <c r="B68" s="43" t="s">
        <v>15</v>
      </c>
      <c r="C68" s="42">
        <v>0</v>
      </c>
      <c r="D68" s="11">
        <v>0</v>
      </c>
      <c r="E68" s="43">
        <v>0</v>
      </c>
      <c r="F68" s="42">
        <v>0</v>
      </c>
      <c r="G68" s="11">
        <v>0</v>
      </c>
      <c r="H68" s="43">
        <v>0</v>
      </c>
      <c r="I68" s="42"/>
      <c r="J68" s="11"/>
      <c r="K68" s="43"/>
      <c r="L68" s="42">
        <v>0</v>
      </c>
      <c r="M68" s="11">
        <v>0</v>
      </c>
      <c r="N68" s="43">
        <v>0</v>
      </c>
      <c r="O68" s="42">
        <v>9</v>
      </c>
      <c r="P68" s="11">
        <v>250.32</v>
      </c>
      <c r="Q68" s="43">
        <f t="shared" si="96"/>
        <v>27813.333333333332</v>
      </c>
      <c r="R68" s="42">
        <v>0</v>
      </c>
      <c r="S68" s="11">
        <v>0</v>
      </c>
      <c r="T68" s="43">
        <v>0</v>
      </c>
      <c r="U68" s="42">
        <v>0</v>
      </c>
      <c r="V68" s="11">
        <v>0</v>
      </c>
      <c r="W68" s="43">
        <v>0</v>
      </c>
      <c r="X68" s="42">
        <v>0.36399999999999999</v>
      </c>
      <c r="Y68" s="11">
        <v>4.97</v>
      </c>
      <c r="Z68" s="43">
        <f t="shared" si="101"/>
        <v>13653.846153846152</v>
      </c>
      <c r="AA68" s="42">
        <v>0</v>
      </c>
      <c r="AB68" s="11">
        <v>0</v>
      </c>
      <c r="AC68" s="43">
        <v>0</v>
      </c>
      <c r="AD68" s="42">
        <v>0</v>
      </c>
      <c r="AE68" s="11">
        <v>0</v>
      </c>
      <c r="AF68" s="43">
        <v>0</v>
      </c>
      <c r="AG68" s="42">
        <v>0</v>
      </c>
      <c r="AH68" s="11">
        <v>0</v>
      </c>
      <c r="AI68" s="43">
        <v>0</v>
      </c>
      <c r="AJ68" s="42">
        <v>0.01</v>
      </c>
      <c r="AK68" s="11">
        <v>2.14</v>
      </c>
      <c r="AL68" s="43">
        <f t="shared" ref="AL68" si="102">AK68/AJ68*1000</f>
        <v>214000</v>
      </c>
      <c r="AM68" s="42">
        <v>0</v>
      </c>
      <c r="AN68" s="11">
        <v>0</v>
      </c>
      <c r="AO68" s="43">
        <v>0</v>
      </c>
      <c r="AP68" s="42">
        <v>0</v>
      </c>
      <c r="AQ68" s="11">
        <v>0</v>
      </c>
      <c r="AR68" s="43">
        <v>0</v>
      </c>
      <c r="AS68" s="42">
        <v>0</v>
      </c>
      <c r="AT68" s="11">
        <v>0</v>
      </c>
      <c r="AU68" s="43">
        <v>0</v>
      </c>
      <c r="AV68" s="42">
        <v>0</v>
      </c>
      <c r="AW68" s="11">
        <v>0</v>
      </c>
      <c r="AX68" s="43">
        <f t="shared" si="93"/>
        <v>0</v>
      </c>
      <c r="AY68" s="42">
        <v>0</v>
      </c>
      <c r="AZ68" s="11">
        <v>0</v>
      </c>
      <c r="BA68" s="43">
        <f t="shared" si="94"/>
        <v>0</v>
      </c>
      <c r="BB68" s="42">
        <v>0</v>
      </c>
      <c r="BC68" s="11">
        <v>0</v>
      </c>
      <c r="BD68" s="43">
        <v>0</v>
      </c>
      <c r="BE68" s="6">
        <f>SUM(C68,O68,R68,X68,AY68,AJ68,AM68+BB68+AP68+AG68)+F68+U68+AS68+L68</f>
        <v>9.3740000000000006</v>
      </c>
      <c r="BF68" s="15">
        <f>SUM(D68,P68,S68,Y68,AZ68,AK68,AN68+BC68+AQ68+AH68)+G68+V68+AT68+M68</f>
        <v>257.43</v>
      </c>
    </row>
    <row r="69" spans="1:58" x14ac:dyDescent="0.3">
      <c r="A69" s="51">
        <v>2016</v>
      </c>
      <c r="B69" s="52" t="s">
        <v>16</v>
      </c>
      <c r="C69" s="42">
        <v>0</v>
      </c>
      <c r="D69" s="11">
        <v>0</v>
      </c>
      <c r="E69" s="43">
        <v>0</v>
      </c>
      <c r="F69" s="42">
        <v>0</v>
      </c>
      <c r="G69" s="11">
        <v>0</v>
      </c>
      <c r="H69" s="43">
        <v>0</v>
      </c>
      <c r="I69" s="42"/>
      <c r="J69" s="11"/>
      <c r="K69" s="43"/>
      <c r="L69" s="42">
        <v>0</v>
      </c>
      <c r="M69" s="11">
        <v>0</v>
      </c>
      <c r="N69" s="43">
        <v>0</v>
      </c>
      <c r="O69" s="42">
        <v>0</v>
      </c>
      <c r="P69" s="11">
        <v>0</v>
      </c>
      <c r="Q69" s="43">
        <v>0</v>
      </c>
      <c r="R69" s="42">
        <v>0</v>
      </c>
      <c r="S69" s="11">
        <v>0</v>
      </c>
      <c r="T69" s="43">
        <v>0</v>
      </c>
      <c r="U69" s="42">
        <v>0</v>
      </c>
      <c r="V69" s="11">
        <v>0</v>
      </c>
      <c r="W69" s="43">
        <v>0</v>
      </c>
      <c r="X69" s="42">
        <v>0.13500000000000001</v>
      </c>
      <c r="Y69" s="11">
        <v>10.01</v>
      </c>
      <c r="Z69" s="43">
        <f t="shared" si="101"/>
        <v>74148.148148148131</v>
      </c>
      <c r="AA69" s="42">
        <v>0</v>
      </c>
      <c r="AB69" s="11">
        <v>0</v>
      </c>
      <c r="AC69" s="43">
        <v>0</v>
      </c>
      <c r="AD69" s="42">
        <v>0</v>
      </c>
      <c r="AE69" s="11">
        <v>0</v>
      </c>
      <c r="AF69" s="43">
        <v>0</v>
      </c>
      <c r="AG69" s="42">
        <v>0</v>
      </c>
      <c r="AH69" s="11">
        <v>0</v>
      </c>
      <c r="AI69" s="43">
        <v>0</v>
      </c>
      <c r="AJ69" s="42">
        <v>0</v>
      </c>
      <c r="AK69" s="11">
        <v>0</v>
      </c>
      <c r="AL69" s="43">
        <v>0</v>
      </c>
      <c r="AM69" s="42">
        <v>0</v>
      </c>
      <c r="AN69" s="11">
        <v>0</v>
      </c>
      <c r="AO69" s="43">
        <v>0</v>
      </c>
      <c r="AP69" s="42">
        <v>0</v>
      </c>
      <c r="AQ69" s="11">
        <v>0</v>
      </c>
      <c r="AR69" s="43">
        <v>0</v>
      </c>
      <c r="AS69" s="42">
        <v>0</v>
      </c>
      <c r="AT69" s="11">
        <v>0</v>
      </c>
      <c r="AU69" s="43">
        <v>0</v>
      </c>
      <c r="AV69" s="42">
        <v>0</v>
      </c>
      <c r="AW69" s="11">
        <v>0</v>
      </c>
      <c r="AX69" s="43">
        <f t="shared" si="93"/>
        <v>0</v>
      </c>
      <c r="AY69" s="42">
        <v>0</v>
      </c>
      <c r="AZ69" s="11">
        <v>0</v>
      </c>
      <c r="BA69" s="43">
        <f t="shared" si="94"/>
        <v>0</v>
      </c>
      <c r="BB69" s="42">
        <v>0</v>
      </c>
      <c r="BC69" s="11">
        <v>0</v>
      </c>
      <c r="BD69" s="43">
        <v>0</v>
      </c>
      <c r="BE69" s="6">
        <f>SUM(C69,O69,R69,X69,AY69,AJ69,AM69+BB69+AP69+AG69)+F69+U69+AS69+L69</f>
        <v>0.13500000000000001</v>
      </c>
      <c r="BF69" s="15">
        <f>SUM(D69,P69,S69,Y69,AZ69,AK69,AN69+BC69+AQ69+AH69)+G69+V69+AT69+M69</f>
        <v>10.01</v>
      </c>
    </row>
    <row r="70" spans="1:58" ht="15" thickBot="1" x14ac:dyDescent="0.35">
      <c r="A70" s="53"/>
      <c r="B70" s="54" t="s">
        <v>17</v>
      </c>
      <c r="C70" s="44">
        <f t="shared" ref="C70:D70" si="103">SUM(C58:C69)</f>
        <v>0.36</v>
      </c>
      <c r="D70" s="35">
        <f t="shared" si="103"/>
        <v>11.6</v>
      </c>
      <c r="E70" s="45"/>
      <c r="F70" s="44">
        <f t="shared" ref="F70:G70" si="104">SUM(F58:F69)</f>
        <v>0</v>
      </c>
      <c r="G70" s="35">
        <f t="shared" si="104"/>
        <v>0</v>
      </c>
      <c r="H70" s="45"/>
      <c r="I70" s="44"/>
      <c r="J70" s="35"/>
      <c r="K70" s="45"/>
      <c r="L70" s="44">
        <f t="shared" ref="L70:M70" si="105">SUM(L58:L69)</f>
        <v>6.2E-2</v>
      </c>
      <c r="M70" s="35">
        <f t="shared" si="105"/>
        <v>19.89</v>
      </c>
      <c r="N70" s="45"/>
      <c r="O70" s="44">
        <f t="shared" ref="O70:P70" si="106">SUM(O58:O69)</f>
        <v>90</v>
      </c>
      <c r="P70" s="35">
        <f t="shared" si="106"/>
        <v>2608.0700000000002</v>
      </c>
      <c r="Q70" s="45"/>
      <c r="R70" s="44">
        <f t="shared" ref="R70:S70" si="107">SUM(R58:R69)</f>
        <v>0</v>
      </c>
      <c r="S70" s="35">
        <f t="shared" si="107"/>
        <v>0</v>
      </c>
      <c r="T70" s="45"/>
      <c r="U70" s="44">
        <f t="shared" ref="U70:V70" si="108">SUM(U58:U69)</f>
        <v>4.3999999999999997E-2</v>
      </c>
      <c r="V70" s="35">
        <f t="shared" si="108"/>
        <v>5.27</v>
      </c>
      <c r="W70" s="45"/>
      <c r="X70" s="44">
        <f t="shared" ref="X70:Y70" si="109">SUM(X58:X69)</f>
        <v>0.70899999999999996</v>
      </c>
      <c r="Y70" s="35">
        <f t="shared" si="109"/>
        <v>18.399999999999999</v>
      </c>
      <c r="Z70" s="45"/>
      <c r="AA70" s="44">
        <f t="shared" ref="AA70:AB70" si="110">SUM(AA58:AA69)</f>
        <v>0</v>
      </c>
      <c r="AB70" s="35">
        <f t="shared" si="110"/>
        <v>0</v>
      </c>
      <c r="AC70" s="45"/>
      <c r="AD70" s="44">
        <f t="shared" ref="AD70:AE70" si="111">SUM(AD58:AD69)</f>
        <v>0</v>
      </c>
      <c r="AE70" s="35">
        <f t="shared" si="111"/>
        <v>0</v>
      </c>
      <c r="AF70" s="45"/>
      <c r="AG70" s="44">
        <f t="shared" ref="AG70:AH70" si="112">SUM(AG58:AG69)</f>
        <v>0.28500000000000003</v>
      </c>
      <c r="AH70" s="35">
        <f t="shared" si="112"/>
        <v>103.8</v>
      </c>
      <c r="AI70" s="45"/>
      <c r="AJ70" s="44">
        <f t="shared" ref="AJ70:AK70" si="113">SUM(AJ58:AJ69)</f>
        <v>0.01</v>
      </c>
      <c r="AK70" s="35">
        <f t="shared" si="113"/>
        <v>2.14</v>
      </c>
      <c r="AL70" s="45"/>
      <c r="AM70" s="44">
        <f t="shared" ref="AM70:AN70" si="114">SUM(AM58:AM69)</f>
        <v>0</v>
      </c>
      <c r="AN70" s="35">
        <f t="shared" si="114"/>
        <v>0</v>
      </c>
      <c r="AO70" s="45"/>
      <c r="AP70" s="44">
        <f t="shared" ref="AP70:AQ70" si="115">SUM(AP58:AP69)</f>
        <v>0</v>
      </c>
      <c r="AQ70" s="35">
        <f t="shared" si="115"/>
        <v>0</v>
      </c>
      <c r="AR70" s="45"/>
      <c r="AS70" s="44">
        <f t="shared" ref="AS70:AT70" si="116">SUM(AS58:AS69)</f>
        <v>14.114000000000001</v>
      </c>
      <c r="AT70" s="35">
        <f t="shared" si="116"/>
        <v>282.58999999999997</v>
      </c>
      <c r="AU70" s="45"/>
      <c r="AV70" s="44">
        <f t="shared" ref="AV70:AW70" si="117">SUM(AV58:AV69)</f>
        <v>0</v>
      </c>
      <c r="AW70" s="35">
        <f t="shared" si="117"/>
        <v>0</v>
      </c>
      <c r="AX70" s="45"/>
      <c r="AY70" s="44">
        <f t="shared" ref="AY70:AZ70" si="118">SUM(AY58:AY69)</f>
        <v>0</v>
      </c>
      <c r="AZ70" s="35">
        <f t="shared" si="118"/>
        <v>0</v>
      </c>
      <c r="BA70" s="45"/>
      <c r="BB70" s="44">
        <f t="shared" ref="BB70:BC70" si="119">SUM(BB58:BB69)</f>
        <v>0</v>
      </c>
      <c r="BC70" s="35">
        <f t="shared" si="119"/>
        <v>0</v>
      </c>
      <c r="BD70" s="45"/>
      <c r="BE70" s="36">
        <f>SUM(C70,O70,R70,X70,AY70,AJ70,AM70+BB70+AP70+AG70)+F70+U70+AS70+L70</f>
        <v>105.584</v>
      </c>
      <c r="BF70" s="37">
        <f>SUM(D70,P70,S70,Y70,AZ70,AK70,AN70+BC70+AQ70+AH70)+G70+V70+AT70+M70</f>
        <v>3051.76</v>
      </c>
    </row>
    <row r="71" spans="1:58" x14ac:dyDescent="0.3">
      <c r="A71" s="51">
        <v>2017</v>
      </c>
      <c r="B71" s="52" t="s">
        <v>5</v>
      </c>
      <c r="C71" s="42">
        <v>0</v>
      </c>
      <c r="D71" s="11">
        <v>0</v>
      </c>
      <c r="E71" s="43">
        <v>0</v>
      </c>
      <c r="F71" s="42">
        <v>0</v>
      </c>
      <c r="G71" s="11">
        <v>0</v>
      </c>
      <c r="H71" s="43">
        <v>0</v>
      </c>
      <c r="I71" s="42"/>
      <c r="J71" s="11"/>
      <c r="K71" s="43"/>
      <c r="L71" s="42">
        <v>0</v>
      </c>
      <c r="M71" s="11">
        <v>0</v>
      </c>
      <c r="N71" s="43">
        <v>0</v>
      </c>
      <c r="O71" s="42">
        <v>0</v>
      </c>
      <c r="P71" s="11">
        <v>0</v>
      </c>
      <c r="Q71" s="43">
        <v>0</v>
      </c>
      <c r="R71" s="42">
        <v>0</v>
      </c>
      <c r="S71" s="11">
        <v>0</v>
      </c>
      <c r="T71" s="43">
        <v>0</v>
      </c>
      <c r="U71" s="42">
        <v>0</v>
      </c>
      <c r="V71" s="11">
        <v>0</v>
      </c>
      <c r="W71" s="43">
        <v>0</v>
      </c>
      <c r="X71" s="42">
        <v>0.72099999999999997</v>
      </c>
      <c r="Y71" s="11">
        <v>27.71</v>
      </c>
      <c r="Z71" s="43">
        <f t="shared" ref="Z71:Z82" si="120">Y71/X71*1000</f>
        <v>38432.732316227462</v>
      </c>
      <c r="AA71" s="42">
        <v>0</v>
      </c>
      <c r="AB71" s="11">
        <v>0</v>
      </c>
      <c r="AC71" s="43">
        <v>0</v>
      </c>
      <c r="AD71" s="42">
        <v>0</v>
      </c>
      <c r="AE71" s="11">
        <v>0</v>
      </c>
      <c r="AF71" s="43">
        <v>0</v>
      </c>
      <c r="AG71" s="42">
        <v>0</v>
      </c>
      <c r="AH71" s="11">
        <v>0</v>
      </c>
      <c r="AI71" s="43">
        <v>0</v>
      </c>
      <c r="AJ71" s="42">
        <v>0</v>
      </c>
      <c r="AK71" s="11">
        <v>0</v>
      </c>
      <c r="AL71" s="43">
        <v>0</v>
      </c>
      <c r="AM71" s="42">
        <v>0</v>
      </c>
      <c r="AN71" s="11">
        <v>0</v>
      </c>
      <c r="AO71" s="43">
        <v>0</v>
      </c>
      <c r="AP71" s="42">
        <v>0</v>
      </c>
      <c r="AQ71" s="11">
        <v>0</v>
      </c>
      <c r="AR71" s="43">
        <v>0</v>
      </c>
      <c r="AS71" s="42">
        <v>0</v>
      </c>
      <c r="AT71" s="11">
        <v>0</v>
      </c>
      <c r="AU71" s="43">
        <v>0</v>
      </c>
      <c r="AV71" s="42">
        <v>0</v>
      </c>
      <c r="AW71" s="11">
        <v>0</v>
      </c>
      <c r="AX71" s="43">
        <f t="shared" ref="AX71:AX82" si="121">IF(AV71=0,0,AW71/AV71*1000)</f>
        <v>0</v>
      </c>
      <c r="AY71" s="42">
        <v>0</v>
      </c>
      <c r="AZ71" s="11">
        <v>0</v>
      </c>
      <c r="BA71" s="43">
        <f t="shared" ref="BA71:BA82" si="122">IF(AY71=0,0,AZ71/AY71*1000)</f>
        <v>0</v>
      </c>
      <c r="BB71" s="42">
        <v>0</v>
      </c>
      <c r="BC71" s="11">
        <v>0</v>
      </c>
      <c r="BD71" s="43">
        <v>0</v>
      </c>
      <c r="BE71" s="6">
        <f>SUM(C71,O71,R71,X71,AY71,AJ71,AM71+BB71+AP71+AG71)+F71+U71+AS71+L71</f>
        <v>0.72099999999999997</v>
      </c>
      <c r="BF71" s="15">
        <f>SUM(D71,P71,S71,Y71,AZ71,AK71,AN71+BC71+AQ71+AH71)+G71+V71+AT71+M71</f>
        <v>27.71</v>
      </c>
    </row>
    <row r="72" spans="1:58" x14ac:dyDescent="0.3">
      <c r="A72" s="51">
        <v>2017</v>
      </c>
      <c r="B72" s="52" t="s">
        <v>6</v>
      </c>
      <c r="C72" s="42">
        <v>0</v>
      </c>
      <c r="D72" s="11">
        <v>0</v>
      </c>
      <c r="E72" s="43">
        <v>0</v>
      </c>
      <c r="F72" s="42">
        <v>0</v>
      </c>
      <c r="G72" s="11">
        <v>0</v>
      </c>
      <c r="H72" s="43">
        <v>0</v>
      </c>
      <c r="I72" s="42"/>
      <c r="J72" s="11"/>
      <c r="K72" s="43"/>
      <c r="L72" s="42">
        <v>0</v>
      </c>
      <c r="M72" s="11">
        <v>0</v>
      </c>
      <c r="N72" s="43">
        <v>0</v>
      </c>
      <c r="O72" s="42">
        <v>6.3</v>
      </c>
      <c r="P72" s="11">
        <v>135.27000000000001</v>
      </c>
      <c r="Q72" s="43">
        <f t="shared" ref="Q72:Q81" si="123">P72/O72*1000</f>
        <v>21471.428571428576</v>
      </c>
      <c r="R72" s="42">
        <v>0</v>
      </c>
      <c r="S72" s="11">
        <v>0</v>
      </c>
      <c r="T72" s="43">
        <v>0</v>
      </c>
      <c r="U72" s="42">
        <v>0</v>
      </c>
      <c r="V72" s="11">
        <v>0</v>
      </c>
      <c r="W72" s="43">
        <v>0</v>
      </c>
      <c r="X72" s="42">
        <v>0.19900000000000001</v>
      </c>
      <c r="Y72" s="11">
        <v>9.74</v>
      </c>
      <c r="Z72" s="43">
        <f t="shared" si="120"/>
        <v>48944.723618090451</v>
      </c>
      <c r="AA72" s="42">
        <v>0</v>
      </c>
      <c r="AB72" s="11">
        <v>0</v>
      </c>
      <c r="AC72" s="43">
        <v>0</v>
      </c>
      <c r="AD72" s="42">
        <v>0</v>
      </c>
      <c r="AE72" s="11">
        <v>0</v>
      </c>
      <c r="AF72" s="43">
        <v>0</v>
      </c>
      <c r="AG72" s="42">
        <v>0</v>
      </c>
      <c r="AH72" s="11">
        <v>0</v>
      </c>
      <c r="AI72" s="43">
        <v>0</v>
      </c>
      <c r="AJ72" s="42">
        <v>0</v>
      </c>
      <c r="AK72" s="11">
        <v>0</v>
      </c>
      <c r="AL72" s="43">
        <v>0</v>
      </c>
      <c r="AM72" s="42">
        <v>0</v>
      </c>
      <c r="AN72" s="11">
        <v>0</v>
      </c>
      <c r="AO72" s="43">
        <v>0</v>
      </c>
      <c r="AP72" s="42">
        <v>0</v>
      </c>
      <c r="AQ72" s="11">
        <v>0</v>
      </c>
      <c r="AR72" s="43">
        <v>0</v>
      </c>
      <c r="AS72" s="42">
        <v>0</v>
      </c>
      <c r="AT72" s="11">
        <v>0</v>
      </c>
      <c r="AU72" s="43">
        <v>0</v>
      </c>
      <c r="AV72" s="42">
        <v>0</v>
      </c>
      <c r="AW72" s="11">
        <v>0</v>
      </c>
      <c r="AX72" s="43">
        <f t="shared" si="121"/>
        <v>0</v>
      </c>
      <c r="AY72" s="42">
        <v>0</v>
      </c>
      <c r="AZ72" s="11">
        <v>0</v>
      </c>
      <c r="BA72" s="43">
        <f t="shared" si="122"/>
        <v>0</v>
      </c>
      <c r="BB72" s="42">
        <v>0</v>
      </c>
      <c r="BC72" s="11">
        <v>0</v>
      </c>
      <c r="BD72" s="43">
        <v>0</v>
      </c>
      <c r="BE72" s="6">
        <f>SUM(C72,O72,R72,X72,AY72,AJ72,AM72+BB72+AP72+AG72)+F72+U72+AS72+L72</f>
        <v>6.4989999999999997</v>
      </c>
      <c r="BF72" s="15">
        <f>SUM(D72,P72,S72,Y72,AZ72,AK72,AN72+BC72+AQ72+AH72)+G72+V72+AT72+M72</f>
        <v>145.01000000000002</v>
      </c>
    </row>
    <row r="73" spans="1:58" x14ac:dyDescent="0.3">
      <c r="A73" s="51">
        <v>2017</v>
      </c>
      <c r="B73" s="52" t="s">
        <v>7</v>
      </c>
      <c r="C73" s="42">
        <v>0</v>
      </c>
      <c r="D73" s="11">
        <v>0</v>
      </c>
      <c r="E73" s="43">
        <v>0</v>
      </c>
      <c r="F73" s="42">
        <v>0</v>
      </c>
      <c r="G73" s="11">
        <v>0</v>
      </c>
      <c r="H73" s="43">
        <v>0</v>
      </c>
      <c r="I73" s="42"/>
      <c r="J73" s="11"/>
      <c r="K73" s="43"/>
      <c r="L73" s="42">
        <v>0</v>
      </c>
      <c r="M73" s="11">
        <v>0</v>
      </c>
      <c r="N73" s="43">
        <v>0</v>
      </c>
      <c r="O73" s="42">
        <v>9</v>
      </c>
      <c r="P73" s="11">
        <v>205.11</v>
      </c>
      <c r="Q73" s="43">
        <f t="shared" si="123"/>
        <v>22790.000000000004</v>
      </c>
      <c r="R73" s="42">
        <v>0</v>
      </c>
      <c r="S73" s="11">
        <v>0</v>
      </c>
      <c r="T73" s="43">
        <v>0</v>
      </c>
      <c r="U73" s="42">
        <v>0</v>
      </c>
      <c r="V73" s="11">
        <v>0</v>
      </c>
      <c r="W73" s="43">
        <v>0</v>
      </c>
      <c r="X73" s="42">
        <v>3.0000000000000001E-3</v>
      </c>
      <c r="Y73" s="11">
        <v>5</v>
      </c>
      <c r="Z73" s="43">
        <f t="shared" si="120"/>
        <v>1666666.6666666667</v>
      </c>
      <c r="AA73" s="42">
        <v>0</v>
      </c>
      <c r="AB73" s="11">
        <v>0</v>
      </c>
      <c r="AC73" s="43">
        <v>0</v>
      </c>
      <c r="AD73" s="42">
        <v>0</v>
      </c>
      <c r="AE73" s="11">
        <v>0</v>
      </c>
      <c r="AF73" s="43">
        <v>0</v>
      </c>
      <c r="AG73" s="42">
        <v>0</v>
      </c>
      <c r="AH73" s="11">
        <v>0</v>
      </c>
      <c r="AI73" s="43">
        <v>0</v>
      </c>
      <c r="AJ73" s="42">
        <v>0</v>
      </c>
      <c r="AK73" s="11">
        <v>0</v>
      </c>
      <c r="AL73" s="43">
        <v>0</v>
      </c>
      <c r="AM73" s="42">
        <v>0</v>
      </c>
      <c r="AN73" s="11">
        <v>0</v>
      </c>
      <c r="AO73" s="43">
        <v>0</v>
      </c>
      <c r="AP73" s="42">
        <v>0</v>
      </c>
      <c r="AQ73" s="11">
        <v>0</v>
      </c>
      <c r="AR73" s="43">
        <v>0</v>
      </c>
      <c r="AS73" s="42">
        <v>0</v>
      </c>
      <c r="AT73" s="11">
        <v>0</v>
      </c>
      <c r="AU73" s="43">
        <v>0</v>
      </c>
      <c r="AV73" s="42">
        <v>0</v>
      </c>
      <c r="AW73" s="11">
        <v>0</v>
      </c>
      <c r="AX73" s="43">
        <f t="shared" si="121"/>
        <v>0</v>
      </c>
      <c r="AY73" s="42">
        <v>0</v>
      </c>
      <c r="AZ73" s="11">
        <v>0</v>
      </c>
      <c r="BA73" s="43">
        <f t="shared" si="122"/>
        <v>0</v>
      </c>
      <c r="BB73" s="42">
        <v>0</v>
      </c>
      <c r="BC73" s="11">
        <v>0</v>
      </c>
      <c r="BD73" s="43">
        <v>0</v>
      </c>
      <c r="BE73" s="6">
        <f>SUM(C73,O73,R73,X73,AY73,AJ73,AM73+BB73+AP73+AG73)+F73+U73+AS73+L73</f>
        <v>9.0030000000000001</v>
      </c>
      <c r="BF73" s="15">
        <f>SUM(D73,P73,S73,Y73,AZ73,AK73,AN73+BC73+AQ73+AH73)+G73+V73+AT73+M73</f>
        <v>210.11</v>
      </c>
    </row>
    <row r="74" spans="1:58" x14ac:dyDescent="0.3">
      <c r="A74" s="51">
        <v>2017</v>
      </c>
      <c r="B74" s="52" t="s">
        <v>8</v>
      </c>
      <c r="C74" s="42">
        <v>0</v>
      </c>
      <c r="D74" s="11">
        <v>0</v>
      </c>
      <c r="E74" s="43">
        <v>0</v>
      </c>
      <c r="F74" s="42">
        <v>0</v>
      </c>
      <c r="G74" s="11">
        <v>0</v>
      </c>
      <c r="H74" s="43">
        <v>0</v>
      </c>
      <c r="I74" s="42"/>
      <c r="J74" s="11"/>
      <c r="K74" s="43"/>
      <c r="L74" s="42">
        <v>0</v>
      </c>
      <c r="M74" s="11">
        <v>0</v>
      </c>
      <c r="N74" s="43">
        <v>0</v>
      </c>
      <c r="O74" s="42">
        <v>9</v>
      </c>
      <c r="P74" s="11">
        <v>210.63</v>
      </c>
      <c r="Q74" s="43">
        <f t="shared" si="123"/>
        <v>23403.333333333332</v>
      </c>
      <c r="R74" s="42">
        <v>0</v>
      </c>
      <c r="S74" s="11">
        <v>0</v>
      </c>
      <c r="T74" s="43">
        <v>0</v>
      </c>
      <c r="U74" s="42">
        <v>0</v>
      </c>
      <c r="V74" s="11">
        <v>0</v>
      </c>
      <c r="W74" s="43">
        <v>0</v>
      </c>
      <c r="X74" s="42">
        <v>0.26</v>
      </c>
      <c r="Y74" s="11">
        <v>10.09</v>
      </c>
      <c r="Z74" s="43">
        <f t="shared" si="120"/>
        <v>38807.692307692305</v>
      </c>
      <c r="AA74" s="42">
        <v>0</v>
      </c>
      <c r="AB74" s="11">
        <v>0</v>
      </c>
      <c r="AC74" s="43">
        <v>0</v>
      </c>
      <c r="AD74" s="42">
        <v>0</v>
      </c>
      <c r="AE74" s="11">
        <v>0</v>
      </c>
      <c r="AF74" s="43">
        <v>0</v>
      </c>
      <c r="AG74" s="42">
        <v>0</v>
      </c>
      <c r="AH74" s="11">
        <v>0</v>
      </c>
      <c r="AI74" s="43">
        <v>0</v>
      </c>
      <c r="AJ74" s="42">
        <v>0</v>
      </c>
      <c r="AK74" s="11">
        <v>0</v>
      </c>
      <c r="AL74" s="43">
        <v>0</v>
      </c>
      <c r="AM74" s="42">
        <v>0</v>
      </c>
      <c r="AN74" s="11">
        <v>0</v>
      </c>
      <c r="AO74" s="43">
        <v>0</v>
      </c>
      <c r="AP74" s="42">
        <v>0</v>
      </c>
      <c r="AQ74" s="11">
        <v>0</v>
      </c>
      <c r="AR74" s="43">
        <v>0</v>
      </c>
      <c r="AS74" s="42">
        <v>0</v>
      </c>
      <c r="AT74" s="11">
        <v>0</v>
      </c>
      <c r="AU74" s="43">
        <v>0</v>
      </c>
      <c r="AV74" s="42">
        <v>0</v>
      </c>
      <c r="AW74" s="11">
        <v>0</v>
      </c>
      <c r="AX74" s="43">
        <f t="shared" si="121"/>
        <v>0</v>
      </c>
      <c r="AY74" s="42">
        <v>0</v>
      </c>
      <c r="AZ74" s="11">
        <v>0</v>
      </c>
      <c r="BA74" s="43">
        <f t="shared" si="122"/>
        <v>0</v>
      </c>
      <c r="BB74" s="42">
        <v>0</v>
      </c>
      <c r="BC74" s="11">
        <v>0</v>
      </c>
      <c r="BD74" s="43">
        <v>0</v>
      </c>
      <c r="BE74" s="6">
        <f>SUM(C74,O74,R74,X74,AY74,AJ74,AM74+BB74+AP74+AG74)+F74+U74+AS74+L74</f>
        <v>9.26</v>
      </c>
      <c r="BF74" s="15">
        <f>SUM(D74,P74,S74,Y74,AZ74,AK74,AN74+BC74+AQ74+AH74)+G74+V74+AT74+M74</f>
        <v>220.72</v>
      </c>
    </row>
    <row r="75" spans="1:58" x14ac:dyDescent="0.3">
      <c r="A75" s="51">
        <v>2017</v>
      </c>
      <c r="B75" s="52" t="s">
        <v>9</v>
      </c>
      <c r="C75" s="42">
        <v>0</v>
      </c>
      <c r="D75" s="11">
        <v>0</v>
      </c>
      <c r="E75" s="43">
        <v>0</v>
      </c>
      <c r="F75" s="42">
        <v>0</v>
      </c>
      <c r="G75" s="11">
        <v>0</v>
      </c>
      <c r="H75" s="43">
        <v>0</v>
      </c>
      <c r="I75" s="42"/>
      <c r="J75" s="11"/>
      <c r="K75" s="43"/>
      <c r="L75" s="42">
        <v>0</v>
      </c>
      <c r="M75" s="11">
        <v>0</v>
      </c>
      <c r="N75" s="43">
        <v>0</v>
      </c>
      <c r="O75" s="42">
        <v>0</v>
      </c>
      <c r="P75" s="11">
        <v>0</v>
      </c>
      <c r="Q75" s="43">
        <v>0</v>
      </c>
      <c r="R75" s="42">
        <v>0</v>
      </c>
      <c r="S75" s="11">
        <v>0</v>
      </c>
      <c r="T75" s="43">
        <v>0</v>
      </c>
      <c r="U75" s="42">
        <v>0.2</v>
      </c>
      <c r="V75" s="11">
        <v>61.77</v>
      </c>
      <c r="W75" s="43">
        <f t="shared" ref="W75" si="124">V75/U75*1000</f>
        <v>308850</v>
      </c>
      <c r="X75" s="42">
        <v>0</v>
      </c>
      <c r="Y75" s="11">
        <v>0</v>
      </c>
      <c r="Z75" s="43">
        <v>0</v>
      </c>
      <c r="AA75" s="42">
        <v>0</v>
      </c>
      <c r="AB75" s="11">
        <v>0</v>
      </c>
      <c r="AC75" s="43">
        <v>0</v>
      </c>
      <c r="AD75" s="42">
        <v>0</v>
      </c>
      <c r="AE75" s="11">
        <v>0</v>
      </c>
      <c r="AF75" s="43">
        <v>0</v>
      </c>
      <c r="AG75" s="42">
        <v>0</v>
      </c>
      <c r="AH75" s="11">
        <v>0</v>
      </c>
      <c r="AI75" s="43">
        <v>0</v>
      </c>
      <c r="AJ75" s="42">
        <v>0</v>
      </c>
      <c r="AK75" s="11">
        <v>0</v>
      </c>
      <c r="AL75" s="43">
        <v>0</v>
      </c>
      <c r="AM75" s="42">
        <v>0</v>
      </c>
      <c r="AN75" s="11">
        <v>0</v>
      </c>
      <c r="AO75" s="43">
        <v>0</v>
      </c>
      <c r="AP75" s="42">
        <v>0</v>
      </c>
      <c r="AQ75" s="11">
        <v>0</v>
      </c>
      <c r="AR75" s="43">
        <v>0</v>
      </c>
      <c r="AS75" s="42">
        <v>0</v>
      </c>
      <c r="AT75" s="11">
        <v>0</v>
      </c>
      <c r="AU75" s="43">
        <v>0</v>
      </c>
      <c r="AV75" s="42">
        <v>0</v>
      </c>
      <c r="AW75" s="11">
        <v>0</v>
      </c>
      <c r="AX75" s="43">
        <f t="shared" si="121"/>
        <v>0</v>
      </c>
      <c r="AY75" s="42">
        <v>0</v>
      </c>
      <c r="AZ75" s="11">
        <v>0</v>
      </c>
      <c r="BA75" s="43">
        <f t="shared" si="122"/>
        <v>0</v>
      </c>
      <c r="BB75" s="42">
        <v>0</v>
      </c>
      <c r="BC75" s="11">
        <v>0</v>
      </c>
      <c r="BD75" s="43">
        <v>0</v>
      </c>
      <c r="BE75" s="6">
        <f>SUM(C75,O75,R75,X75,AY75,AJ75,AM75+BB75+AP75+AG75)+F75+U75+AS75+L75</f>
        <v>0.2</v>
      </c>
      <c r="BF75" s="15">
        <f>SUM(D75,P75,S75,Y75,AZ75,AK75,AN75+BC75+AQ75+AH75)+G75+V75+AT75+M75</f>
        <v>61.77</v>
      </c>
    </row>
    <row r="76" spans="1:58" x14ac:dyDescent="0.3">
      <c r="A76" s="51">
        <v>2017</v>
      </c>
      <c r="B76" s="52" t="s">
        <v>10</v>
      </c>
      <c r="C76" s="42">
        <v>0</v>
      </c>
      <c r="D76" s="11">
        <v>0</v>
      </c>
      <c r="E76" s="43">
        <v>0</v>
      </c>
      <c r="F76" s="42">
        <v>0</v>
      </c>
      <c r="G76" s="11">
        <v>0</v>
      </c>
      <c r="H76" s="43">
        <v>0</v>
      </c>
      <c r="I76" s="42"/>
      <c r="J76" s="11"/>
      <c r="K76" s="43"/>
      <c r="L76" s="42">
        <v>0</v>
      </c>
      <c r="M76" s="11">
        <v>0</v>
      </c>
      <c r="N76" s="43">
        <v>0</v>
      </c>
      <c r="O76" s="42">
        <v>9</v>
      </c>
      <c r="P76" s="11">
        <v>210.28</v>
      </c>
      <c r="Q76" s="43">
        <f t="shared" si="123"/>
        <v>23364.444444444445</v>
      </c>
      <c r="R76" s="42">
        <v>0</v>
      </c>
      <c r="S76" s="11">
        <v>0</v>
      </c>
      <c r="T76" s="43">
        <v>0</v>
      </c>
      <c r="U76" s="42">
        <v>0</v>
      </c>
      <c r="V76" s="11">
        <v>0</v>
      </c>
      <c r="W76" s="43">
        <v>0</v>
      </c>
      <c r="X76" s="42">
        <v>0</v>
      </c>
      <c r="Y76" s="11">
        <v>0</v>
      </c>
      <c r="Z76" s="43">
        <v>0</v>
      </c>
      <c r="AA76" s="42">
        <v>0</v>
      </c>
      <c r="AB76" s="11">
        <v>0</v>
      </c>
      <c r="AC76" s="43">
        <v>0</v>
      </c>
      <c r="AD76" s="42">
        <v>0</v>
      </c>
      <c r="AE76" s="11">
        <v>0</v>
      </c>
      <c r="AF76" s="43">
        <v>0</v>
      </c>
      <c r="AG76" s="42">
        <v>0</v>
      </c>
      <c r="AH76" s="11">
        <v>0</v>
      </c>
      <c r="AI76" s="43">
        <v>0</v>
      </c>
      <c r="AJ76" s="42">
        <v>0</v>
      </c>
      <c r="AK76" s="11">
        <v>0</v>
      </c>
      <c r="AL76" s="43">
        <v>0</v>
      </c>
      <c r="AM76" s="42">
        <v>0</v>
      </c>
      <c r="AN76" s="11">
        <v>0</v>
      </c>
      <c r="AO76" s="43">
        <v>0</v>
      </c>
      <c r="AP76" s="42">
        <v>0</v>
      </c>
      <c r="AQ76" s="11">
        <v>0</v>
      </c>
      <c r="AR76" s="43">
        <v>0</v>
      </c>
      <c r="AS76" s="42">
        <v>0</v>
      </c>
      <c r="AT76" s="11">
        <v>0</v>
      </c>
      <c r="AU76" s="43">
        <v>0</v>
      </c>
      <c r="AV76" s="42">
        <v>0</v>
      </c>
      <c r="AW76" s="11">
        <v>0</v>
      </c>
      <c r="AX76" s="43">
        <f t="shared" si="121"/>
        <v>0</v>
      </c>
      <c r="AY76" s="42">
        <v>0</v>
      </c>
      <c r="AZ76" s="11">
        <v>0</v>
      </c>
      <c r="BA76" s="43">
        <f t="shared" si="122"/>
        <v>0</v>
      </c>
      <c r="BB76" s="42">
        <v>0</v>
      </c>
      <c r="BC76" s="11">
        <v>0</v>
      </c>
      <c r="BD76" s="43">
        <v>0</v>
      </c>
      <c r="BE76" s="6">
        <f>SUM(C76,O76,R76,X76,AY76,AJ76,AM76+BB76+AP76+AG76)+F76+U76+AS76+L76</f>
        <v>9</v>
      </c>
      <c r="BF76" s="15">
        <f>SUM(D76,P76,S76,Y76,AZ76,AK76,AN76+BC76+AQ76+AH76)+G76+V76+AT76+M76</f>
        <v>210.28</v>
      </c>
    </row>
    <row r="77" spans="1:58" x14ac:dyDescent="0.3">
      <c r="A77" s="51">
        <v>2017</v>
      </c>
      <c r="B77" s="52" t="s">
        <v>11</v>
      </c>
      <c r="C77" s="42">
        <v>0.7</v>
      </c>
      <c r="D77" s="11">
        <v>16.2</v>
      </c>
      <c r="E77" s="43">
        <f t="shared" ref="E77" si="125">D77/C77*1000</f>
        <v>23142.857142857141</v>
      </c>
      <c r="F77" s="42">
        <v>0</v>
      </c>
      <c r="G77" s="11">
        <v>0</v>
      </c>
      <c r="H77" s="43">
        <v>0</v>
      </c>
      <c r="I77" s="42"/>
      <c r="J77" s="11"/>
      <c r="K77" s="43"/>
      <c r="L77" s="42">
        <v>0</v>
      </c>
      <c r="M77" s="11">
        <v>0</v>
      </c>
      <c r="N77" s="43">
        <v>0</v>
      </c>
      <c r="O77" s="42">
        <v>9</v>
      </c>
      <c r="P77" s="11">
        <v>209.41</v>
      </c>
      <c r="Q77" s="43">
        <f t="shared" si="123"/>
        <v>23267.777777777777</v>
      </c>
      <c r="R77" s="42">
        <v>0</v>
      </c>
      <c r="S77" s="11">
        <v>0</v>
      </c>
      <c r="T77" s="43">
        <v>0</v>
      </c>
      <c r="U77" s="42">
        <v>0</v>
      </c>
      <c r="V77" s="11">
        <v>0</v>
      </c>
      <c r="W77" s="43">
        <v>0</v>
      </c>
      <c r="X77" s="42">
        <v>0</v>
      </c>
      <c r="Y77" s="11">
        <v>0</v>
      </c>
      <c r="Z77" s="43">
        <v>0</v>
      </c>
      <c r="AA77" s="42">
        <v>0</v>
      </c>
      <c r="AB77" s="11">
        <v>0</v>
      </c>
      <c r="AC77" s="43">
        <v>0</v>
      </c>
      <c r="AD77" s="42">
        <v>0</v>
      </c>
      <c r="AE77" s="11">
        <v>0</v>
      </c>
      <c r="AF77" s="43">
        <v>0</v>
      </c>
      <c r="AG77" s="42">
        <v>0</v>
      </c>
      <c r="AH77" s="11">
        <v>0</v>
      </c>
      <c r="AI77" s="43">
        <v>0</v>
      </c>
      <c r="AJ77" s="42">
        <v>0</v>
      </c>
      <c r="AK77" s="11">
        <v>0</v>
      </c>
      <c r="AL77" s="43">
        <v>0</v>
      </c>
      <c r="AM77" s="42">
        <v>0</v>
      </c>
      <c r="AN77" s="11">
        <v>0</v>
      </c>
      <c r="AO77" s="43">
        <v>0</v>
      </c>
      <c r="AP77" s="42">
        <v>0</v>
      </c>
      <c r="AQ77" s="11">
        <v>0</v>
      </c>
      <c r="AR77" s="43">
        <v>0</v>
      </c>
      <c r="AS77" s="42">
        <v>0</v>
      </c>
      <c r="AT77" s="11">
        <v>0</v>
      </c>
      <c r="AU77" s="43">
        <v>0</v>
      </c>
      <c r="AV77" s="42">
        <v>0</v>
      </c>
      <c r="AW77" s="11">
        <v>0</v>
      </c>
      <c r="AX77" s="43">
        <f t="shared" si="121"/>
        <v>0</v>
      </c>
      <c r="AY77" s="42">
        <v>0</v>
      </c>
      <c r="AZ77" s="11">
        <v>0</v>
      </c>
      <c r="BA77" s="43">
        <f t="shared" si="122"/>
        <v>0</v>
      </c>
      <c r="BB77" s="42">
        <v>0</v>
      </c>
      <c r="BC77" s="11">
        <v>0</v>
      </c>
      <c r="BD77" s="43">
        <v>0</v>
      </c>
      <c r="BE77" s="6">
        <f>SUM(C77,O77,R77,X77,AY77,AJ77,AM77+BB77+AP77+AG77)+F77+U77+AS77+L77</f>
        <v>9.6999999999999993</v>
      </c>
      <c r="BF77" s="15">
        <f>SUM(D77,P77,S77,Y77,AZ77,AK77,AN77+BC77+AQ77+AH77)+G77+V77+AT77+M77</f>
        <v>225.60999999999999</v>
      </c>
    </row>
    <row r="78" spans="1:58" x14ac:dyDescent="0.3">
      <c r="A78" s="51">
        <v>2017</v>
      </c>
      <c r="B78" s="52" t="s">
        <v>12</v>
      </c>
      <c r="C78" s="42">
        <v>0</v>
      </c>
      <c r="D78" s="11">
        <v>0</v>
      </c>
      <c r="E78" s="43">
        <v>0</v>
      </c>
      <c r="F78" s="42">
        <v>0</v>
      </c>
      <c r="G78" s="11">
        <v>0</v>
      </c>
      <c r="H78" s="43">
        <v>0</v>
      </c>
      <c r="I78" s="42"/>
      <c r="J78" s="11"/>
      <c r="K78" s="43"/>
      <c r="L78" s="42">
        <v>0</v>
      </c>
      <c r="M78" s="11">
        <v>0</v>
      </c>
      <c r="N78" s="43">
        <v>0</v>
      </c>
      <c r="O78" s="42">
        <v>9</v>
      </c>
      <c r="P78" s="11">
        <v>233.87</v>
      </c>
      <c r="Q78" s="43">
        <f t="shared" si="123"/>
        <v>25985.555555555558</v>
      </c>
      <c r="R78" s="42">
        <v>0</v>
      </c>
      <c r="S78" s="11">
        <v>0</v>
      </c>
      <c r="T78" s="43">
        <v>0</v>
      </c>
      <c r="U78" s="42">
        <v>0</v>
      </c>
      <c r="V78" s="11">
        <v>0</v>
      </c>
      <c r="W78" s="43">
        <v>0</v>
      </c>
      <c r="X78" s="42">
        <v>0</v>
      </c>
      <c r="Y78" s="11">
        <v>0</v>
      </c>
      <c r="Z78" s="43">
        <v>0</v>
      </c>
      <c r="AA78" s="42">
        <v>0</v>
      </c>
      <c r="AB78" s="11">
        <v>0</v>
      </c>
      <c r="AC78" s="43">
        <v>0</v>
      </c>
      <c r="AD78" s="42">
        <v>0</v>
      </c>
      <c r="AE78" s="11">
        <v>0</v>
      </c>
      <c r="AF78" s="43">
        <v>0</v>
      </c>
      <c r="AG78" s="42">
        <v>0</v>
      </c>
      <c r="AH78" s="11">
        <v>0</v>
      </c>
      <c r="AI78" s="43">
        <v>0</v>
      </c>
      <c r="AJ78" s="42">
        <v>0</v>
      </c>
      <c r="AK78" s="11">
        <v>0</v>
      </c>
      <c r="AL78" s="43">
        <v>0</v>
      </c>
      <c r="AM78" s="42">
        <v>0</v>
      </c>
      <c r="AN78" s="11">
        <v>0</v>
      </c>
      <c r="AO78" s="43">
        <v>0</v>
      </c>
      <c r="AP78" s="42">
        <v>0</v>
      </c>
      <c r="AQ78" s="11">
        <v>0</v>
      </c>
      <c r="AR78" s="43">
        <v>0</v>
      </c>
      <c r="AS78" s="42">
        <v>0</v>
      </c>
      <c r="AT78" s="11">
        <v>0</v>
      </c>
      <c r="AU78" s="43">
        <v>0</v>
      </c>
      <c r="AV78" s="42">
        <v>0</v>
      </c>
      <c r="AW78" s="11">
        <v>0</v>
      </c>
      <c r="AX78" s="43">
        <f t="shared" si="121"/>
        <v>0</v>
      </c>
      <c r="AY78" s="42">
        <v>0</v>
      </c>
      <c r="AZ78" s="11">
        <v>0</v>
      </c>
      <c r="BA78" s="43">
        <f t="shared" si="122"/>
        <v>0</v>
      </c>
      <c r="BB78" s="42">
        <v>0</v>
      </c>
      <c r="BC78" s="11">
        <v>0</v>
      </c>
      <c r="BD78" s="43">
        <v>0</v>
      </c>
      <c r="BE78" s="6">
        <f>SUM(C78,O78,R78,X78,AY78,AJ78,AM78+BB78+AP78+AG78)+F78+U78+AS78+L78</f>
        <v>9</v>
      </c>
      <c r="BF78" s="15">
        <f>SUM(D78,P78,S78,Y78,AZ78,AK78,AN78+BC78+AQ78+AH78)+G78+V78+AT78+M78</f>
        <v>233.87</v>
      </c>
    </row>
    <row r="79" spans="1:58" x14ac:dyDescent="0.3">
      <c r="A79" s="51">
        <v>2017</v>
      </c>
      <c r="B79" s="52" t="s">
        <v>13</v>
      </c>
      <c r="C79" s="42">
        <v>0</v>
      </c>
      <c r="D79" s="11">
        <v>0</v>
      </c>
      <c r="E79" s="43">
        <v>0</v>
      </c>
      <c r="F79" s="42">
        <v>0</v>
      </c>
      <c r="G79" s="11">
        <v>0</v>
      </c>
      <c r="H79" s="43">
        <v>0</v>
      </c>
      <c r="I79" s="42"/>
      <c r="J79" s="11"/>
      <c r="K79" s="43"/>
      <c r="L79" s="42">
        <v>0</v>
      </c>
      <c r="M79" s="11">
        <v>0</v>
      </c>
      <c r="N79" s="43">
        <v>0</v>
      </c>
      <c r="O79" s="42">
        <v>9</v>
      </c>
      <c r="P79" s="11">
        <v>228.66</v>
      </c>
      <c r="Q79" s="43">
        <f t="shared" si="123"/>
        <v>25406.666666666668</v>
      </c>
      <c r="R79" s="42">
        <v>0</v>
      </c>
      <c r="S79" s="11">
        <v>0</v>
      </c>
      <c r="T79" s="43">
        <v>0</v>
      </c>
      <c r="U79" s="42">
        <v>0</v>
      </c>
      <c r="V79" s="11">
        <v>0</v>
      </c>
      <c r="W79" s="43">
        <v>0</v>
      </c>
      <c r="X79" s="42">
        <v>0</v>
      </c>
      <c r="Y79" s="11">
        <v>0</v>
      </c>
      <c r="Z79" s="43">
        <v>0</v>
      </c>
      <c r="AA79" s="42">
        <v>0</v>
      </c>
      <c r="AB79" s="11">
        <v>0</v>
      </c>
      <c r="AC79" s="43">
        <v>0</v>
      </c>
      <c r="AD79" s="42">
        <v>0</v>
      </c>
      <c r="AE79" s="11">
        <v>0</v>
      </c>
      <c r="AF79" s="43">
        <v>0</v>
      </c>
      <c r="AG79" s="42">
        <v>0</v>
      </c>
      <c r="AH79" s="11">
        <v>0</v>
      </c>
      <c r="AI79" s="43">
        <v>0</v>
      </c>
      <c r="AJ79" s="42">
        <v>0</v>
      </c>
      <c r="AK79" s="11">
        <v>0</v>
      </c>
      <c r="AL79" s="43">
        <v>0</v>
      </c>
      <c r="AM79" s="42">
        <v>0</v>
      </c>
      <c r="AN79" s="11">
        <v>0</v>
      </c>
      <c r="AO79" s="43">
        <v>0</v>
      </c>
      <c r="AP79" s="42">
        <v>0</v>
      </c>
      <c r="AQ79" s="11">
        <v>0</v>
      </c>
      <c r="AR79" s="43">
        <v>0</v>
      </c>
      <c r="AS79" s="42">
        <v>0</v>
      </c>
      <c r="AT79" s="11">
        <v>0</v>
      </c>
      <c r="AU79" s="43">
        <v>0</v>
      </c>
      <c r="AV79" s="42">
        <v>0</v>
      </c>
      <c r="AW79" s="11">
        <v>0</v>
      </c>
      <c r="AX79" s="43">
        <f t="shared" si="121"/>
        <v>0</v>
      </c>
      <c r="AY79" s="42">
        <v>0</v>
      </c>
      <c r="AZ79" s="11">
        <v>0</v>
      </c>
      <c r="BA79" s="43">
        <f t="shared" si="122"/>
        <v>0</v>
      </c>
      <c r="BB79" s="42">
        <v>0</v>
      </c>
      <c r="BC79" s="11">
        <v>0</v>
      </c>
      <c r="BD79" s="43">
        <v>0</v>
      </c>
      <c r="BE79" s="6">
        <f>SUM(C79,O79,R79,X79,AY79,AJ79,AM79+BB79+AP79+AG79)+F79+U79+AS79+L79</f>
        <v>9</v>
      </c>
      <c r="BF79" s="15">
        <f>SUM(D79,P79,S79,Y79,AZ79,AK79,AN79+BC79+AQ79+AH79)+G79+V79+AT79+M79</f>
        <v>228.66</v>
      </c>
    </row>
    <row r="80" spans="1:58" x14ac:dyDescent="0.3">
      <c r="A80" s="51">
        <v>2017</v>
      </c>
      <c r="B80" s="52" t="s">
        <v>14</v>
      </c>
      <c r="C80" s="42">
        <v>0</v>
      </c>
      <c r="D80" s="11">
        <v>0</v>
      </c>
      <c r="E80" s="43">
        <v>0</v>
      </c>
      <c r="F80" s="42">
        <v>0</v>
      </c>
      <c r="G80" s="11">
        <v>0</v>
      </c>
      <c r="H80" s="43">
        <v>0</v>
      </c>
      <c r="I80" s="42"/>
      <c r="J80" s="11"/>
      <c r="K80" s="43"/>
      <c r="L80" s="42">
        <v>0</v>
      </c>
      <c r="M80" s="11">
        <v>0</v>
      </c>
      <c r="N80" s="43">
        <v>0</v>
      </c>
      <c r="O80" s="42">
        <v>0</v>
      </c>
      <c r="P80" s="11">
        <v>0</v>
      </c>
      <c r="Q80" s="43">
        <v>0</v>
      </c>
      <c r="R80" s="42">
        <v>0</v>
      </c>
      <c r="S80" s="11">
        <v>0</v>
      </c>
      <c r="T80" s="43">
        <v>0</v>
      </c>
      <c r="U80" s="42">
        <v>0</v>
      </c>
      <c r="V80" s="11">
        <v>0</v>
      </c>
      <c r="W80" s="43">
        <v>0</v>
      </c>
      <c r="X80" s="42">
        <v>0.78</v>
      </c>
      <c r="Y80" s="11">
        <v>16</v>
      </c>
      <c r="Z80" s="43">
        <f t="shared" si="120"/>
        <v>20512.820512820512</v>
      </c>
      <c r="AA80" s="42">
        <v>0</v>
      </c>
      <c r="AB80" s="11">
        <v>0</v>
      </c>
      <c r="AC80" s="43">
        <v>0</v>
      </c>
      <c r="AD80" s="42">
        <v>0</v>
      </c>
      <c r="AE80" s="11">
        <v>0</v>
      </c>
      <c r="AF80" s="43">
        <v>0</v>
      </c>
      <c r="AG80" s="42">
        <v>0</v>
      </c>
      <c r="AH80" s="11">
        <v>0</v>
      </c>
      <c r="AI80" s="43">
        <v>0</v>
      </c>
      <c r="AJ80" s="42">
        <v>0</v>
      </c>
      <c r="AK80" s="11">
        <v>0</v>
      </c>
      <c r="AL80" s="43">
        <v>0</v>
      </c>
      <c r="AM80" s="42">
        <v>0</v>
      </c>
      <c r="AN80" s="11">
        <v>0</v>
      </c>
      <c r="AO80" s="43">
        <v>0</v>
      </c>
      <c r="AP80" s="42">
        <v>0</v>
      </c>
      <c r="AQ80" s="11">
        <v>0</v>
      </c>
      <c r="AR80" s="43">
        <v>0</v>
      </c>
      <c r="AS80" s="42">
        <v>0</v>
      </c>
      <c r="AT80" s="11">
        <v>0</v>
      </c>
      <c r="AU80" s="43">
        <v>0</v>
      </c>
      <c r="AV80" s="42">
        <v>0</v>
      </c>
      <c r="AW80" s="11">
        <v>0</v>
      </c>
      <c r="AX80" s="43">
        <f t="shared" si="121"/>
        <v>0</v>
      </c>
      <c r="AY80" s="42">
        <v>0</v>
      </c>
      <c r="AZ80" s="11">
        <v>0</v>
      </c>
      <c r="BA80" s="43">
        <f t="shared" si="122"/>
        <v>0</v>
      </c>
      <c r="BB80" s="42">
        <v>0</v>
      </c>
      <c r="BC80" s="11">
        <v>0</v>
      </c>
      <c r="BD80" s="43">
        <v>0</v>
      </c>
      <c r="BE80" s="6">
        <f>SUM(C80,O80,R80,X80,AY80,AJ80,AM80+BB80+AP80+AG80)+F80+U80+AS80+L80</f>
        <v>0.78</v>
      </c>
      <c r="BF80" s="15">
        <f>SUM(D80,P80,S80,Y80,AZ80,AK80,AN80+BC80+AQ80+AH80)+G80+V80+AT80+M80</f>
        <v>16</v>
      </c>
    </row>
    <row r="81" spans="1:58" x14ac:dyDescent="0.3">
      <c r="A81" s="51">
        <v>2017</v>
      </c>
      <c r="B81" s="43" t="s">
        <v>15</v>
      </c>
      <c r="C81" s="42">
        <v>0</v>
      </c>
      <c r="D81" s="11">
        <v>0</v>
      </c>
      <c r="E81" s="43">
        <v>0</v>
      </c>
      <c r="F81" s="42">
        <v>0</v>
      </c>
      <c r="G81" s="11">
        <v>0</v>
      </c>
      <c r="H81" s="43">
        <v>0</v>
      </c>
      <c r="I81" s="42"/>
      <c r="J81" s="11"/>
      <c r="K81" s="43"/>
      <c r="L81" s="42">
        <v>0</v>
      </c>
      <c r="M81" s="11">
        <v>0</v>
      </c>
      <c r="N81" s="43">
        <v>0</v>
      </c>
      <c r="O81" s="42">
        <v>9</v>
      </c>
      <c r="P81" s="11">
        <v>240.29</v>
      </c>
      <c r="Q81" s="43">
        <f t="shared" si="123"/>
        <v>26698.888888888887</v>
      </c>
      <c r="R81" s="42">
        <v>0</v>
      </c>
      <c r="S81" s="11">
        <v>0</v>
      </c>
      <c r="T81" s="43">
        <v>0</v>
      </c>
      <c r="U81" s="42">
        <v>0</v>
      </c>
      <c r="V81" s="11">
        <v>0</v>
      </c>
      <c r="W81" s="43">
        <v>0</v>
      </c>
      <c r="X81" s="42">
        <v>0</v>
      </c>
      <c r="Y81" s="11">
        <v>0</v>
      </c>
      <c r="Z81" s="43">
        <v>0</v>
      </c>
      <c r="AA81" s="42">
        <v>0</v>
      </c>
      <c r="AB81" s="11">
        <v>0</v>
      </c>
      <c r="AC81" s="43">
        <v>0</v>
      </c>
      <c r="AD81" s="42">
        <v>0</v>
      </c>
      <c r="AE81" s="11">
        <v>0</v>
      </c>
      <c r="AF81" s="43">
        <v>0</v>
      </c>
      <c r="AG81" s="42">
        <v>0</v>
      </c>
      <c r="AH81" s="11">
        <v>0</v>
      </c>
      <c r="AI81" s="43">
        <v>0</v>
      </c>
      <c r="AJ81" s="42">
        <v>0</v>
      </c>
      <c r="AK81" s="11">
        <v>0</v>
      </c>
      <c r="AL81" s="43">
        <v>0</v>
      </c>
      <c r="AM81" s="42">
        <v>0</v>
      </c>
      <c r="AN81" s="11">
        <v>0</v>
      </c>
      <c r="AO81" s="43">
        <v>0</v>
      </c>
      <c r="AP81" s="42">
        <v>0</v>
      </c>
      <c r="AQ81" s="11">
        <v>0</v>
      </c>
      <c r="AR81" s="43">
        <v>0</v>
      </c>
      <c r="AS81" s="42">
        <v>0</v>
      </c>
      <c r="AT81" s="11">
        <v>0</v>
      </c>
      <c r="AU81" s="43">
        <v>0</v>
      </c>
      <c r="AV81" s="42">
        <v>0</v>
      </c>
      <c r="AW81" s="11">
        <v>0</v>
      </c>
      <c r="AX81" s="43">
        <f t="shared" si="121"/>
        <v>0</v>
      </c>
      <c r="AY81" s="42">
        <v>0</v>
      </c>
      <c r="AZ81" s="11">
        <v>0</v>
      </c>
      <c r="BA81" s="43">
        <f t="shared" si="122"/>
        <v>0</v>
      </c>
      <c r="BB81" s="42">
        <v>0</v>
      </c>
      <c r="BC81" s="11">
        <v>0</v>
      </c>
      <c r="BD81" s="43">
        <v>0</v>
      </c>
      <c r="BE81" s="6">
        <f>SUM(C81,O81,R81,X81,AY81,AJ81,AM81+BB81+AP81+AG81)+F81+U81+AS81+L81</f>
        <v>9</v>
      </c>
      <c r="BF81" s="15">
        <f>SUM(D81,P81,S81,Y81,AZ81,AK81,AN81+BC81+AQ81+AH81)+G81+V81+AT81+M81</f>
        <v>240.29</v>
      </c>
    </row>
    <row r="82" spans="1:58" x14ac:dyDescent="0.3">
      <c r="A82" s="51">
        <v>2017</v>
      </c>
      <c r="B82" s="52" t="s">
        <v>16</v>
      </c>
      <c r="C82" s="42">
        <v>0</v>
      </c>
      <c r="D82" s="11">
        <v>0</v>
      </c>
      <c r="E82" s="43">
        <v>0</v>
      </c>
      <c r="F82" s="42">
        <v>0</v>
      </c>
      <c r="G82" s="11">
        <v>0</v>
      </c>
      <c r="H82" s="43">
        <v>0</v>
      </c>
      <c r="I82" s="42"/>
      <c r="J82" s="11"/>
      <c r="K82" s="43"/>
      <c r="L82" s="42">
        <v>0</v>
      </c>
      <c r="M82" s="11">
        <v>0</v>
      </c>
      <c r="N82" s="43">
        <v>0</v>
      </c>
      <c r="O82" s="42">
        <v>0</v>
      </c>
      <c r="P82" s="11">
        <v>0</v>
      </c>
      <c r="Q82" s="43">
        <v>0</v>
      </c>
      <c r="R82" s="42">
        <v>0</v>
      </c>
      <c r="S82" s="11">
        <v>0</v>
      </c>
      <c r="T82" s="43">
        <v>0</v>
      </c>
      <c r="U82" s="42">
        <v>0</v>
      </c>
      <c r="V82" s="11">
        <v>0</v>
      </c>
      <c r="W82" s="43">
        <v>0</v>
      </c>
      <c r="X82" s="42">
        <v>0.5</v>
      </c>
      <c r="Y82" s="11">
        <v>6.34</v>
      </c>
      <c r="Z82" s="43">
        <f t="shared" si="120"/>
        <v>12680</v>
      </c>
      <c r="AA82" s="42">
        <v>0</v>
      </c>
      <c r="AB82" s="11">
        <v>0</v>
      </c>
      <c r="AC82" s="43">
        <v>0</v>
      </c>
      <c r="AD82" s="42">
        <v>0</v>
      </c>
      <c r="AE82" s="11">
        <v>0</v>
      </c>
      <c r="AF82" s="43">
        <v>0</v>
      </c>
      <c r="AG82" s="42">
        <v>0</v>
      </c>
      <c r="AH82" s="11">
        <v>0</v>
      </c>
      <c r="AI82" s="43">
        <v>0</v>
      </c>
      <c r="AJ82" s="42">
        <v>0</v>
      </c>
      <c r="AK82" s="11">
        <v>0</v>
      </c>
      <c r="AL82" s="43">
        <v>0</v>
      </c>
      <c r="AM82" s="42">
        <v>0</v>
      </c>
      <c r="AN82" s="11">
        <v>0</v>
      </c>
      <c r="AO82" s="43">
        <v>0</v>
      </c>
      <c r="AP82" s="42">
        <v>0</v>
      </c>
      <c r="AQ82" s="11">
        <v>0</v>
      </c>
      <c r="AR82" s="43">
        <v>0</v>
      </c>
      <c r="AS82" s="42">
        <v>0</v>
      </c>
      <c r="AT82" s="11">
        <v>0</v>
      </c>
      <c r="AU82" s="43">
        <v>0</v>
      </c>
      <c r="AV82" s="42">
        <v>0</v>
      </c>
      <c r="AW82" s="11">
        <v>0</v>
      </c>
      <c r="AX82" s="43">
        <f t="shared" si="121"/>
        <v>0</v>
      </c>
      <c r="AY82" s="42">
        <v>0</v>
      </c>
      <c r="AZ82" s="11">
        <v>0</v>
      </c>
      <c r="BA82" s="43">
        <f t="shared" si="122"/>
        <v>0</v>
      </c>
      <c r="BB82" s="42">
        <v>0</v>
      </c>
      <c r="BC82" s="11">
        <v>0</v>
      </c>
      <c r="BD82" s="43">
        <v>0</v>
      </c>
      <c r="BE82" s="6">
        <f>SUM(C82,O82,R82,X82,AY82,AJ82,AM82+BB82+AP82+AG82)+F82+U82+AS82+L82</f>
        <v>0.5</v>
      </c>
      <c r="BF82" s="15">
        <f>SUM(D82,P82,S82,Y82,AZ82,AK82,AN82+BC82+AQ82+AH82)+G82+V82+AT82+M82</f>
        <v>6.34</v>
      </c>
    </row>
    <row r="83" spans="1:58" ht="15" thickBot="1" x14ac:dyDescent="0.35">
      <c r="A83" s="53"/>
      <c r="B83" s="54" t="s">
        <v>17</v>
      </c>
      <c r="C83" s="44">
        <f t="shared" ref="C83:D83" si="126">SUM(C71:C82)</f>
        <v>0.7</v>
      </c>
      <c r="D83" s="35">
        <f t="shared" si="126"/>
        <v>16.2</v>
      </c>
      <c r="E83" s="45"/>
      <c r="F83" s="44">
        <f t="shared" ref="F83:G83" si="127">SUM(F71:F82)</f>
        <v>0</v>
      </c>
      <c r="G83" s="35">
        <f t="shared" si="127"/>
        <v>0</v>
      </c>
      <c r="H83" s="45"/>
      <c r="I83" s="44"/>
      <c r="J83" s="35"/>
      <c r="K83" s="45"/>
      <c r="L83" s="44">
        <f t="shared" ref="L83:M83" si="128">SUM(L71:L82)</f>
        <v>0</v>
      </c>
      <c r="M83" s="35">
        <f t="shared" si="128"/>
        <v>0</v>
      </c>
      <c r="N83" s="45"/>
      <c r="O83" s="44">
        <f t="shared" ref="O83:P83" si="129">SUM(O71:O82)</f>
        <v>69.3</v>
      </c>
      <c r="P83" s="35">
        <f t="shared" si="129"/>
        <v>1673.52</v>
      </c>
      <c r="Q83" s="45"/>
      <c r="R83" s="44">
        <f t="shared" ref="R83:S83" si="130">SUM(R71:R82)</f>
        <v>0</v>
      </c>
      <c r="S83" s="35">
        <f t="shared" si="130"/>
        <v>0</v>
      </c>
      <c r="T83" s="45"/>
      <c r="U83" s="44">
        <f t="shared" ref="U83:V83" si="131">SUM(U71:U82)</f>
        <v>0.2</v>
      </c>
      <c r="V83" s="35">
        <f t="shared" si="131"/>
        <v>61.77</v>
      </c>
      <c r="W83" s="45"/>
      <c r="X83" s="44">
        <f t="shared" ref="X83:Y83" si="132">SUM(X71:X82)</f>
        <v>2.4630000000000001</v>
      </c>
      <c r="Y83" s="35">
        <f t="shared" si="132"/>
        <v>74.88000000000001</v>
      </c>
      <c r="Z83" s="45"/>
      <c r="AA83" s="44">
        <f t="shared" ref="AA83:AB83" si="133">SUM(AA71:AA82)</f>
        <v>0</v>
      </c>
      <c r="AB83" s="35">
        <f t="shared" si="133"/>
        <v>0</v>
      </c>
      <c r="AC83" s="45"/>
      <c r="AD83" s="44">
        <f t="shared" ref="AD83:AE83" si="134">SUM(AD71:AD82)</f>
        <v>0</v>
      </c>
      <c r="AE83" s="35">
        <f t="shared" si="134"/>
        <v>0</v>
      </c>
      <c r="AF83" s="45"/>
      <c r="AG83" s="44">
        <f t="shared" ref="AG83:AH83" si="135">SUM(AG71:AG82)</f>
        <v>0</v>
      </c>
      <c r="AH83" s="35">
        <f t="shared" si="135"/>
        <v>0</v>
      </c>
      <c r="AI83" s="45"/>
      <c r="AJ83" s="44">
        <f t="shared" ref="AJ83:AK83" si="136">SUM(AJ71:AJ82)</f>
        <v>0</v>
      </c>
      <c r="AK83" s="35">
        <f t="shared" si="136"/>
        <v>0</v>
      </c>
      <c r="AL83" s="45"/>
      <c r="AM83" s="44">
        <f t="shared" ref="AM83:AN83" si="137">SUM(AM71:AM82)</f>
        <v>0</v>
      </c>
      <c r="AN83" s="35">
        <f t="shared" si="137"/>
        <v>0</v>
      </c>
      <c r="AO83" s="45"/>
      <c r="AP83" s="44">
        <f t="shared" ref="AP83:AQ83" si="138">SUM(AP71:AP82)</f>
        <v>0</v>
      </c>
      <c r="AQ83" s="35">
        <f t="shared" si="138"/>
        <v>0</v>
      </c>
      <c r="AR83" s="45"/>
      <c r="AS83" s="44">
        <f t="shared" ref="AS83:AT83" si="139">SUM(AS71:AS82)</f>
        <v>0</v>
      </c>
      <c r="AT83" s="35">
        <f t="shared" si="139"/>
        <v>0</v>
      </c>
      <c r="AU83" s="45"/>
      <c r="AV83" s="44">
        <f t="shared" ref="AV83:AW83" si="140">SUM(AV71:AV82)</f>
        <v>0</v>
      </c>
      <c r="AW83" s="35">
        <f t="shared" si="140"/>
        <v>0</v>
      </c>
      <c r="AX83" s="45"/>
      <c r="AY83" s="44">
        <f t="shared" ref="AY83:AZ83" si="141">SUM(AY71:AY82)</f>
        <v>0</v>
      </c>
      <c r="AZ83" s="35">
        <f t="shared" si="141"/>
        <v>0</v>
      </c>
      <c r="BA83" s="45"/>
      <c r="BB83" s="44">
        <f t="shared" ref="BB83:BC83" si="142">SUM(BB71:BB82)</f>
        <v>0</v>
      </c>
      <c r="BC83" s="35">
        <f t="shared" si="142"/>
        <v>0</v>
      </c>
      <c r="BD83" s="45"/>
      <c r="BE83" s="36">
        <f>SUM(C83,O83,R83,X83,AY83,AJ83,AM83+BB83+AP83+AG83)+F83+U83+AS83+L83</f>
        <v>72.662999999999997</v>
      </c>
      <c r="BF83" s="37">
        <f>SUM(D83,P83,S83,Y83,AZ83,AK83,AN83+BC83+AQ83+AH83)+G83+V83+AT83+M83</f>
        <v>1826.3700000000001</v>
      </c>
    </row>
    <row r="84" spans="1:58" x14ac:dyDescent="0.3">
      <c r="A84" s="51">
        <v>2018</v>
      </c>
      <c r="B84" s="52" t="s">
        <v>5</v>
      </c>
      <c r="C84" s="42">
        <v>0</v>
      </c>
      <c r="D84" s="11">
        <v>0</v>
      </c>
      <c r="E84" s="43">
        <v>0</v>
      </c>
      <c r="F84" s="42">
        <v>0</v>
      </c>
      <c r="G84" s="11">
        <v>0</v>
      </c>
      <c r="H84" s="43">
        <v>0</v>
      </c>
      <c r="I84" s="42"/>
      <c r="J84" s="11"/>
      <c r="K84" s="43"/>
      <c r="L84" s="42">
        <v>0</v>
      </c>
      <c r="M84" s="11">
        <v>0</v>
      </c>
      <c r="N84" s="43">
        <v>0</v>
      </c>
      <c r="O84" s="42">
        <v>9</v>
      </c>
      <c r="P84" s="11">
        <v>230.67</v>
      </c>
      <c r="Q84" s="43">
        <f t="shared" ref="Q84" si="143">P84/O84*1000</f>
        <v>25630</v>
      </c>
      <c r="R84" s="42">
        <v>0</v>
      </c>
      <c r="S84" s="11">
        <v>0</v>
      </c>
      <c r="T84" s="43">
        <v>0</v>
      </c>
      <c r="U84" s="42">
        <v>0</v>
      </c>
      <c r="V84" s="11">
        <v>0</v>
      </c>
      <c r="W84" s="43">
        <v>0</v>
      </c>
      <c r="X84" s="42">
        <v>0.189</v>
      </c>
      <c r="Y84" s="11">
        <v>16.28</v>
      </c>
      <c r="Z84" s="43">
        <f t="shared" ref="Z84:Z95" si="144">Y84/X84*1000</f>
        <v>86137.566137566144</v>
      </c>
      <c r="AA84" s="42">
        <v>0</v>
      </c>
      <c r="AB84" s="11">
        <v>0</v>
      </c>
      <c r="AC84" s="43">
        <v>0</v>
      </c>
      <c r="AD84" s="42">
        <v>0</v>
      </c>
      <c r="AE84" s="11">
        <v>0</v>
      </c>
      <c r="AF84" s="43">
        <v>0</v>
      </c>
      <c r="AG84" s="42">
        <v>0</v>
      </c>
      <c r="AH84" s="11">
        <v>0</v>
      </c>
      <c r="AI84" s="43">
        <v>0</v>
      </c>
      <c r="AJ84" s="42">
        <v>0</v>
      </c>
      <c r="AK84" s="11">
        <v>0</v>
      </c>
      <c r="AL84" s="43">
        <v>0</v>
      </c>
      <c r="AM84" s="42">
        <v>0</v>
      </c>
      <c r="AN84" s="11">
        <v>0</v>
      </c>
      <c r="AO84" s="43">
        <v>0</v>
      </c>
      <c r="AP84" s="42">
        <v>0</v>
      </c>
      <c r="AQ84" s="11">
        <v>0</v>
      </c>
      <c r="AR84" s="43">
        <v>0</v>
      </c>
      <c r="AS84" s="42">
        <v>0</v>
      </c>
      <c r="AT84" s="11">
        <v>0</v>
      </c>
      <c r="AU84" s="43">
        <v>0</v>
      </c>
      <c r="AV84" s="42">
        <v>0</v>
      </c>
      <c r="AW84" s="11">
        <v>0</v>
      </c>
      <c r="AX84" s="43">
        <f t="shared" ref="AX84:AX95" si="145">IF(AV84=0,0,AW84/AV84*1000)</f>
        <v>0</v>
      </c>
      <c r="AY84" s="42">
        <v>0</v>
      </c>
      <c r="AZ84" s="11">
        <v>0</v>
      </c>
      <c r="BA84" s="43">
        <f t="shared" ref="BA84:BA95" si="146">IF(AY84=0,0,AZ84/AY84*1000)</f>
        <v>0</v>
      </c>
      <c r="BB84" s="42">
        <v>0</v>
      </c>
      <c r="BC84" s="11">
        <v>0</v>
      </c>
      <c r="BD84" s="43">
        <v>0</v>
      </c>
      <c r="BE84" s="6">
        <f>SUM(C84,O84,R84,X84,AY84,AJ84,AM84+BB84+AP84+AG84)+F84+U84+AS84+L84+AA84</f>
        <v>9.1890000000000001</v>
      </c>
      <c r="BF84" s="15">
        <f>SUM(D84,P84,S84,Y84,AZ84,AK84,AN84+BC84+AQ84+AH84)+G84+V84+AT84+M84+AB84</f>
        <v>246.95</v>
      </c>
    </row>
    <row r="85" spans="1:58" x14ac:dyDescent="0.3">
      <c r="A85" s="51">
        <v>2018</v>
      </c>
      <c r="B85" s="52" t="s">
        <v>6</v>
      </c>
      <c r="C85" s="42">
        <v>0</v>
      </c>
      <c r="D85" s="11">
        <v>0</v>
      </c>
      <c r="E85" s="43">
        <v>0</v>
      </c>
      <c r="F85" s="42">
        <v>0</v>
      </c>
      <c r="G85" s="11">
        <v>0</v>
      </c>
      <c r="H85" s="43">
        <v>0</v>
      </c>
      <c r="I85" s="42"/>
      <c r="J85" s="11"/>
      <c r="K85" s="43"/>
      <c r="L85" s="42">
        <v>0</v>
      </c>
      <c r="M85" s="11">
        <v>0</v>
      </c>
      <c r="N85" s="43">
        <v>0</v>
      </c>
      <c r="O85" s="42">
        <v>0</v>
      </c>
      <c r="P85" s="11">
        <v>0</v>
      </c>
      <c r="Q85" s="43">
        <v>0</v>
      </c>
      <c r="R85" s="42">
        <v>0</v>
      </c>
      <c r="S85" s="11">
        <v>0</v>
      </c>
      <c r="T85" s="43">
        <v>0</v>
      </c>
      <c r="U85" s="42">
        <v>0</v>
      </c>
      <c r="V85" s="11">
        <v>0</v>
      </c>
      <c r="W85" s="43">
        <v>0</v>
      </c>
      <c r="X85" s="42">
        <v>0</v>
      </c>
      <c r="Y85" s="11">
        <v>0</v>
      </c>
      <c r="Z85" s="43">
        <v>0</v>
      </c>
      <c r="AA85" s="42">
        <v>0</v>
      </c>
      <c r="AB85" s="11">
        <v>0</v>
      </c>
      <c r="AC85" s="43">
        <v>0</v>
      </c>
      <c r="AD85" s="42">
        <v>0</v>
      </c>
      <c r="AE85" s="11">
        <v>0</v>
      </c>
      <c r="AF85" s="43">
        <v>0</v>
      </c>
      <c r="AG85" s="42">
        <v>0</v>
      </c>
      <c r="AH85" s="11">
        <v>0</v>
      </c>
      <c r="AI85" s="43">
        <v>0</v>
      </c>
      <c r="AJ85" s="42">
        <v>0</v>
      </c>
      <c r="AK85" s="11">
        <v>0</v>
      </c>
      <c r="AL85" s="43">
        <v>0</v>
      </c>
      <c r="AM85" s="42">
        <v>0</v>
      </c>
      <c r="AN85" s="11">
        <v>0</v>
      </c>
      <c r="AO85" s="43">
        <v>0</v>
      </c>
      <c r="AP85" s="42">
        <v>0</v>
      </c>
      <c r="AQ85" s="11">
        <v>0</v>
      </c>
      <c r="AR85" s="43">
        <v>0</v>
      </c>
      <c r="AS85" s="42">
        <v>0</v>
      </c>
      <c r="AT85" s="11">
        <v>0</v>
      </c>
      <c r="AU85" s="43">
        <v>0</v>
      </c>
      <c r="AV85" s="42">
        <v>0</v>
      </c>
      <c r="AW85" s="11">
        <v>0</v>
      </c>
      <c r="AX85" s="43">
        <f t="shared" si="145"/>
        <v>0</v>
      </c>
      <c r="AY85" s="42">
        <v>0</v>
      </c>
      <c r="AZ85" s="11">
        <v>0</v>
      </c>
      <c r="BA85" s="43">
        <f t="shared" si="146"/>
        <v>0</v>
      </c>
      <c r="BB85" s="42">
        <v>0</v>
      </c>
      <c r="BC85" s="11">
        <v>0</v>
      </c>
      <c r="BD85" s="43">
        <v>0</v>
      </c>
      <c r="BE85" s="6">
        <f>SUM(C85,O85,R85,X85,AY85,AJ85,AM85+BB85+AP85+AG85)+F85+U85+AS85+L85+AA85</f>
        <v>0</v>
      </c>
      <c r="BF85" s="15">
        <f>SUM(D85,P85,S85,Y85,AZ85,AK85,AN85+BC85+AQ85+AH85)+G85+V85+AT85+M85+AB85</f>
        <v>0</v>
      </c>
    </row>
    <row r="86" spans="1:58" x14ac:dyDescent="0.3">
      <c r="A86" s="51">
        <v>2018</v>
      </c>
      <c r="B86" s="52" t="s">
        <v>7</v>
      </c>
      <c r="C86" s="42">
        <v>0</v>
      </c>
      <c r="D86" s="11">
        <v>0</v>
      </c>
      <c r="E86" s="43">
        <v>0</v>
      </c>
      <c r="F86" s="42">
        <v>0</v>
      </c>
      <c r="G86" s="11">
        <v>0</v>
      </c>
      <c r="H86" s="43">
        <v>0</v>
      </c>
      <c r="I86" s="42"/>
      <c r="J86" s="11"/>
      <c r="K86" s="43"/>
      <c r="L86" s="42">
        <v>0</v>
      </c>
      <c r="M86" s="11">
        <v>0</v>
      </c>
      <c r="N86" s="43">
        <v>0</v>
      </c>
      <c r="O86" s="42">
        <v>0</v>
      </c>
      <c r="P86" s="11">
        <v>0</v>
      </c>
      <c r="Q86" s="43">
        <v>0</v>
      </c>
      <c r="R86" s="42">
        <v>0</v>
      </c>
      <c r="S86" s="11">
        <v>0</v>
      </c>
      <c r="T86" s="43">
        <v>0</v>
      </c>
      <c r="U86" s="42">
        <v>0</v>
      </c>
      <c r="V86" s="11">
        <v>0</v>
      </c>
      <c r="W86" s="43">
        <v>0</v>
      </c>
      <c r="X86" s="42">
        <v>0.11600000000000001</v>
      </c>
      <c r="Y86" s="11">
        <v>1.1200000000000001</v>
      </c>
      <c r="Z86" s="43">
        <f t="shared" si="144"/>
        <v>9655.1724137931033</v>
      </c>
      <c r="AA86" s="42">
        <v>0</v>
      </c>
      <c r="AB86" s="11">
        <v>0</v>
      </c>
      <c r="AC86" s="43">
        <v>0</v>
      </c>
      <c r="AD86" s="42">
        <v>0</v>
      </c>
      <c r="AE86" s="11">
        <v>0</v>
      </c>
      <c r="AF86" s="43">
        <v>0</v>
      </c>
      <c r="AG86" s="42">
        <v>0</v>
      </c>
      <c r="AH86" s="11">
        <v>0</v>
      </c>
      <c r="AI86" s="43">
        <v>0</v>
      </c>
      <c r="AJ86" s="42">
        <v>0</v>
      </c>
      <c r="AK86" s="11">
        <v>0</v>
      </c>
      <c r="AL86" s="43">
        <v>0</v>
      </c>
      <c r="AM86" s="42">
        <v>0</v>
      </c>
      <c r="AN86" s="11">
        <v>0</v>
      </c>
      <c r="AO86" s="43">
        <v>0</v>
      </c>
      <c r="AP86" s="42">
        <v>0</v>
      </c>
      <c r="AQ86" s="11">
        <v>0</v>
      </c>
      <c r="AR86" s="43">
        <v>0</v>
      </c>
      <c r="AS86" s="42">
        <v>0</v>
      </c>
      <c r="AT86" s="11">
        <v>0</v>
      </c>
      <c r="AU86" s="43">
        <v>0</v>
      </c>
      <c r="AV86" s="42">
        <v>0</v>
      </c>
      <c r="AW86" s="11">
        <v>0</v>
      </c>
      <c r="AX86" s="43">
        <f t="shared" si="145"/>
        <v>0</v>
      </c>
      <c r="AY86" s="42">
        <v>0</v>
      </c>
      <c r="AZ86" s="11">
        <v>0</v>
      </c>
      <c r="BA86" s="43">
        <f t="shared" si="146"/>
        <v>0</v>
      </c>
      <c r="BB86" s="42">
        <v>0</v>
      </c>
      <c r="BC86" s="11">
        <v>0</v>
      </c>
      <c r="BD86" s="43">
        <v>0</v>
      </c>
      <c r="BE86" s="6">
        <f>SUM(C86,O86,R86,X86,AY86,AJ86,AM86+BB86+AP86+AG86)+F86+U86+AS86+L86+AA86</f>
        <v>0.11600000000000001</v>
      </c>
      <c r="BF86" s="15">
        <f>SUM(D86,P86,S86,Y86,AZ86,AK86,AN86+BC86+AQ86+AH86)+G86+V86+AT86+M86+AB86</f>
        <v>1.1200000000000001</v>
      </c>
    </row>
    <row r="87" spans="1:58" x14ac:dyDescent="0.3">
      <c r="A87" s="51">
        <v>2018</v>
      </c>
      <c r="B87" s="52" t="s">
        <v>8</v>
      </c>
      <c r="C87" s="42">
        <v>0</v>
      </c>
      <c r="D87" s="11">
        <v>0</v>
      </c>
      <c r="E87" s="43">
        <v>0</v>
      </c>
      <c r="F87" s="42">
        <v>0</v>
      </c>
      <c r="G87" s="11">
        <v>0</v>
      </c>
      <c r="H87" s="43">
        <v>0</v>
      </c>
      <c r="I87" s="42"/>
      <c r="J87" s="11"/>
      <c r="K87" s="43"/>
      <c r="L87" s="42">
        <v>0</v>
      </c>
      <c r="M87" s="11">
        <v>0</v>
      </c>
      <c r="N87" s="43">
        <v>0</v>
      </c>
      <c r="O87" s="42">
        <v>0</v>
      </c>
      <c r="P87" s="11">
        <v>0</v>
      </c>
      <c r="Q87" s="43">
        <v>0</v>
      </c>
      <c r="R87" s="42">
        <v>0</v>
      </c>
      <c r="S87" s="11">
        <v>0</v>
      </c>
      <c r="T87" s="43">
        <v>0</v>
      </c>
      <c r="U87" s="42">
        <v>0</v>
      </c>
      <c r="V87" s="11">
        <v>0</v>
      </c>
      <c r="W87" s="43">
        <v>0</v>
      </c>
      <c r="X87" s="42">
        <v>1.1830000000000001</v>
      </c>
      <c r="Y87" s="11">
        <v>23.72</v>
      </c>
      <c r="Z87" s="43">
        <f t="shared" si="144"/>
        <v>20050.718512256972</v>
      </c>
      <c r="AA87" s="42">
        <v>0</v>
      </c>
      <c r="AB87" s="11">
        <v>0</v>
      </c>
      <c r="AC87" s="43">
        <v>0</v>
      </c>
      <c r="AD87" s="42">
        <v>0</v>
      </c>
      <c r="AE87" s="11">
        <v>0</v>
      </c>
      <c r="AF87" s="43">
        <v>0</v>
      </c>
      <c r="AG87" s="42">
        <v>0</v>
      </c>
      <c r="AH87" s="11">
        <v>0</v>
      </c>
      <c r="AI87" s="43">
        <v>0</v>
      </c>
      <c r="AJ87" s="42">
        <v>0</v>
      </c>
      <c r="AK87" s="11">
        <v>0</v>
      </c>
      <c r="AL87" s="43">
        <v>0</v>
      </c>
      <c r="AM87" s="42">
        <v>0</v>
      </c>
      <c r="AN87" s="11">
        <v>0</v>
      </c>
      <c r="AO87" s="43">
        <v>0</v>
      </c>
      <c r="AP87" s="42">
        <v>0</v>
      </c>
      <c r="AQ87" s="11">
        <v>0</v>
      </c>
      <c r="AR87" s="43">
        <v>0</v>
      </c>
      <c r="AS87" s="42">
        <v>0</v>
      </c>
      <c r="AT87" s="11">
        <v>0</v>
      </c>
      <c r="AU87" s="43">
        <v>0</v>
      </c>
      <c r="AV87" s="42">
        <v>0</v>
      </c>
      <c r="AW87" s="11">
        <v>0</v>
      </c>
      <c r="AX87" s="43">
        <f t="shared" si="145"/>
        <v>0</v>
      </c>
      <c r="AY87" s="42">
        <v>0</v>
      </c>
      <c r="AZ87" s="11">
        <v>0</v>
      </c>
      <c r="BA87" s="43">
        <f t="shared" si="146"/>
        <v>0</v>
      </c>
      <c r="BB87" s="42">
        <v>0</v>
      </c>
      <c r="BC87" s="11">
        <v>0</v>
      </c>
      <c r="BD87" s="43">
        <v>0</v>
      </c>
      <c r="BE87" s="6">
        <f>SUM(C87,O87,R87,X87,AY87,AJ87,AM87+BB87+AP87+AG87)+F87+U87+AS87+L87+AA87</f>
        <v>1.1830000000000001</v>
      </c>
      <c r="BF87" s="15">
        <f>SUM(D87,P87,S87,Y87,AZ87,AK87,AN87+BC87+AQ87+AH87)+G87+V87+AT87+M87+AB87</f>
        <v>23.72</v>
      </c>
    </row>
    <row r="88" spans="1:58" x14ac:dyDescent="0.3">
      <c r="A88" s="51">
        <v>2018</v>
      </c>
      <c r="B88" s="52" t="s">
        <v>9</v>
      </c>
      <c r="C88" s="42">
        <v>0</v>
      </c>
      <c r="D88" s="11">
        <v>0</v>
      </c>
      <c r="E88" s="43">
        <v>0</v>
      </c>
      <c r="F88" s="42">
        <v>0</v>
      </c>
      <c r="G88" s="11">
        <v>0</v>
      </c>
      <c r="H88" s="43">
        <v>0</v>
      </c>
      <c r="I88" s="42"/>
      <c r="J88" s="11"/>
      <c r="K88" s="43"/>
      <c r="L88" s="42">
        <v>0</v>
      </c>
      <c r="M88" s="11">
        <v>0</v>
      </c>
      <c r="N88" s="43">
        <v>0</v>
      </c>
      <c r="O88" s="42">
        <v>0</v>
      </c>
      <c r="P88" s="11">
        <v>0</v>
      </c>
      <c r="Q88" s="43">
        <v>0</v>
      </c>
      <c r="R88" s="42">
        <v>0</v>
      </c>
      <c r="S88" s="11">
        <v>0</v>
      </c>
      <c r="T88" s="43">
        <v>0</v>
      </c>
      <c r="U88" s="42">
        <v>0</v>
      </c>
      <c r="V88" s="11">
        <v>0</v>
      </c>
      <c r="W88" s="43">
        <v>0</v>
      </c>
      <c r="X88" s="42">
        <v>0.128</v>
      </c>
      <c r="Y88" s="11">
        <v>4.05</v>
      </c>
      <c r="Z88" s="43">
        <f t="shared" si="144"/>
        <v>31640.624999999996</v>
      </c>
      <c r="AA88" s="42">
        <v>0</v>
      </c>
      <c r="AB88" s="11">
        <v>0</v>
      </c>
      <c r="AC88" s="43">
        <v>0</v>
      </c>
      <c r="AD88" s="42">
        <v>0</v>
      </c>
      <c r="AE88" s="11">
        <v>0</v>
      </c>
      <c r="AF88" s="43">
        <v>0</v>
      </c>
      <c r="AG88" s="42">
        <v>0</v>
      </c>
      <c r="AH88" s="11">
        <v>0</v>
      </c>
      <c r="AI88" s="43">
        <v>0</v>
      </c>
      <c r="AJ88" s="42">
        <v>0</v>
      </c>
      <c r="AK88" s="11">
        <v>0</v>
      </c>
      <c r="AL88" s="43">
        <v>0</v>
      </c>
      <c r="AM88" s="42">
        <v>0</v>
      </c>
      <c r="AN88" s="11">
        <v>0</v>
      </c>
      <c r="AO88" s="43">
        <v>0</v>
      </c>
      <c r="AP88" s="42">
        <v>0</v>
      </c>
      <c r="AQ88" s="11">
        <v>0</v>
      </c>
      <c r="AR88" s="43">
        <v>0</v>
      </c>
      <c r="AS88" s="42">
        <v>0</v>
      </c>
      <c r="AT88" s="11">
        <v>0</v>
      </c>
      <c r="AU88" s="43">
        <v>0</v>
      </c>
      <c r="AV88" s="42">
        <v>0</v>
      </c>
      <c r="AW88" s="11">
        <v>0</v>
      </c>
      <c r="AX88" s="43">
        <f t="shared" si="145"/>
        <v>0</v>
      </c>
      <c r="AY88" s="42">
        <v>0</v>
      </c>
      <c r="AZ88" s="11">
        <v>0</v>
      </c>
      <c r="BA88" s="43">
        <f t="shared" si="146"/>
        <v>0</v>
      </c>
      <c r="BB88" s="42">
        <v>0</v>
      </c>
      <c r="BC88" s="11">
        <v>0</v>
      </c>
      <c r="BD88" s="43">
        <v>0</v>
      </c>
      <c r="BE88" s="6">
        <f>SUM(C88,O88,R88,X88,AY88,AJ88,AM88+BB88+AP88+AG88)+F88+U88+AS88+L88+AA88</f>
        <v>0.128</v>
      </c>
      <c r="BF88" s="15">
        <f>SUM(D88,P88,S88,Y88,AZ88,AK88,AN88+BC88+AQ88+AH88)+G88+V88+AT88+M88+AB88</f>
        <v>4.05</v>
      </c>
    </row>
    <row r="89" spans="1:58" x14ac:dyDescent="0.3">
      <c r="A89" s="51">
        <v>2018</v>
      </c>
      <c r="B89" s="52" t="s">
        <v>10</v>
      </c>
      <c r="C89" s="42">
        <v>0</v>
      </c>
      <c r="D89" s="11">
        <v>0</v>
      </c>
      <c r="E89" s="43">
        <v>0</v>
      </c>
      <c r="F89" s="42">
        <v>0</v>
      </c>
      <c r="G89" s="11">
        <v>0</v>
      </c>
      <c r="H89" s="43">
        <v>0</v>
      </c>
      <c r="I89" s="42"/>
      <c r="J89" s="11"/>
      <c r="K89" s="43"/>
      <c r="L89" s="42">
        <v>0</v>
      </c>
      <c r="M89" s="11">
        <v>0</v>
      </c>
      <c r="N89" s="43">
        <v>0</v>
      </c>
      <c r="O89" s="42">
        <v>0</v>
      </c>
      <c r="P89" s="11">
        <v>0</v>
      </c>
      <c r="Q89" s="43">
        <v>0</v>
      </c>
      <c r="R89" s="42">
        <v>0</v>
      </c>
      <c r="S89" s="11">
        <v>0</v>
      </c>
      <c r="T89" s="43">
        <v>0</v>
      </c>
      <c r="U89" s="42">
        <v>0</v>
      </c>
      <c r="V89" s="11">
        <v>0</v>
      </c>
      <c r="W89" s="43">
        <v>0</v>
      </c>
      <c r="X89" s="42">
        <v>0</v>
      </c>
      <c r="Y89" s="11">
        <v>0</v>
      </c>
      <c r="Z89" s="43">
        <v>0</v>
      </c>
      <c r="AA89" s="42">
        <v>0</v>
      </c>
      <c r="AB89" s="11">
        <v>0</v>
      </c>
      <c r="AC89" s="43">
        <v>0</v>
      </c>
      <c r="AD89" s="42">
        <v>0</v>
      </c>
      <c r="AE89" s="11">
        <v>0</v>
      </c>
      <c r="AF89" s="43">
        <v>0</v>
      </c>
      <c r="AG89" s="42">
        <v>0</v>
      </c>
      <c r="AH89" s="11">
        <v>0</v>
      </c>
      <c r="AI89" s="43">
        <v>0</v>
      </c>
      <c r="AJ89" s="42">
        <v>0</v>
      </c>
      <c r="AK89" s="11">
        <v>0</v>
      </c>
      <c r="AL89" s="43">
        <v>0</v>
      </c>
      <c r="AM89" s="42">
        <v>0</v>
      </c>
      <c r="AN89" s="11">
        <v>0</v>
      </c>
      <c r="AO89" s="43">
        <v>0</v>
      </c>
      <c r="AP89" s="42">
        <v>0</v>
      </c>
      <c r="AQ89" s="11">
        <v>0</v>
      </c>
      <c r="AR89" s="43">
        <v>0</v>
      </c>
      <c r="AS89" s="42">
        <v>0</v>
      </c>
      <c r="AT89" s="11">
        <v>0</v>
      </c>
      <c r="AU89" s="43">
        <v>0</v>
      </c>
      <c r="AV89" s="42">
        <v>0</v>
      </c>
      <c r="AW89" s="11">
        <v>0</v>
      </c>
      <c r="AX89" s="43">
        <f t="shared" si="145"/>
        <v>0</v>
      </c>
      <c r="AY89" s="42">
        <v>0</v>
      </c>
      <c r="AZ89" s="11">
        <v>0</v>
      </c>
      <c r="BA89" s="43">
        <f t="shared" si="146"/>
        <v>0</v>
      </c>
      <c r="BB89" s="42">
        <v>0</v>
      </c>
      <c r="BC89" s="11">
        <v>0</v>
      </c>
      <c r="BD89" s="43">
        <v>0</v>
      </c>
      <c r="BE89" s="6">
        <f>SUM(C89,O89,R89,X89,AY89,AJ89,AM89+BB89+AP89+AG89)+F89+U89+AS89+L89+AA89</f>
        <v>0</v>
      </c>
      <c r="BF89" s="15">
        <f>SUM(D89,P89,S89,Y89,AZ89,AK89,AN89+BC89+AQ89+AH89)+G89+V89+AT89+M89+AB89</f>
        <v>0</v>
      </c>
    </row>
    <row r="90" spans="1:58" x14ac:dyDescent="0.3">
      <c r="A90" s="51">
        <v>2018</v>
      </c>
      <c r="B90" s="52" t="s">
        <v>11</v>
      </c>
      <c r="C90" s="42">
        <v>0</v>
      </c>
      <c r="D90" s="11">
        <v>0</v>
      </c>
      <c r="E90" s="43">
        <v>0</v>
      </c>
      <c r="F90" s="42">
        <v>0</v>
      </c>
      <c r="G90" s="11">
        <v>0</v>
      </c>
      <c r="H90" s="43">
        <v>0</v>
      </c>
      <c r="I90" s="42"/>
      <c r="J90" s="11"/>
      <c r="K90" s="43"/>
      <c r="L90" s="42">
        <v>0</v>
      </c>
      <c r="M90" s="11">
        <v>0</v>
      </c>
      <c r="N90" s="43">
        <v>0</v>
      </c>
      <c r="O90" s="42">
        <v>0</v>
      </c>
      <c r="P90" s="11">
        <v>0</v>
      </c>
      <c r="Q90" s="43">
        <v>0</v>
      </c>
      <c r="R90" s="42">
        <v>0</v>
      </c>
      <c r="S90" s="11">
        <v>0</v>
      </c>
      <c r="T90" s="43">
        <v>0</v>
      </c>
      <c r="U90" s="42">
        <v>0</v>
      </c>
      <c r="V90" s="11">
        <v>0</v>
      </c>
      <c r="W90" s="43">
        <v>0</v>
      </c>
      <c r="X90" s="42">
        <v>0</v>
      </c>
      <c r="Y90" s="11">
        <v>0</v>
      </c>
      <c r="Z90" s="43">
        <v>0</v>
      </c>
      <c r="AA90" s="42">
        <v>0</v>
      </c>
      <c r="AB90" s="11">
        <v>0</v>
      </c>
      <c r="AC90" s="43">
        <v>0</v>
      </c>
      <c r="AD90" s="42">
        <v>0</v>
      </c>
      <c r="AE90" s="11">
        <v>0</v>
      </c>
      <c r="AF90" s="43">
        <v>0</v>
      </c>
      <c r="AG90" s="42">
        <v>0</v>
      </c>
      <c r="AH90" s="11">
        <v>0</v>
      </c>
      <c r="AI90" s="43">
        <v>0</v>
      </c>
      <c r="AJ90" s="42">
        <v>0</v>
      </c>
      <c r="AK90" s="11">
        <v>0</v>
      </c>
      <c r="AL90" s="43">
        <v>0</v>
      </c>
      <c r="AM90" s="42">
        <v>0</v>
      </c>
      <c r="AN90" s="11">
        <v>0</v>
      </c>
      <c r="AO90" s="43">
        <v>0</v>
      </c>
      <c r="AP90" s="42">
        <v>0</v>
      </c>
      <c r="AQ90" s="11">
        <v>0</v>
      </c>
      <c r="AR90" s="43">
        <v>0</v>
      </c>
      <c r="AS90" s="42">
        <v>0</v>
      </c>
      <c r="AT90" s="11">
        <v>0</v>
      </c>
      <c r="AU90" s="43">
        <v>0</v>
      </c>
      <c r="AV90" s="42">
        <v>0</v>
      </c>
      <c r="AW90" s="11">
        <v>0</v>
      </c>
      <c r="AX90" s="43">
        <f t="shared" si="145"/>
        <v>0</v>
      </c>
      <c r="AY90" s="42">
        <v>0</v>
      </c>
      <c r="AZ90" s="11">
        <v>0</v>
      </c>
      <c r="BA90" s="43">
        <f t="shared" si="146"/>
        <v>0</v>
      </c>
      <c r="BB90" s="42">
        <v>0</v>
      </c>
      <c r="BC90" s="11">
        <v>0</v>
      </c>
      <c r="BD90" s="43">
        <v>0</v>
      </c>
      <c r="BE90" s="6">
        <f>SUM(C90,O90,R90,X90,AY90,AJ90,AM90+BB90+AP90+AG90)+F90+U90+AS90+L90+AA90</f>
        <v>0</v>
      </c>
      <c r="BF90" s="15">
        <f>SUM(D90,P90,S90,Y90,AZ90,AK90,AN90+BC90+AQ90+AH90)+G90+V90+AT90+M90+AB90</f>
        <v>0</v>
      </c>
    </row>
    <row r="91" spans="1:58" x14ac:dyDescent="0.3">
      <c r="A91" s="51">
        <v>2018</v>
      </c>
      <c r="B91" s="52" t="s">
        <v>12</v>
      </c>
      <c r="C91" s="42">
        <v>0</v>
      </c>
      <c r="D91" s="11">
        <v>0</v>
      </c>
      <c r="E91" s="43">
        <v>0</v>
      </c>
      <c r="F91" s="42">
        <v>0</v>
      </c>
      <c r="G91" s="11">
        <v>0</v>
      </c>
      <c r="H91" s="43">
        <v>0</v>
      </c>
      <c r="I91" s="42"/>
      <c r="J91" s="11"/>
      <c r="K91" s="43"/>
      <c r="L91" s="42">
        <v>0</v>
      </c>
      <c r="M91" s="11">
        <v>0</v>
      </c>
      <c r="N91" s="43">
        <v>0</v>
      </c>
      <c r="O91" s="42">
        <v>0</v>
      </c>
      <c r="P91" s="11">
        <v>0</v>
      </c>
      <c r="Q91" s="43">
        <v>0</v>
      </c>
      <c r="R91" s="42">
        <v>0</v>
      </c>
      <c r="S91" s="11">
        <v>0</v>
      </c>
      <c r="T91" s="43">
        <v>0</v>
      </c>
      <c r="U91" s="42">
        <v>0</v>
      </c>
      <c r="V91" s="11">
        <v>0</v>
      </c>
      <c r="W91" s="43">
        <v>0</v>
      </c>
      <c r="X91" s="42">
        <v>0</v>
      </c>
      <c r="Y91" s="11">
        <v>0</v>
      </c>
      <c r="Z91" s="43">
        <v>0</v>
      </c>
      <c r="AA91" s="42">
        <v>1.6500000000000001E-2</v>
      </c>
      <c r="AB91" s="11">
        <v>1.8640000000000001</v>
      </c>
      <c r="AC91" s="43">
        <f t="shared" ref="AC91" si="147">AB91/AA91*1000</f>
        <v>112969.69696969698</v>
      </c>
      <c r="AD91" s="42">
        <v>0</v>
      </c>
      <c r="AE91" s="11">
        <v>0</v>
      </c>
      <c r="AF91" s="43">
        <v>0</v>
      </c>
      <c r="AG91" s="42">
        <v>0</v>
      </c>
      <c r="AH91" s="11">
        <v>0</v>
      </c>
      <c r="AI91" s="43">
        <v>0</v>
      </c>
      <c r="AJ91" s="42">
        <v>0</v>
      </c>
      <c r="AK91" s="11">
        <v>0</v>
      </c>
      <c r="AL91" s="43">
        <v>0</v>
      </c>
      <c r="AM91" s="42">
        <v>0</v>
      </c>
      <c r="AN91" s="11">
        <v>0</v>
      </c>
      <c r="AO91" s="43">
        <v>0</v>
      </c>
      <c r="AP91" s="42">
        <v>0</v>
      </c>
      <c r="AQ91" s="11">
        <v>0</v>
      </c>
      <c r="AR91" s="43">
        <v>0</v>
      </c>
      <c r="AS91" s="42">
        <v>0</v>
      </c>
      <c r="AT91" s="11">
        <v>0</v>
      </c>
      <c r="AU91" s="43">
        <v>0</v>
      </c>
      <c r="AV91" s="42">
        <v>0</v>
      </c>
      <c r="AW91" s="11">
        <v>0</v>
      </c>
      <c r="AX91" s="43">
        <f t="shared" si="145"/>
        <v>0</v>
      </c>
      <c r="AY91" s="42">
        <v>0</v>
      </c>
      <c r="AZ91" s="11">
        <v>0</v>
      </c>
      <c r="BA91" s="43">
        <f t="shared" si="146"/>
        <v>0</v>
      </c>
      <c r="BB91" s="42">
        <v>0</v>
      </c>
      <c r="BC91" s="11">
        <v>0</v>
      </c>
      <c r="BD91" s="43">
        <v>0</v>
      </c>
      <c r="BE91" s="6">
        <f>SUM(C91,O91,R91,X91,AY91,AJ91,AM91+BB91+AP91+AG91)+F91+U91+AS91+L91+AA91</f>
        <v>1.6500000000000001E-2</v>
      </c>
      <c r="BF91" s="15">
        <f>SUM(D91,P91,S91,Y91,AZ91,AK91,AN91+BC91+AQ91+AH91)+G91+V91+AT91+M91+AB91</f>
        <v>1.8640000000000001</v>
      </c>
    </row>
    <row r="92" spans="1:58" x14ac:dyDescent="0.3">
      <c r="A92" s="51">
        <v>2018</v>
      </c>
      <c r="B92" s="52" t="s">
        <v>13</v>
      </c>
      <c r="C92" s="42">
        <v>0</v>
      </c>
      <c r="D92" s="11">
        <v>0</v>
      </c>
      <c r="E92" s="43">
        <v>0</v>
      </c>
      <c r="F92" s="42">
        <v>0</v>
      </c>
      <c r="G92" s="11">
        <v>0</v>
      </c>
      <c r="H92" s="43">
        <v>0</v>
      </c>
      <c r="I92" s="42"/>
      <c r="J92" s="11"/>
      <c r="K92" s="43"/>
      <c r="L92" s="42">
        <v>0</v>
      </c>
      <c r="M92" s="11">
        <v>0</v>
      </c>
      <c r="N92" s="43">
        <v>0</v>
      </c>
      <c r="O92" s="42">
        <v>0</v>
      </c>
      <c r="P92" s="11">
        <v>0</v>
      </c>
      <c r="Q92" s="43">
        <v>0</v>
      </c>
      <c r="R92" s="42">
        <v>0</v>
      </c>
      <c r="S92" s="11">
        <v>0</v>
      </c>
      <c r="T92" s="43">
        <v>0</v>
      </c>
      <c r="U92" s="42">
        <v>0</v>
      </c>
      <c r="V92" s="11">
        <v>0</v>
      </c>
      <c r="W92" s="43">
        <v>0</v>
      </c>
      <c r="X92" s="42">
        <v>1.53</v>
      </c>
      <c r="Y92" s="11">
        <v>28.960999999999999</v>
      </c>
      <c r="Z92" s="43">
        <f t="shared" si="144"/>
        <v>18928.758169934637</v>
      </c>
      <c r="AA92" s="42">
        <v>0</v>
      </c>
      <c r="AB92" s="11">
        <v>0</v>
      </c>
      <c r="AC92" s="43">
        <v>0</v>
      </c>
      <c r="AD92" s="42">
        <v>0</v>
      </c>
      <c r="AE92" s="11">
        <v>0</v>
      </c>
      <c r="AF92" s="43">
        <v>0</v>
      </c>
      <c r="AG92" s="42">
        <v>0</v>
      </c>
      <c r="AH92" s="11">
        <v>0</v>
      </c>
      <c r="AI92" s="43">
        <v>0</v>
      </c>
      <c r="AJ92" s="42">
        <v>0</v>
      </c>
      <c r="AK92" s="11">
        <v>0</v>
      </c>
      <c r="AL92" s="43">
        <v>0</v>
      </c>
      <c r="AM92" s="42">
        <v>0</v>
      </c>
      <c r="AN92" s="11">
        <v>0</v>
      </c>
      <c r="AO92" s="43">
        <v>0</v>
      </c>
      <c r="AP92" s="42">
        <v>0</v>
      </c>
      <c r="AQ92" s="11">
        <v>0</v>
      </c>
      <c r="AR92" s="43">
        <v>0</v>
      </c>
      <c r="AS92" s="42">
        <v>0</v>
      </c>
      <c r="AT92" s="11">
        <v>0</v>
      </c>
      <c r="AU92" s="43">
        <v>0</v>
      </c>
      <c r="AV92" s="42">
        <v>0</v>
      </c>
      <c r="AW92" s="11">
        <v>0</v>
      </c>
      <c r="AX92" s="43">
        <f t="shared" si="145"/>
        <v>0</v>
      </c>
      <c r="AY92" s="42">
        <v>0</v>
      </c>
      <c r="AZ92" s="11">
        <v>0</v>
      </c>
      <c r="BA92" s="43">
        <f t="shared" si="146"/>
        <v>0</v>
      </c>
      <c r="BB92" s="42">
        <v>0</v>
      </c>
      <c r="BC92" s="11">
        <v>0</v>
      </c>
      <c r="BD92" s="43">
        <v>0</v>
      </c>
      <c r="BE92" s="6">
        <f>SUM(C92,O92,R92,X92,AY92,AJ92,AM92+BB92+AP92+AG92)+F92+U92+AS92+L92+AA92</f>
        <v>1.53</v>
      </c>
      <c r="BF92" s="15">
        <f>SUM(D92,P92,S92,Y92,AZ92,AK92,AN92+BC92+AQ92+AH92)+G92+V92+AT92+M92+AB92</f>
        <v>28.960999999999999</v>
      </c>
    </row>
    <row r="93" spans="1:58" x14ac:dyDescent="0.3">
      <c r="A93" s="51">
        <v>2018</v>
      </c>
      <c r="B93" s="52" t="s">
        <v>14</v>
      </c>
      <c r="C93" s="42">
        <v>0</v>
      </c>
      <c r="D93" s="11">
        <v>0</v>
      </c>
      <c r="E93" s="43">
        <v>0</v>
      </c>
      <c r="F93" s="42">
        <v>0</v>
      </c>
      <c r="G93" s="11">
        <v>0</v>
      </c>
      <c r="H93" s="43">
        <v>0</v>
      </c>
      <c r="I93" s="42"/>
      <c r="J93" s="11"/>
      <c r="K93" s="43"/>
      <c r="L93" s="42">
        <v>0</v>
      </c>
      <c r="M93" s="11">
        <v>0</v>
      </c>
      <c r="N93" s="43">
        <v>0</v>
      </c>
      <c r="O93" s="42">
        <v>0</v>
      </c>
      <c r="P93" s="11">
        <v>0</v>
      </c>
      <c r="Q93" s="43">
        <v>0</v>
      </c>
      <c r="R93" s="42">
        <v>0</v>
      </c>
      <c r="S93" s="11">
        <v>0</v>
      </c>
      <c r="T93" s="43">
        <v>0</v>
      </c>
      <c r="U93" s="42">
        <v>0</v>
      </c>
      <c r="V93" s="11">
        <v>0</v>
      </c>
      <c r="W93" s="43">
        <v>0</v>
      </c>
      <c r="X93" s="42">
        <v>0.41</v>
      </c>
      <c r="Y93" s="11">
        <v>14.567</v>
      </c>
      <c r="Z93" s="43">
        <f t="shared" si="144"/>
        <v>35529.268292682929</v>
      </c>
      <c r="AA93" s="42">
        <v>0</v>
      </c>
      <c r="AB93" s="11">
        <v>0</v>
      </c>
      <c r="AC93" s="43">
        <v>0</v>
      </c>
      <c r="AD93" s="42">
        <v>0</v>
      </c>
      <c r="AE93" s="11">
        <v>0</v>
      </c>
      <c r="AF93" s="43">
        <v>0</v>
      </c>
      <c r="AG93" s="42">
        <v>0</v>
      </c>
      <c r="AH93" s="11">
        <v>0</v>
      </c>
      <c r="AI93" s="43">
        <v>0</v>
      </c>
      <c r="AJ93" s="42">
        <v>0</v>
      </c>
      <c r="AK93" s="11">
        <v>0</v>
      </c>
      <c r="AL93" s="43">
        <v>0</v>
      </c>
      <c r="AM93" s="42">
        <v>0</v>
      </c>
      <c r="AN93" s="11">
        <v>0</v>
      </c>
      <c r="AO93" s="43">
        <v>0</v>
      </c>
      <c r="AP93" s="42">
        <v>0</v>
      </c>
      <c r="AQ93" s="11">
        <v>0</v>
      </c>
      <c r="AR93" s="43">
        <v>0</v>
      </c>
      <c r="AS93" s="42">
        <v>0</v>
      </c>
      <c r="AT93" s="11">
        <v>0</v>
      </c>
      <c r="AU93" s="43">
        <v>0</v>
      </c>
      <c r="AV93" s="42">
        <v>0</v>
      </c>
      <c r="AW93" s="11">
        <v>0</v>
      </c>
      <c r="AX93" s="43">
        <f t="shared" si="145"/>
        <v>0</v>
      </c>
      <c r="AY93" s="42">
        <v>0</v>
      </c>
      <c r="AZ93" s="11">
        <v>0</v>
      </c>
      <c r="BA93" s="43">
        <f t="shared" si="146"/>
        <v>0</v>
      </c>
      <c r="BB93" s="42">
        <v>0</v>
      </c>
      <c r="BC93" s="11">
        <v>0</v>
      </c>
      <c r="BD93" s="43">
        <v>0</v>
      </c>
      <c r="BE93" s="6">
        <f>SUM(C93,O93,R93,X93,AY93,AJ93,AM93+BB93+AP93+AG93)+F93+U93+AS93+L93+AA93</f>
        <v>0.41</v>
      </c>
      <c r="BF93" s="15">
        <f>SUM(D93,P93,S93,Y93,AZ93,AK93,AN93+BC93+AQ93+AH93)+G93+V93+AT93+M93+AB93</f>
        <v>14.567</v>
      </c>
    </row>
    <row r="94" spans="1:58" x14ac:dyDescent="0.3">
      <c r="A94" s="51">
        <v>2018</v>
      </c>
      <c r="B94" s="43" t="s">
        <v>15</v>
      </c>
      <c r="C94" s="42">
        <v>0</v>
      </c>
      <c r="D94" s="11">
        <v>0</v>
      </c>
      <c r="E94" s="43">
        <v>0</v>
      </c>
      <c r="F94" s="42">
        <v>0</v>
      </c>
      <c r="G94" s="11">
        <v>0</v>
      </c>
      <c r="H94" s="43">
        <v>0</v>
      </c>
      <c r="I94" s="42"/>
      <c r="J94" s="11"/>
      <c r="K94" s="43"/>
      <c r="L94" s="42">
        <v>0</v>
      </c>
      <c r="M94" s="11">
        <v>0</v>
      </c>
      <c r="N94" s="43">
        <v>0</v>
      </c>
      <c r="O94" s="42">
        <v>0</v>
      </c>
      <c r="P94" s="11">
        <v>0</v>
      </c>
      <c r="Q94" s="43">
        <v>0</v>
      </c>
      <c r="R94" s="42">
        <v>0</v>
      </c>
      <c r="S94" s="11">
        <v>0</v>
      </c>
      <c r="T94" s="43">
        <v>0</v>
      </c>
      <c r="U94" s="42">
        <v>0</v>
      </c>
      <c r="V94" s="11">
        <v>0</v>
      </c>
      <c r="W94" s="43">
        <v>0</v>
      </c>
      <c r="X94" s="42">
        <v>2.415</v>
      </c>
      <c r="Y94" s="11">
        <v>41.886000000000003</v>
      </c>
      <c r="Z94" s="43">
        <f t="shared" si="144"/>
        <v>17344.099378881991</v>
      </c>
      <c r="AA94" s="42">
        <v>0</v>
      </c>
      <c r="AB94" s="11">
        <v>0</v>
      </c>
      <c r="AC94" s="43">
        <v>0</v>
      </c>
      <c r="AD94" s="42">
        <v>0</v>
      </c>
      <c r="AE94" s="11">
        <v>0</v>
      </c>
      <c r="AF94" s="43">
        <v>0</v>
      </c>
      <c r="AG94" s="42">
        <v>0</v>
      </c>
      <c r="AH94" s="11">
        <v>0</v>
      </c>
      <c r="AI94" s="43">
        <v>0</v>
      </c>
      <c r="AJ94" s="42">
        <v>0</v>
      </c>
      <c r="AK94" s="11">
        <v>0</v>
      </c>
      <c r="AL94" s="43">
        <v>0</v>
      </c>
      <c r="AM94" s="42">
        <v>0</v>
      </c>
      <c r="AN94" s="11">
        <v>0</v>
      </c>
      <c r="AO94" s="43">
        <v>0</v>
      </c>
      <c r="AP94" s="42">
        <v>0</v>
      </c>
      <c r="AQ94" s="11">
        <v>0</v>
      </c>
      <c r="AR94" s="43">
        <v>0</v>
      </c>
      <c r="AS94" s="42">
        <v>0</v>
      </c>
      <c r="AT94" s="11">
        <v>0</v>
      </c>
      <c r="AU94" s="43">
        <v>0</v>
      </c>
      <c r="AV94" s="42">
        <v>0</v>
      </c>
      <c r="AW94" s="11">
        <v>0</v>
      </c>
      <c r="AX94" s="43">
        <f t="shared" si="145"/>
        <v>0</v>
      </c>
      <c r="AY94" s="42">
        <v>0</v>
      </c>
      <c r="AZ94" s="11">
        <v>0</v>
      </c>
      <c r="BA94" s="43">
        <f t="shared" si="146"/>
        <v>0</v>
      </c>
      <c r="BB94" s="42">
        <v>0</v>
      </c>
      <c r="BC94" s="11">
        <v>0</v>
      </c>
      <c r="BD94" s="43">
        <v>0</v>
      </c>
      <c r="BE94" s="6">
        <f>SUM(C94,O94,R94,X94,AY94,AJ94,AM94+BB94+AP94+AG94)+F94+U94+AS94+L94+AA94</f>
        <v>2.415</v>
      </c>
      <c r="BF94" s="15">
        <f>SUM(D94,P94,S94,Y94,AZ94,AK94,AN94+BC94+AQ94+AH94)+G94+V94+AT94+M94+AB94</f>
        <v>41.886000000000003</v>
      </c>
    </row>
    <row r="95" spans="1:58" x14ac:dyDescent="0.3">
      <c r="A95" s="51">
        <v>2018</v>
      </c>
      <c r="B95" s="52" t="s">
        <v>16</v>
      </c>
      <c r="C95" s="42">
        <v>0.497</v>
      </c>
      <c r="D95" s="11">
        <v>10.622</v>
      </c>
      <c r="E95" s="43">
        <f t="shared" ref="E95" si="148">D95/C95*1000</f>
        <v>21372.233400402416</v>
      </c>
      <c r="F95" s="42">
        <v>0</v>
      </c>
      <c r="G95" s="11">
        <v>0</v>
      </c>
      <c r="H95" s="43">
        <v>0</v>
      </c>
      <c r="I95" s="42"/>
      <c r="J95" s="11"/>
      <c r="K95" s="43"/>
      <c r="L95" s="42">
        <v>0</v>
      </c>
      <c r="M95" s="11">
        <v>0</v>
      </c>
      <c r="N95" s="43">
        <v>0</v>
      </c>
      <c r="O95" s="42">
        <v>0</v>
      </c>
      <c r="P95" s="11">
        <v>0</v>
      </c>
      <c r="Q95" s="43">
        <v>0</v>
      </c>
      <c r="R95" s="42">
        <v>0</v>
      </c>
      <c r="S95" s="11">
        <v>0</v>
      </c>
      <c r="T95" s="43">
        <v>0</v>
      </c>
      <c r="U95" s="42">
        <v>0</v>
      </c>
      <c r="V95" s="11">
        <v>0</v>
      </c>
      <c r="W95" s="43">
        <v>0</v>
      </c>
      <c r="X95" s="42">
        <v>0.36399999999999999</v>
      </c>
      <c r="Y95" s="11">
        <v>4.5709999999999997</v>
      </c>
      <c r="Z95" s="43">
        <f t="shared" si="144"/>
        <v>12557.692307692307</v>
      </c>
      <c r="AA95" s="42">
        <v>0</v>
      </c>
      <c r="AB95" s="11">
        <v>0</v>
      </c>
      <c r="AC95" s="43">
        <v>0</v>
      </c>
      <c r="AD95" s="42">
        <v>0</v>
      </c>
      <c r="AE95" s="11">
        <v>0</v>
      </c>
      <c r="AF95" s="43">
        <v>0</v>
      </c>
      <c r="AG95" s="42">
        <v>0</v>
      </c>
      <c r="AH95" s="11">
        <v>0</v>
      </c>
      <c r="AI95" s="43">
        <v>0</v>
      </c>
      <c r="AJ95" s="42">
        <v>0</v>
      </c>
      <c r="AK95" s="11">
        <v>0</v>
      </c>
      <c r="AL95" s="43">
        <v>0</v>
      </c>
      <c r="AM95" s="42">
        <v>0</v>
      </c>
      <c r="AN95" s="11">
        <v>0</v>
      </c>
      <c r="AO95" s="43">
        <v>0</v>
      </c>
      <c r="AP95" s="42">
        <v>0</v>
      </c>
      <c r="AQ95" s="11">
        <v>0</v>
      </c>
      <c r="AR95" s="43">
        <v>0</v>
      </c>
      <c r="AS95" s="42">
        <v>0</v>
      </c>
      <c r="AT95" s="11">
        <v>0</v>
      </c>
      <c r="AU95" s="43">
        <v>0</v>
      </c>
      <c r="AV95" s="42">
        <v>0</v>
      </c>
      <c r="AW95" s="11">
        <v>0</v>
      </c>
      <c r="AX95" s="43">
        <f t="shared" si="145"/>
        <v>0</v>
      </c>
      <c r="AY95" s="42">
        <v>0</v>
      </c>
      <c r="AZ95" s="11">
        <v>0</v>
      </c>
      <c r="BA95" s="43">
        <f t="shared" si="146"/>
        <v>0</v>
      </c>
      <c r="BB95" s="42">
        <v>0</v>
      </c>
      <c r="BC95" s="11">
        <v>0</v>
      </c>
      <c r="BD95" s="43">
        <v>0</v>
      </c>
      <c r="BE95" s="6">
        <f>SUM(C95,O95,R95,X95,AY95,AJ95,AM95+BB95+AP95+AG95)+F95+U95+AS95+L95+AA95</f>
        <v>0.86099999999999999</v>
      </c>
      <c r="BF95" s="15">
        <f>SUM(D95,P95,S95,Y95,AZ95,AK95,AN95+BC95+AQ95+AH95)+G95+V95+AT95+M95+AB95</f>
        <v>15.193</v>
      </c>
    </row>
    <row r="96" spans="1:58" ht="15" thickBot="1" x14ac:dyDescent="0.35">
      <c r="A96" s="53"/>
      <c r="B96" s="54" t="s">
        <v>17</v>
      </c>
      <c r="C96" s="44">
        <f t="shared" ref="C96:D96" si="149">SUM(C84:C95)</f>
        <v>0.497</v>
      </c>
      <c r="D96" s="35">
        <f t="shared" si="149"/>
        <v>10.622</v>
      </c>
      <c r="E96" s="45"/>
      <c r="F96" s="44">
        <f t="shared" ref="F96:G96" si="150">SUM(F84:F95)</f>
        <v>0</v>
      </c>
      <c r="G96" s="35">
        <f t="shared" si="150"/>
        <v>0</v>
      </c>
      <c r="H96" s="45"/>
      <c r="I96" s="44"/>
      <c r="J96" s="35"/>
      <c r="K96" s="45"/>
      <c r="L96" s="44">
        <f t="shared" ref="L96:M96" si="151">SUM(L84:L95)</f>
        <v>0</v>
      </c>
      <c r="M96" s="35">
        <f t="shared" si="151"/>
        <v>0</v>
      </c>
      <c r="N96" s="45"/>
      <c r="O96" s="44">
        <f t="shared" ref="O96:P96" si="152">SUM(O84:O95)</f>
        <v>9</v>
      </c>
      <c r="P96" s="35">
        <f t="shared" si="152"/>
        <v>230.67</v>
      </c>
      <c r="Q96" s="45"/>
      <c r="R96" s="44">
        <f t="shared" ref="R96:S96" si="153">SUM(R84:R95)</f>
        <v>0</v>
      </c>
      <c r="S96" s="35">
        <f t="shared" si="153"/>
        <v>0</v>
      </c>
      <c r="T96" s="45"/>
      <c r="U96" s="44">
        <f t="shared" ref="U96:V96" si="154">SUM(U84:U95)</f>
        <v>0</v>
      </c>
      <c r="V96" s="35">
        <f t="shared" si="154"/>
        <v>0</v>
      </c>
      <c r="W96" s="45"/>
      <c r="X96" s="44">
        <f t="shared" ref="X96:Y96" si="155">SUM(X84:X95)</f>
        <v>6.335</v>
      </c>
      <c r="Y96" s="35">
        <f t="shared" si="155"/>
        <v>135.155</v>
      </c>
      <c r="Z96" s="45"/>
      <c r="AA96" s="44">
        <f t="shared" ref="AA96:AB96" si="156">SUM(AA84:AA95)</f>
        <v>1.6500000000000001E-2</v>
      </c>
      <c r="AB96" s="35">
        <f t="shared" si="156"/>
        <v>1.8640000000000001</v>
      </c>
      <c r="AC96" s="45"/>
      <c r="AD96" s="44">
        <f t="shared" ref="AD96:AE96" si="157">SUM(AD84:AD95)</f>
        <v>0</v>
      </c>
      <c r="AE96" s="35">
        <f t="shared" si="157"/>
        <v>0</v>
      </c>
      <c r="AF96" s="45"/>
      <c r="AG96" s="44">
        <f t="shared" ref="AG96:AH96" si="158">SUM(AG84:AG95)</f>
        <v>0</v>
      </c>
      <c r="AH96" s="35">
        <f t="shared" si="158"/>
        <v>0</v>
      </c>
      <c r="AI96" s="45"/>
      <c r="AJ96" s="44">
        <f t="shared" ref="AJ96:AK96" si="159">SUM(AJ84:AJ95)</f>
        <v>0</v>
      </c>
      <c r="AK96" s="35">
        <f t="shared" si="159"/>
        <v>0</v>
      </c>
      <c r="AL96" s="45"/>
      <c r="AM96" s="44">
        <f t="shared" ref="AM96:AN96" si="160">SUM(AM84:AM95)</f>
        <v>0</v>
      </c>
      <c r="AN96" s="35">
        <f t="shared" si="160"/>
        <v>0</v>
      </c>
      <c r="AO96" s="45"/>
      <c r="AP96" s="44">
        <f t="shared" ref="AP96:AQ96" si="161">SUM(AP84:AP95)</f>
        <v>0</v>
      </c>
      <c r="AQ96" s="35">
        <f t="shared" si="161"/>
        <v>0</v>
      </c>
      <c r="AR96" s="45"/>
      <c r="AS96" s="44">
        <f t="shared" ref="AS96:AT96" si="162">SUM(AS84:AS95)</f>
        <v>0</v>
      </c>
      <c r="AT96" s="35">
        <f t="shared" si="162"/>
        <v>0</v>
      </c>
      <c r="AU96" s="45"/>
      <c r="AV96" s="44">
        <f t="shared" ref="AV96:AW96" si="163">SUM(AV84:AV95)</f>
        <v>0</v>
      </c>
      <c r="AW96" s="35">
        <f t="shared" si="163"/>
        <v>0</v>
      </c>
      <c r="AX96" s="45"/>
      <c r="AY96" s="44">
        <f t="shared" ref="AY96:AZ96" si="164">SUM(AY84:AY95)</f>
        <v>0</v>
      </c>
      <c r="AZ96" s="35">
        <f t="shared" si="164"/>
        <v>0</v>
      </c>
      <c r="BA96" s="45"/>
      <c r="BB96" s="44">
        <f t="shared" ref="BB96:BC96" si="165">SUM(BB84:BB95)</f>
        <v>0</v>
      </c>
      <c r="BC96" s="35">
        <f t="shared" si="165"/>
        <v>0</v>
      </c>
      <c r="BD96" s="45"/>
      <c r="BE96" s="36">
        <f>SUM(C96,O96,R96,X96,AY96,AJ96,AM96+BB96+AP96+AG96)+F96+U96+AS96+L96+AA96</f>
        <v>15.848500000000001</v>
      </c>
      <c r="BF96" s="37">
        <f>SUM(D96,P96,S96,Y96,AZ96,AK96,AN96+BC96+AQ96+AH96)+G96+V96+AT96+M96+AB96</f>
        <v>378.31099999999998</v>
      </c>
    </row>
    <row r="97" spans="1:58" x14ac:dyDescent="0.3">
      <c r="A97" s="51">
        <v>2019</v>
      </c>
      <c r="B97" s="52" t="s">
        <v>5</v>
      </c>
      <c r="C97" s="42">
        <v>0</v>
      </c>
      <c r="D97" s="11">
        <v>0</v>
      </c>
      <c r="E97" s="43">
        <v>0</v>
      </c>
      <c r="F97" s="42">
        <v>0</v>
      </c>
      <c r="G97" s="11">
        <v>0</v>
      </c>
      <c r="H97" s="43">
        <v>0</v>
      </c>
      <c r="I97" s="42"/>
      <c r="J97" s="11"/>
      <c r="K97" s="43"/>
      <c r="L97" s="42">
        <v>0</v>
      </c>
      <c r="M97" s="11">
        <v>0</v>
      </c>
      <c r="N97" s="43">
        <v>0</v>
      </c>
      <c r="O97" s="42">
        <v>0</v>
      </c>
      <c r="P97" s="11">
        <v>0</v>
      </c>
      <c r="Q97" s="43">
        <v>0</v>
      </c>
      <c r="R97" s="42">
        <v>0</v>
      </c>
      <c r="S97" s="11">
        <v>0</v>
      </c>
      <c r="T97" s="43">
        <v>0</v>
      </c>
      <c r="U97" s="42">
        <v>0</v>
      </c>
      <c r="V97" s="11">
        <v>0</v>
      </c>
      <c r="W97" s="43">
        <v>0</v>
      </c>
      <c r="X97" s="42">
        <v>0</v>
      </c>
      <c r="Y97" s="11">
        <v>0</v>
      </c>
      <c r="Z97" s="43">
        <v>0</v>
      </c>
      <c r="AA97" s="42">
        <v>0</v>
      </c>
      <c r="AB97" s="11">
        <v>0</v>
      </c>
      <c r="AC97" s="43">
        <v>0</v>
      </c>
      <c r="AD97" s="42">
        <v>0</v>
      </c>
      <c r="AE97" s="11">
        <v>0</v>
      </c>
      <c r="AF97" s="43">
        <v>0</v>
      </c>
      <c r="AG97" s="42">
        <v>0</v>
      </c>
      <c r="AH97" s="11">
        <v>0</v>
      </c>
      <c r="AI97" s="43">
        <v>0</v>
      </c>
      <c r="AJ97" s="42">
        <v>0</v>
      </c>
      <c r="AK97" s="11">
        <v>0</v>
      </c>
      <c r="AL97" s="43">
        <v>0</v>
      </c>
      <c r="AM97" s="42">
        <v>0</v>
      </c>
      <c r="AN97" s="11">
        <v>0</v>
      </c>
      <c r="AO97" s="43">
        <v>0</v>
      </c>
      <c r="AP97" s="42">
        <v>0</v>
      </c>
      <c r="AQ97" s="11">
        <v>0</v>
      </c>
      <c r="AR97" s="43">
        <v>0</v>
      </c>
      <c r="AS97" s="42">
        <v>0</v>
      </c>
      <c r="AT97" s="11">
        <v>0</v>
      </c>
      <c r="AU97" s="43">
        <v>0</v>
      </c>
      <c r="AV97" s="42">
        <v>0</v>
      </c>
      <c r="AW97" s="11">
        <v>0</v>
      </c>
      <c r="AX97" s="43">
        <f t="shared" ref="AX97:AX108" si="166">IF(AV97=0,0,AW97/AV97*1000)</f>
        <v>0</v>
      </c>
      <c r="AY97" s="42">
        <v>0</v>
      </c>
      <c r="AZ97" s="11">
        <v>0</v>
      </c>
      <c r="BA97" s="43">
        <f t="shared" ref="BA97:BA108" si="167">IF(AY97=0,0,AZ97/AY97*1000)</f>
        <v>0</v>
      </c>
      <c r="BB97" s="42">
        <v>0</v>
      </c>
      <c r="BC97" s="11">
        <v>0</v>
      </c>
      <c r="BD97" s="43">
        <v>0</v>
      </c>
      <c r="BE97" s="6">
        <f>SUM(C97,O97,R97,X97,AY97,AJ97,AM97+BB97+AP97+AG97)+F97+U97+AS97+L97+AA97+AD97</f>
        <v>0</v>
      </c>
      <c r="BF97" s="15">
        <f>SUM(D97,P97,S97,Y97,AZ97,AK97,AN97+BC97+AQ97+AH97)+G97+V97+AT97+M97+AB97+AE97</f>
        <v>0</v>
      </c>
    </row>
    <row r="98" spans="1:58" x14ac:dyDescent="0.3">
      <c r="A98" s="51">
        <v>2019</v>
      </c>
      <c r="B98" s="52" t="s">
        <v>6</v>
      </c>
      <c r="C98" s="42">
        <v>0</v>
      </c>
      <c r="D98" s="11">
        <v>0</v>
      </c>
      <c r="E98" s="43">
        <v>0</v>
      </c>
      <c r="F98" s="42">
        <v>0</v>
      </c>
      <c r="G98" s="11">
        <v>0</v>
      </c>
      <c r="H98" s="43">
        <v>0</v>
      </c>
      <c r="I98" s="42"/>
      <c r="J98" s="11"/>
      <c r="K98" s="43"/>
      <c r="L98" s="42">
        <v>0</v>
      </c>
      <c r="M98" s="11">
        <v>0</v>
      </c>
      <c r="N98" s="43">
        <v>0</v>
      </c>
      <c r="O98" s="42">
        <v>0</v>
      </c>
      <c r="P98" s="11">
        <v>0</v>
      </c>
      <c r="Q98" s="43">
        <v>0</v>
      </c>
      <c r="R98" s="42">
        <v>0</v>
      </c>
      <c r="S98" s="11">
        <v>0</v>
      </c>
      <c r="T98" s="43">
        <v>0</v>
      </c>
      <c r="U98" s="42">
        <v>0</v>
      </c>
      <c r="V98" s="11">
        <v>0</v>
      </c>
      <c r="W98" s="43">
        <v>0</v>
      </c>
      <c r="X98" s="42">
        <v>0</v>
      </c>
      <c r="Y98" s="11">
        <v>0</v>
      </c>
      <c r="Z98" s="43">
        <v>0</v>
      </c>
      <c r="AA98" s="42">
        <v>0</v>
      </c>
      <c r="AB98" s="11">
        <v>0</v>
      </c>
      <c r="AC98" s="43">
        <v>0</v>
      </c>
      <c r="AD98" s="42">
        <v>4.6219999999999997E-2</v>
      </c>
      <c r="AE98" s="11">
        <v>0.79500000000000004</v>
      </c>
      <c r="AF98" s="43">
        <f t="shared" ref="AF98" si="168">AE98/AD98*1000</f>
        <v>17200.346170488967</v>
      </c>
      <c r="AG98" s="42">
        <v>0</v>
      </c>
      <c r="AH98" s="11">
        <v>0</v>
      </c>
      <c r="AI98" s="43">
        <v>0</v>
      </c>
      <c r="AJ98" s="42">
        <v>0</v>
      </c>
      <c r="AK98" s="11">
        <v>0</v>
      </c>
      <c r="AL98" s="43">
        <v>0</v>
      </c>
      <c r="AM98" s="42">
        <v>0</v>
      </c>
      <c r="AN98" s="11">
        <v>0</v>
      </c>
      <c r="AO98" s="43">
        <v>0</v>
      </c>
      <c r="AP98" s="42">
        <v>0</v>
      </c>
      <c r="AQ98" s="11">
        <v>0</v>
      </c>
      <c r="AR98" s="43">
        <v>0</v>
      </c>
      <c r="AS98" s="42">
        <v>0</v>
      </c>
      <c r="AT98" s="11">
        <v>0</v>
      </c>
      <c r="AU98" s="43">
        <v>0</v>
      </c>
      <c r="AV98" s="42">
        <v>0</v>
      </c>
      <c r="AW98" s="11">
        <v>0</v>
      </c>
      <c r="AX98" s="43">
        <f t="shared" si="166"/>
        <v>0</v>
      </c>
      <c r="AY98" s="42">
        <v>0</v>
      </c>
      <c r="AZ98" s="11">
        <v>0</v>
      </c>
      <c r="BA98" s="43">
        <f t="shared" si="167"/>
        <v>0</v>
      </c>
      <c r="BB98" s="42">
        <v>0</v>
      </c>
      <c r="BC98" s="11">
        <v>0</v>
      </c>
      <c r="BD98" s="43">
        <v>0</v>
      </c>
      <c r="BE98" s="6">
        <f>SUM(C98,O98,R98,X98,AY98,AJ98,AM98+BB98+AP98+AG98)+F98+U98+AS98+L98+AA98+AD98</f>
        <v>4.6219999999999997E-2</v>
      </c>
      <c r="BF98" s="15">
        <f>SUM(D98,P98,S98,Y98,AZ98,AK98,AN98+BC98+AQ98+AH98)+G98+V98+AT98+M98+AB98+AE98</f>
        <v>0.79500000000000004</v>
      </c>
    </row>
    <row r="99" spans="1:58" x14ac:dyDescent="0.3">
      <c r="A99" s="51">
        <v>2019</v>
      </c>
      <c r="B99" s="52" t="s">
        <v>7</v>
      </c>
      <c r="C99" s="42">
        <v>0</v>
      </c>
      <c r="D99" s="11">
        <v>0</v>
      </c>
      <c r="E99" s="43">
        <v>0</v>
      </c>
      <c r="F99" s="42">
        <v>0</v>
      </c>
      <c r="G99" s="11">
        <v>0</v>
      </c>
      <c r="H99" s="43">
        <v>0</v>
      </c>
      <c r="I99" s="42"/>
      <c r="J99" s="11"/>
      <c r="K99" s="43"/>
      <c r="L99" s="42">
        <v>0</v>
      </c>
      <c r="M99" s="11">
        <v>0</v>
      </c>
      <c r="N99" s="43">
        <v>0</v>
      </c>
      <c r="O99" s="42">
        <v>0</v>
      </c>
      <c r="P99" s="11">
        <v>0</v>
      </c>
      <c r="Q99" s="43">
        <v>0</v>
      </c>
      <c r="R99" s="42">
        <v>0</v>
      </c>
      <c r="S99" s="11">
        <v>0</v>
      </c>
      <c r="T99" s="43">
        <v>0</v>
      </c>
      <c r="U99" s="42">
        <v>0</v>
      </c>
      <c r="V99" s="11">
        <v>0</v>
      </c>
      <c r="W99" s="43">
        <v>0</v>
      </c>
      <c r="X99" s="42">
        <v>2.5049999999999999</v>
      </c>
      <c r="Y99" s="11">
        <v>63.765000000000001</v>
      </c>
      <c r="Z99" s="43">
        <f t="shared" ref="Z99:Z105" si="169">Y99/X99*1000</f>
        <v>25455.089820359284</v>
      </c>
      <c r="AA99" s="42">
        <v>0</v>
      </c>
      <c r="AB99" s="11">
        <v>0</v>
      </c>
      <c r="AC99" s="43">
        <v>0</v>
      </c>
      <c r="AD99" s="42">
        <v>0</v>
      </c>
      <c r="AE99" s="11">
        <v>0</v>
      </c>
      <c r="AF99" s="43">
        <v>0</v>
      </c>
      <c r="AG99" s="42">
        <v>0</v>
      </c>
      <c r="AH99" s="11">
        <v>0</v>
      </c>
      <c r="AI99" s="43">
        <v>0</v>
      </c>
      <c r="AJ99" s="42">
        <v>0</v>
      </c>
      <c r="AK99" s="11">
        <v>0</v>
      </c>
      <c r="AL99" s="43">
        <v>0</v>
      </c>
      <c r="AM99" s="42">
        <v>0</v>
      </c>
      <c r="AN99" s="11">
        <v>0</v>
      </c>
      <c r="AO99" s="43">
        <v>0</v>
      </c>
      <c r="AP99" s="42">
        <v>0</v>
      </c>
      <c r="AQ99" s="11">
        <v>0</v>
      </c>
      <c r="AR99" s="43">
        <v>0</v>
      </c>
      <c r="AS99" s="42">
        <v>0</v>
      </c>
      <c r="AT99" s="11">
        <v>0</v>
      </c>
      <c r="AU99" s="43">
        <v>0</v>
      </c>
      <c r="AV99" s="42">
        <v>0</v>
      </c>
      <c r="AW99" s="11">
        <v>0</v>
      </c>
      <c r="AX99" s="43">
        <f t="shared" si="166"/>
        <v>0</v>
      </c>
      <c r="AY99" s="42">
        <v>0</v>
      </c>
      <c r="AZ99" s="11">
        <v>0</v>
      </c>
      <c r="BA99" s="43">
        <f t="shared" si="167"/>
        <v>0</v>
      </c>
      <c r="BB99" s="42">
        <v>0</v>
      </c>
      <c r="BC99" s="11">
        <v>0</v>
      </c>
      <c r="BD99" s="43">
        <v>0</v>
      </c>
      <c r="BE99" s="6">
        <f>SUM(C99,O99,R99,X99,AY99,AJ99,AM99+BB99+AP99+AG99)+F99+U99+AS99+L99+AA99+AD99</f>
        <v>2.5049999999999999</v>
      </c>
      <c r="BF99" s="15">
        <f>SUM(D99,P99,S99,Y99,AZ99,AK99,AN99+BC99+AQ99+AH99)+G99+V99+AT99+M99+AB99+AE99</f>
        <v>63.765000000000001</v>
      </c>
    </row>
    <row r="100" spans="1:58" x14ac:dyDescent="0.3">
      <c r="A100" s="51">
        <v>2019</v>
      </c>
      <c r="B100" s="52" t="s">
        <v>8</v>
      </c>
      <c r="C100" s="42">
        <v>0.63500000000000001</v>
      </c>
      <c r="D100" s="11">
        <v>6.5019999999999998</v>
      </c>
      <c r="E100" s="43">
        <f t="shared" ref="E100:E106" si="170">D100/C100*1000</f>
        <v>10239.370078740156</v>
      </c>
      <c r="F100" s="42">
        <v>0</v>
      </c>
      <c r="G100" s="11">
        <v>0</v>
      </c>
      <c r="H100" s="43">
        <v>0</v>
      </c>
      <c r="I100" s="42"/>
      <c r="J100" s="11"/>
      <c r="K100" s="43"/>
      <c r="L100" s="42">
        <v>0</v>
      </c>
      <c r="M100" s="11">
        <v>0</v>
      </c>
      <c r="N100" s="43">
        <v>0</v>
      </c>
      <c r="O100" s="42">
        <v>0</v>
      </c>
      <c r="P100" s="11">
        <v>0</v>
      </c>
      <c r="Q100" s="43">
        <v>0</v>
      </c>
      <c r="R100" s="42">
        <v>0</v>
      </c>
      <c r="S100" s="11">
        <v>0</v>
      </c>
      <c r="T100" s="43">
        <v>0</v>
      </c>
      <c r="U100" s="42">
        <v>0</v>
      </c>
      <c r="V100" s="11">
        <v>0</v>
      </c>
      <c r="W100" s="43">
        <v>0</v>
      </c>
      <c r="X100" s="42">
        <v>0</v>
      </c>
      <c r="Y100" s="11">
        <v>0</v>
      </c>
      <c r="Z100" s="43">
        <v>0</v>
      </c>
      <c r="AA100" s="42">
        <v>0</v>
      </c>
      <c r="AB100" s="11">
        <v>0</v>
      </c>
      <c r="AC100" s="43">
        <v>0</v>
      </c>
      <c r="AD100" s="42">
        <v>0</v>
      </c>
      <c r="AE100" s="11">
        <v>0</v>
      </c>
      <c r="AF100" s="43">
        <v>0</v>
      </c>
      <c r="AG100" s="42">
        <v>0</v>
      </c>
      <c r="AH100" s="11">
        <v>0</v>
      </c>
      <c r="AI100" s="43">
        <v>0</v>
      </c>
      <c r="AJ100" s="42">
        <v>0</v>
      </c>
      <c r="AK100" s="11">
        <v>0</v>
      </c>
      <c r="AL100" s="43">
        <v>0</v>
      </c>
      <c r="AM100" s="42">
        <v>0</v>
      </c>
      <c r="AN100" s="11">
        <v>0</v>
      </c>
      <c r="AO100" s="43">
        <v>0</v>
      </c>
      <c r="AP100" s="42">
        <v>0</v>
      </c>
      <c r="AQ100" s="11">
        <v>0</v>
      </c>
      <c r="AR100" s="43">
        <v>0</v>
      </c>
      <c r="AS100" s="42">
        <v>0</v>
      </c>
      <c r="AT100" s="11">
        <v>0</v>
      </c>
      <c r="AU100" s="43">
        <v>0</v>
      </c>
      <c r="AV100" s="42">
        <v>0</v>
      </c>
      <c r="AW100" s="11">
        <v>0</v>
      </c>
      <c r="AX100" s="43">
        <f t="shared" si="166"/>
        <v>0</v>
      </c>
      <c r="AY100" s="42">
        <v>0</v>
      </c>
      <c r="AZ100" s="11">
        <v>0</v>
      </c>
      <c r="BA100" s="43">
        <f t="shared" si="167"/>
        <v>0</v>
      </c>
      <c r="BB100" s="42">
        <v>0</v>
      </c>
      <c r="BC100" s="11">
        <v>0</v>
      </c>
      <c r="BD100" s="43">
        <v>0</v>
      </c>
      <c r="BE100" s="6">
        <f>SUM(C100,O100,R100,X100,AY100,AJ100,AM100+BB100+AP100+AG100)+F100+U100+AS100+L100+AA100+AD100</f>
        <v>0.63500000000000001</v>
      </c>
      <c r="BF100" s="15">
        <f>SUM(D100,P100,S100,Y100,AZ100,AK100,AN100+BC100+AQ100+AH100)+G100+V100+AT100+M100+AB100+AE100</f>
        <v>6.5019999999999998</v>
      </c>
    </row>
    <row r="101" spans="1:58" x14ac:dyDescent="0.3">
      <c r="A101" s="51">
        <v>2019</v>
      </c>
      <c r="B101" s="52" t="s">
        <v>9</v>
      </c>
      <c r="C101" s="42">
        <v>0</v>
      </c>
      <c r="D101" s="11">
        <v>0</v>
      </c>
      <c r="E101" s="43">
        <v>0</v>
      </c>
      <c r="F101" s="42">
        <v>0</v>
      </c>
      <c r="G101" s="11">
        <v>0</v>
      </c>
      <c r="H101" s="43">
        <v>0</v>
      </c>
      <c r="I101" s="42"/>
      <c r="J101" s="11"/>
      <c r="K101" s="43"/>
      <c r="L101" s="42">
        <v>0</v>
      </c>
      <c r="M101" s="11">
        <v>0</v>
      </c>
      <c r="N101" s="43">
        <v>0</v>
      </c>
      <c r="O101" s="42">
        <v>0</v>
      </c>
      <c r="P101" s="11">
        <v>0</v>
      </c>
      <c r="Q101" s="43">
        <v>0</v>
      </c>
      <c r="R101" s="42">
        <v>0</v>
      </c>
      <c r="S101" s="11">
        <v>0</v>
      </c>
      <c r="T101" s="43">
        <v>0</v>
      </c>
      <c r="U101" s="42">
        <v>0</v>
      </c>
      <c r="V101" s="11">
        <v>0</v>
      </c>
      <c r="W101" s="43">
        <v>0</v>
      </c>
      <c r="X101" s="42">
        <v>0</v>
      </c>
      <c r="Y101" s="11">
        <v>0</v>
      </c>
      <c r="Z101" s="43">
        <v>0</v>
      </c>
      <c r="AA101" s="42">
        <v>0</v>
      </c>
      <c r="AB101" s="11">
        <v>0</v>
      </c>
      <c r="AC101" s="43">
        <v>0</v>
      </c>
      <c r="AD101" s="42">
        <v>0</v>
      </c>
      <c r="AE101" s="11">
        <v>0</v>
      </c>
      <c r="AF101" s="43">
        <v>0</v>
      </c>
      <c r="AG101" s="42">
        <v>0</v>
      </c>
      <c r="AH101" s="11">
        <v>0</v>
      </c>
      <c r="AI101" s="43">
        <v>0</v>
      </c>
      <c r="AJ101" s="42">
        <v>0</v>
      </c>
      <c r="AK101" s="11">
        <v>0</v>
      </c>
      <c r="AL101" s="43">
        <v>0</v>
      </c>
      <c r="AM101" s="42">
        <v>0</v>
      </c>
      <c r="AN101" s="11">
        <v>0</v>
      </c>
      <c r="AO101" s="43">
        <v>0</v>
      </c>
      <c r="AP101" s="42">
        <v>0</v>
      </c>
      <c r="AQ101" s="11">
        <v>0</v>
      </c>
      <c r="AR101" s="43">
        <v>0</v>
      </c>
      <c r="AS101" s="42">
        <v>0</v>
      </c>
      <c r="AT101" s="11">
        <v>0</v>
      </c>
      <c r="AU101" s="43">
        <v>0</v>
      </c>
      <c r="AV101" s="42">
        <v>0</v>
      </c>
      <c r="AW101" s="11">
        <v>0</v>
      </c>
      <c r="AX101" s="43">
        <f t="shared" si="166"/>
        <v>0</v>
      </c>
      <c r="AY101" s="42">
        <v>0</v>
      </c>
      <c r="AZ101" s="11">
        <v>0</v>
      </c>
      <c r="BA101" s="43">
        <f t="shared" si="167"/>
        <v>0</v>
      </c>
      <c r="BB101" s="42">
        <v>0</v>
      </c>
      <c r="BC101" s="11">
        <v>0</v>
      </c>
      <c r="BD101" s="43">
        <v>0</v>
      </c>
      <c r="BE101" s="6">
        <f>SUM(C101,O101,R101,X101,AY101,AJ101,AM101+BB101+AP101+AG101)+F101+U101+AS101+L101+AA101+AD101</f>
        <v>0</v>
      </c>
      <c r="BF101" s="15">
        <f>SUM(D101,P101,S101,Y101,AZ101,AK101,AN101+BC101+AQ101+AH101)+G101+V101+AT101+M101+AB101+AE101</f>
        <v>0</v>
      </c>
    </row>
    <row r="102" spans="1:58" x14ac:dyDescent="0.3">
      <c r="A102" s="51">
        <v>2019</v>
      </c>
      <c r="B102" s="52" t="s">
        <v>10</v>
      </c>
      <c r="C102" s="42">
        <v>0</v>
      </c>
      <c r="D102" s="11">
        <v>0</v>
      </c>
      <c r="E102" s="43">
        <v>0</v>
      </c>
      <c r="F102" s="42">
        <v>0</v>
      </c>
      <c r="G102" s="11">
        <v>0</v>
      </c>
      <c r="H102" s="43">
        <v>0</v>
      </c>
      <c r="I102" s="42"/>
      <c r="J102" s="11"/>
      <c r="K102" s="43"/>
      <c r="L102" s="42">
        <v>0</v>
      </c>
      <c r="M102" s="11">
        <v>0</v>
      </c>
      <c r="N102" s="43">
        <v>0</v>
      </c>
      <c r="O102" s="42">
        <v>0</v>
      </c>
      <c r="P102" s="11">
        <v>0</v>
      </c>
      <c r="Q102" s="43">
        <v>0</v>
      </c>
      <c r="R102" s="42">
        <v>0</v>
      </c>
      <c r="S102" s="11">
        <v>0</v>
      </c>
      <c r="T102" s="43">
        <v>0</v>
      </c>
      <c r="U102" s="42">
        <v>0</v>
      </c>
      <c r="V102" s="11">
        <v>0</v>
      </c>
      <c r="W102" s="43">
        <v>0</v>
      </c>
      <c r="X102" s="42">
        <v>0.314</v>
      </c>
      <c r="Y102" s="11">
        <v>8.9870000000000001</v>
      </c>
      <c r="Z102" s="43">
        <f t="shared" si="169"/>
        <v>28621.019108280256</v>
      </c>
      <c r="AA102" s="42">
        <v>0</v>
      </c>
      <c r="AB102" s="11">
        <v>0</v>
      </c>
      <c r="AC102" s="43">
        <v>0</v>
      </c>
      <c r="AD102" s="42">
        <v>0</v>
      </c>
      <c r="AE102" s="11">
        <v>0</v>
      </c>
      <c r="AF102" s="43">
        <v>0</v>
      </c>
      <c r="AG102" s="42">
        <v>0</v>
      </c>
      <c r="AH102" s="11">
        <v>0</v>
      </c>
      <c r="AI102" s="43">
        <v>0</v>
      </c>
      <c r="AJ102" s="42">
        <v>0</v>
      </c>
      <c r="AK102" s="11">
        <v>0</v>
      </c>
      <c r="AL102" s="43">
        <v>0</v>
      </c>
      <c r="AM102" s="42">
        <v>0</v>
      </c>
      <c r="AN102" s="11">
        <v>0</v>
      </c>
      <c r="AO102" s="43">
        <v>0</v>
      </c>
      <c r="AP102" s="42">
        <v>0</v>
      </c>
      <c r="AQ102" s="11">
        <v>0</v>
      </c>
      <c r="AR102" s="43">
        <v>0</v>
      </c>
      <c r="AS102" s="42">
        <v>0</v>
      </c>
      <c r="AT102" s="11">
        <v>0</v>
      </c>
      <c r="AU102" s="43">
        <v>0</v>
      </c>
      <c r="AV102" s="42">
        <v>0</v>
      </c>
      <c r="AW102" s="11">
        <v>0</v>
      </c>
      <c r="AX102" s="43">
        <f t="shared" si="166"/>
        <v>0</v>
      </c>
      <c r="AY102" s="42">
        <v>0</v>
      </c>
      <c r="AZ102" s="11">
        <v>0</v>
      </c>
      <c r="BA102" s="43">
        <f t="shared" si="167"/>
        <v>0</v>
      </c>
      <c r="BB102" s="42">
        <v>0</v>
      </c>
      <c r="BC102" s="11">
        <v>0</v>
      </c>
      <c r="BD102" s="43">
        <v>0</v>
      </c>
      <c r="BE102" s="6">
        <f>SUM(C102,O102,R102,X102,AY102,AJ102,AM102+BB102+AP102+AG102)+F102+U102+AS102+L102+AA102+AD102</f>
        <v>0.314</v>
      </c>
      <c r="BF102" s="15">
        <f>SUM(D102,P102,S102,Y102,AZ102,AK102,AN102+BC102+AQ102+AH102)+G102+V102+AT102+M102+AB102+AE102</f>
        <v>8.9870000000000001</v>
      </c>
    </row>
    <row r="103" spans="1:58" x14ac:dyDescent="0.3">
      <c r="A103" s="51">
        <v>2019</v>
      </c>
      <c r="B103" s="52" t="s">
        <v>11</v>
      </c>
      <c r="C103" s="42">
        <v>0</v>
      </c>
      <c r="D103" s="11">
        <v>0</v>
      </c>
      <c r="E103" s="43">
        <v>0</v>
      </c>
      <c r="F103" s="42">
        <v>0</v>
      </c>
      <c r="G103" s="11">
        <v>0</v>
      </c>
      <c r="H103" s="43">
        <v>0</v>
      </c>
      <c r="I103" s="42"/>
      <c r="J103" s="11"/>
      <c r="K103" s="43"/>
      <c r="L103" s="42">
        <v>0</v>
      </c>
      <c r="M103" s="11">
        <v>0</v>
      </c>
      <c r="N103" s="43">
        <v>0</v>
      </c>
      <c r="O103" s="42">
        <v>0</v>
      </c>
      <c r="P103" s="11">
        <v>0</v>
      </c>
      <c r="Q103" s="43">
        <v>0</v>
      </c>
      <c r="R103" s="42">
        <v>0</v>
      </c>
      <c r="S103" s="11">
        <v>0</v>
      </c>
      <c r="T103" s="43">
        <v>0</v>
      </c>
      <c r="U103" s="42">
        <v>0</v>
      </c>
      <c r="V103" s="11">
        <v>0</v>
      </c>
      <c r="W103" s="43">
        <v>0</v>
      </c>
      <c r="X103" s="42">
        <v>0.52500000000000002</v>
      </c>
      <c r="Y103" s="11">
        <v>7.1440000000000001</v>
      </c>
      <c r="Z103" s="43">
        <f t="shared" si="169"/>
        <v>13607.619047619048</v>
      </c>
      <c r="AA103" s="42">
        <v>0</v>
      </c>
      <c r="AB103" s="11">
        <v>0</v>
      </c>
      <c r="AC103" s="43">
        <v>0</v>
      </c>
      <c r="AD103" s="42">
        <v>0</v>
      </c>
      <c r="AE103" s="11">
        <v>0</v>
      </c>
      <c r="AF103" s="43">
        <v>0</v>
      </c>
      <c r="AG103" s="42">
        <v>0</v>
      </c>
      <c r="AH103" s="11">
        <v>0</v>
      </c>
      <c r="AI103" s="43">
        <v>0</v>
      </c>
      <c r="AJ103" s="42">
        <v>0</v>
      </c>
      <c r="AK103" s="11">
        <v>0</v>
      </c>
      <c r="AL103" s="43">
        <v>0</v>
      </c>
      <c r="AM103" s="42">
        <v>0</v>
      </c>
      <c r="AN103" s="11">
        <v>0</v>
      </c>
      <c r="AO103" s="43">
        <v>0</v>
      </c>
      <c r="AP103" s="42">
        <v>0</v>
      </c>
      <c r="AQ103" s="11">
        <v>0</v>
      </c>
      <c r="AR103" s="43">
        <v>0</v>
      </c>
      <c r="AS103" s="42">
        <v>0</v>
      </c>
      <c r="AT103" s="11">
        <v>0</v>
      </c>
      <c r="AU103" s="43">
        <v>0</v>
      </c>
      <c r="AV103" s="42">
        <v>0</v>
      </c>
      <c r="AW103" s="11">
        <v>0</v>
      </c>
      <c r="AX103" s="43">
        <f t="shared" si="166"/>
        <v>0</v>
      </c>
      <c r="AY103" s="42">
        <v>0</v>
      </c>
      <c r="AZ103" s="11">
        <v>0</v>
      </c>
      <c r="BA103" s="43">
        <f t="shared" si="167"/>
        <v>0</v>
      </c>
      <c r="BB103" s="42">
        <v>0</v>
      </c>
      <c r="BC103" s="11">
        <v>0</v>
      </c>
      <c r="BD103" s="43">
        <v>0</v>
      </c>
      <c r="BE103" s="6">
        <f>SUM(C103,O103,R103,X103,AY103,AJ103,AM103+BB103+AP103+AG103)+F103+U103+AS103+L103+AA103+AD103</f>
        <v>0.52500000000000002</v>
      </c>
      <c r="BF103" s="15">
        <f>SUM(D103,P103,S103,Y103,AZ103,AK103,AN103+BC103+AQ103+AH103)+G103+V103+AT103+M103+AB103+AE103</f>
        <v>7.1440000000000001</v>
      </c>
    </row>
    <row r="104" spans="1:58" x14ac:dyDescent="0.3">
      <c r="A104" s="51">
        <v>2019</v>
      </c>
      <c r="B104" s="52" t="s">
        <v>12</v>
      </c>
      <c r="C104" s="42">
        <v>0.6</v>
      </c>
      <c r="D104" s="11">
        <v>1.657</v>
      </c>
      <c r="E104" s="43">
        <f t="shared" si="170"/>
        <v>2761.6666666666665</v>
      </c>
      <c r="F104" s="42">
        <v>0</v>
      </c>
      <c r="G104" s="11">
        <v>0</v>
      </c>
      <c r="H104" s="43">
        <v>0</v>
      </c>
      <c r="I104" s="42"/>
      <c r="J104" s="11"/>
      <c r="K104" s="43"/>
      <c r="L104" s="42">
        <v>0</v>
      </c>
      <c r="M104" s="11">
        <v>0</v>
      </c>
      <c r="N104" s="43">
        <v>0</v>
      </c>
      <c r="O104" s="42">
        <v>0</v>
      </c>
      <c r="P104" s="11">
        <v>0</v>
      </c>
      <c r="Q104" s="43">
        <v>0</v>
      </c>
      <c r="R104" s="42">
        <v>0</v>
      </c>
      <c r="S104" s="11">
        <v>0</v>
      </c>
      <c r="T104" s="43">
        <v>0</v>
      </c>
      <c r="U104" s="42">
        <v>0</v>
      </c>
      <c r="V104" s="11">
        <v>0</v>
      </c>
      <c r="W104" s="43">
        <v>0</v>
      </c>
      <c r="X104" s="42">
        <v>1.68</v>
      </c>
      <c r="Y104" s="11">
        <v>31.719000000000001</v>
      </c>
      <c r="Z104" s="43">
        <f t="shared" si="169"/>
        <v>18880.357142857141</v>
      </c>
      <c r="AA104" s="42">
        <v>0</v>
      </c>
      <c r="AB104" s="11">
        <v>0</v>
      </c>
      <c r="AC104" s="43">
        <v>0</v>
      </c>
      <c r="AD104" s="42">
        <v>0</v>
      </c>
      <c r="AE104" s="11">
        <v>0</v>
      </c>
      <c r="AF104" s="43">
        <v>0</v>
      </c>
      <c r="AG104" s="42">
        <v>0</v>
      </c>
      <c r="AH104" s="11">
        <v>0</v>
      </c>
      <c r="AI104" s="43">
        <v>0</v>
      </c>
      <c r="AJ104" s="42">
        <v>0</v>
      </c>
      <c r="AK104" s="11">
        <v>0</v>
      </c>
      <c r="AL104" s="43">
        <v>0</v>
      </c>
      <c r="AM104" s="42">
        <v>0</v>
      </c>
      <c r="AN104" s="11">
        <v>0</v>
      </c>
      <c r="AO104" s="43">
        <v>0</v>
      </c>
      <c r="AP104" s="42">
        <v>0</v>
      </c>
      <c r="AQ104" s="11">
        <v>0</v>
      </c>
      <c r="AR104" s="43">
        <v>0</v>
      </c>
      <c r="AS104" s="42">
        <v>0</v>
      </c>
      <c r="AT104" s="11">
        <v>0</v>
      </c>
      <c r="AU104" s="43">
        <v>0</v>
      </c>
      <c r="AV104" s="42">
        <v>0</v>
      </c>
      <c r="AW104" s="11">
        <v>0</v>
      </c>
      <c r="AX104" s="43">
        <f t="shared" si="166"/>
        <v>0</v>
      </c>
      <c r="AY104" s="42">
        <v>0</v>
      </c>
      <c r="AZ104" s="11">
        <v>0</v>
      </c>
      <c r="BA104" s="43">
        <f t="shared" si="167"/>
        <v>0</v>
      </c>
      <c r="BB104" s="42">
        <v>0</v>
      </c>
      <c r="BC104" s="11">
        <v>0</v>
      </c>
      <c r="BD104" s="43">
        <v>0</v>
      </c>
      <c r="BE104" s="6">
        <f>SUM(C104,O104,R104,X104,AY104,AJ104,AM104+BB104+AP104+AG104)+F104+U104+AS104+L104+AA104+AD104</f>
        <v>2.2799999999999998</v>
      </c>
      <c r="BF104" s="15">
        <f>SUM(D104,P104,S104,Y104,AZ104,AK104,AN104+BC104+AQ104+AH104)+G104+V104+AT104+M104+AB104+AE104</f>
        <v>33.376000000000005</v>
      </c>
    </row>
    <row r="105" spans="1:58" x14ac:dyDescent="0.3">
      <c r="A105" s="51">
        <v>2019</v>
      </c>
      <c r="B105" s="52" t="s">
        <v>13</v>
      </c>
      <c r="C105" s="42">
        <v>0</v>
      </c>
      <c r="D105" s="11">
        <v>0</v>
      </c>
      <c r="E105" s="43">
        <v>0</v>
      </c>
      <c r="F105" s="42">
        <v>0</v>
      </c>
      <c r="G105" s="11">
        <v>0</v>
      </c>
      <c r="H105" s="43">
        <v>0</v>
      </c>
      <c r="I105" s="42"/>
      <c r="J105" s="11"/>
      <c r="K105" s="43"/>
      <c r="L105" s="42">
        <v>0</v>
      </c>
      <c r="M105" s="11">
        <v>0</v>
      </c>
      <c r="N105" s="43">
        <v>0</v>
      </c>
      <c r="O105" s="42">
        <v>0</v>
      </c>
      <c r="P105" s="11">
        <v>0</v>
      </c>
      <c r="Q105" s="43">
        <v>0</v>
      </c>
      <c r="R105" s="42">
        <v>0</v>
      </c>
      <c r="S105" s="11">
        <v>0</v>
      </c>
      <c r="T105" s="43">
        <v>0</v>
      </c>
      <c r="U105" s="42">
        <v>0</v>
      </c>
      <c r="V105" s="11">
        <v>0</v>
      </c>
      <c r="W105" s="43">
        <v>0</v>
      </c>
      <c r="X105" s="42">
        <v>0.81899999999999995</v>
      </c>
      <c r="Y105" s="11">
        <v>13.909000000000001</v>
      </c>
      <c r="Z105" s="43">
        <f t="shared" si="169"/>
        <v>16982.905982905988</v>
      </c>
      <c r="AA105" s="42">
        <v>0</v>
      </c>
      <c r="AB105" s="11">
        <v>0</v>
      </c>
      <c r="AC105" s="43">
        <v>0</v>
      </c>
      <c r="AD105" s="42">
        <v>0</v>
      </c>
      <c r="AE105" s="11">
        <v>0</v>
      </c>
      <c r="AF105" s="43">
        <v>0</v>
      </c>
      <c r="AG105" s="42">
        <v>0</v>
      </c>
      <c r="AH105" s="11">
        <v>0</v>
      </c>
      <c r="AI105" s="43">
        <v>0</v>
      </c>
      <c r="AJ105" s="42">
        <v>0</v>
      </c>
      <c r="AK105" s="11">
        <v>0</v>
      </c>
      <c r="AL105" s="43">
        <v>0</v>
      </c>
      <c r="AM105" s="42">
        <v>0</v>
      </c>
      <c r="AN105" s="11">
        <v>0</v>
      </c>
      <c r="AO105" s="43">
        <v>0</v>
      </c>
      <c r="AP105" s="42">
        <v>0.441</v>
      </c>
      <c r="AQ105" s="11">
        <v>5.3920000000000003</v>
      </c>
      <c r="AR105" s="43">
        <f t="shared" ref="AR105" si="171">AQ105/AP105*1000</f>
        <v>12226.757369614512</v>
      </c>
      <c r="AS105" s="42">
        <v>0</v>
      </c>
      <c r="AT105" s="11">
        <v>0</v>
      </c>
      <c r="AU105" s="43">
        <v>0</v>
      </c>
      <c r="AV105" s="42">
        <v>0</v>
      </c>
      <c r="AW105" s="11">
        <v>0</v>
      </c>
      <c r="AX105" s="43">
        <f t="shared" si="166"/>
        <v>0</v>
      </c>
      <c r="AY105" s="42">
        <v>0</v>
      </c>
      <c r="AZ105" s="11">
        <v>0</v>
      </c>
      <c r="BA105" s="43">
        <f t="shared" si="167"/>
        <v>0</v>
      </c>
      <c r="BB105" s="42">
        <v>0</v>
      </c>
      <c r="BC105" s="11">
        <v>0</v>
      </c>
      <c r="BD105" s="43">
        <v>0</v>
      </c>
      <c r="BE105" s="6">
        <f>SUM(C105,O105,R105,X105,AY105,AJ105,AM105+BB105+AP105+AG105)+F105+U105+AS105+L105+AA105+AD105</f>
        <v>1.26</v>
      </c>
      <c r="BF105" s="15">
        <f>SUM(D105,P105,S105,Y105,AZ105,AK105,AN105+BC105+AQ105+AH105)+G105+V105+AT105+M105+AB105+AE105</f>
        <v>19.301000000000002</v>
      </c>
    </row>
    <row r="106" spans="1:58" x14ac:dyDescent="0.3">
      <c r="A106" s="51">
        <v>2019</v>
      </c>
      <c r="B106" s="52" t="s">
        <v>14</v>
      </c>
      <c r="C106" s="42">
        <v>0.95</v>
      </c>
      <c r="D106" s="11">
        <v>6.21</v>
      </c>
      <c r="E106" s="43">
        <f t="shared" si="170"/>
        <v>6536.8421052631584</v>
      </c>
      <c r="F106" s="42">
        <v>0</v>
      </c>
      <c r="G106" s="11">
        <v>0</v>
      </c>
      <c r="H106" s="43">
        <v>0</v>
      </c>
      <c r="I106" s="42"/>
      <c r="J106" s="11"/>
      <c r="K106" s="43"/>
      <c r="L106" s="42">
        <v>0</v>
      </c>
      <c r="M106" s="11">
        <v>0</v>
      </c>
      <c r="N106" s="43">
        <v>0</v>
      </c>
      <c r="O106" s="42">
        <v>0</v>
      </c>
      <c r="P106" s="11">
        <v>0</v>
      </c>
      <c r="Q106" s="43">
        <v>0</v>
      </c>
      <c r="R106" s="42">
        <v>0</v>
      </c>
      <c r="S106" s="11">
        <v>0</v>
      </c>
      <c r="T106" s="43">
        <v>0</v>
      </c>
      <c r="U106" s="42">
        <v>0</v>
      </c>
      <c r="V106" s="11">
        <v>0</v>
      </c>
      <c r="W106" s="43">
        <v>0</v>
      </c>
      <c r="X106" s="42">
        <v>0</v>
      </c>
      <c r="Y106" s="11">
        <v>0</v>
      </c>
      <c r="Z106" s="43">
        <v>0</v>
      </c>
      <c r="AA106" s="42">
        <v>0</v>
      </c>
      <c r="AB106" s="11">
        <v>0</v>
      </c>
      <c r="AC106" s="43">
        <v>0</v>
      </c>
      <c r="AD106" s="42">
        <v>0</v>
      </c>
      <c r="AE106" s="11">
        <v>0</v>
      </c>
      <c r="AF106" s="43">
        <v>0</v>
      </c>
      <c r="AG106" s="42">
        <v>0</v>
      </c>
      <c r="AH106" s="11">
        <v>0</v>
      </c>
      <c r="AI106" s="43">
        <v>0</v>
      </c>
      <c r="AJ106" s="42">
        <v>0</v>
      </c>
      <c r="AK106" s="11">
        <v>0</v>
      </c>
      <c r="AL106" s="43">
        <v>0</v>
      </c>
      <c r="AM106" s="42">
        <v>0</v>
      </c>
      <c r="AN106" s="11">
        <v>0</v>
      </c>
      <c r="AO106" s="43">
        <v>0</v>
      </c>
      <c r="AP106" s="42">
        <v>0</v>
      </c>
      <c r="AQ106" s="11">
        <v>0</v>
      </c>
      <c r="AR106" s="43">
        <v>0</v>
      </c>
      <c r="AS106" s="42">
        <v>0</v>
      </c>
      <c r="AT106" s="11">
        <v>0</v>
      </c>
      <c r="AU106" s="43">
        <v>0</v>
      </c>
      <c r="AV106" s="42">
        <v>0</v>
      </c>
      <c r="AW106" s="11">
        <v>0</v>
      </c>
      <c r="AX106" s="43">
        <f t="shared" si="166"/>
        <v>0</v>
      </c>
      <c r="AY106" s="42">
        <v>0</v>
      </c>
      <c r="AZ106" s="11">
        <v>0</v>
      </c>
      <c r="BA106" s="43">
        <f t="shared" si="167"/>
        <v>0</v>
      </c>
      <c r="BB106" s="42">
        <v>0</v>
      </c>
      <c r="BC106" s="11">
        <v>0</v>
      </c>
      <c r="BD106" s="43">
        <v>0</v>
      </c>
      <c r="BE106" s="6">
        <f>SUM(C106,O106,R106,X106,AY106,AJ106,AM106+BB106+AP106+AG106)+F106+U106+AS106+L106+AA106+AD106</f>
        <v>0.95</v>
      </c>
      <c r="BF106" s="15">
        <f>SUM(D106,P106,S106,Y106,AZ106,AK106,AN106+BC106+AQ106+AH106)+G106+V106+AT106+M106+AB106+AE106</f>
        <v>6.21</v>
      </c>
    </row>
    <row r="107" spans="1:58" x14ac:dyDescent="0.3">
      <c r="A107" s="51">
        <v>2019</v>
      </c>
      <c r="B107" s="43" t="s">
        <v>15</v>
      </c>
      <c r="C107" s="42">
        <v>0</v>
      </c>
      <c r="D107" s="11">
        <v>0</v>
      </c>
      <c r="E107" s="43">
        <v>0</v>
      </c>
      <c r="F107" s="42">
        <v>0</v>
      </c>
      <c r="G107" s="11">
        <v>0</v>
      </c>
      <c r="H107" s="43">
        <v>0</v>
      </c>
      <c r="I107" s="42"/>
      <c r="J107" s="11"/>
      <c r="K107" s="43"/>
      <c r="L107" s="42">
        <v>0</v>
      </c>
      <c r="M107" s="11">
        <v>0</v>
      </c>
      <c r="N107" s="43">
        <v>0</v>
      </c>
      <c r="O107" s="42">
        <v>0</v>
      </c>
      <c r="P107" s="11">
        <v>0</v>
      </c>
      <c r="Q107" s="43">
        <v>0</v>
      </c>
      <c r="R107" s="42">
        <v>0</v>
      </c>
      <c r="S107" s="11">
        <v>0</v>
      </c>
      <c r="T107" s="43">
        <v>0</v>
      </c>
      <c r="U107" s="42">
        <v>0</v>
      </c>
      <c r="V107" s="11">
        <v>0</v>
      </c>
      <c r="W107" s="43">
        <v>0</v>
      </c>
      <c r="X107" s="42">
        <v>0</v>
      </c>
      <c r="Y107" s="11">
        <v>0</v>
      </c>
      <c r="Z107" s="43">
        <v>0</v>
      </c>
      <c r="AA107" s="42">
        <v>0</v>
      </c>
      <c r="AB107" s="11">
        <v>0</v>
      </c>
      <c r="AC107" s="43">
        <v>0</v>
      </c>
      <c r="AD107" s="42">
        <v>0</v>
      </c>
      <c r="AE107" s="11">
        <v>0</v>
      </c>
      <c r="AF107" s="43">
        <v>0</v>
      </c>
      <c r="AG107" s="42">
        <v>2E-3</v>
      </c>
      <c r="AH107" s="11">
        <v>0.05</v>
      </c>
      <c r="AI107" s="43">
        <f t="shared" ref="AI107" si="172">AH107/AG107*1000</f>
        <v>25000</v>
      </c>
      <c r="AJ107" s="42">
        <v>0</v>
      </c>
      <c r="AK107" s="11">
        <v>0</v>
      </c>
      <c r="AL107" s="43">
        <v>0</v>
      </c>
      <c r="AM107" s="42">
        <v>0</v>
      </c>
      <c r="AN107" s="11">
        <v>0</v>
      </c>
      <c r="AO107" s="43">
        <v>0</v>
      </c>
      <c r="AP107" s="42">
        <v>0</v>
      </c>
      <c r="AQ107" s="11">
        <v>0</v>
      </c>
      <c r="AR107" s="43">
        <v>0</v>
      </c>
      <c r="AS107" s="42">
        <v>0</v>
      </c>
      <c r="AT107" s="11">
        <v>0</v>
      </c>
      <c r="AU107" s="43">
        <v>0</v>
      </c>
      <c r="AV107" s="42">
        <v>0</v>
      </c>
      <c r="AW107" s="11">
        <v>0</v>
      </c>
      <c r="AX107" s="43">
        <f t="shared" si="166"/>
        <v>0</v>
      </c>
      <c r="AY107" s="42">
        <v>0</v>
      </c>
      <c r="AZ107" s="11">
        <v>0</v>
      </c>
      <c r="BA107" s="43">
        <f t="shared" si="167"/>
        <v>0</v>
      </c>
      <c r="BB107" s="42">
        <v>0</v>
      </c>
      <c r="BC107" s="11">
        <v>0</v>
      </c>
      <c r="BD107" s="43">
        <v>0</v>
      </c>
      <c r="BE107" s="6">
        <f>SUM(C107,O107,R107,X107,AY107,AJ107,AM107+BB107+AP107+AG107)+F107+U107+AS107+L107+AA107+AD107</f>
        <v>2E-3</v>
      </c>
      <c r="BF107" s="15">
        <f>SUM(D107,P107,S107,Y107,AZ107,AK107,AN107+BC107+AQ107+AH107)+G107+V107+AT107+M107+AB107+AE107</f>
        <v>0.05</v>
      </c>
    </row>
    <row r="108" spans="1:58" x14ac:dyDescent="0.3">
      <c r="A108" s="51">
        <v>2019</v>
      </c>
      <c r="B108" s="52" t="s">
        <v>16</v>
      </c>
      <c r="C108" s="42">
        <v>0</v>
      </c>
      <c r="D108" s="11">
        <v>0</v>
      </c>
      <c r="E108" s="43">
        <v>0</v>
      </c>
      <c r="F108" s="42">
        <v>0</v>
      </c>
      <c r="G108" s="11">
        <v>0</v>
      </c>
      <c r="H108" s="43">
        <v>0</v>
      </c>
      <c r="I108" s="42"/>
      <c r="J108" s="11"/>
      <c r="K108" s="43"/>
      <c r="L108" s="42">
        <v>0</v>
      </c>
      <c r="M108" s="11">
        <v>0</v>
      </c>
      <c r="N108" s="43">
        <v>0</v>
      </c>
      <c r="O108" s="42">
        <v>0</v>
      </c>
      <c r="P108" s="11">
        <v>0</v>
      </c>
      <c r="Q108" s="43">
        <v>0</v>
      </c>
      <c r="R108" s="42">
        <v>0</v>
      </c>
      <c r="S108" s="11">
        <v>0</v>
      </c>
      <c r="T108" s="43">
        <v>0</v>
      </c>
      <c r="U108" s="42">
        <v>0</v>
      </c>
      <c r="V108" s="11">
        <v>0</v>
      </c>
      <c r="W108" s="43">
        <v>0</v>
      </c>
      <c r="X108" s="42">
        <v>0</v>
      </c>
      <c r="Y108" s="11">
        <v>0</v>
      </c>
      <c r="Z108" s="43">
        <v>0</v>
      </c>
      <c r="AA108" s="42">
        <v>0</v>
      </c>
      <c r="AB108" s="11">
        <v>0</v>
      </c>
      <c r="AC108" s="43">
        <v>0</v>
      </c>
      <c r="AD108" s="42">
        <v>0</v>
      </c>
      <c r="AE108" s="11">
        <v>0</v>
      </c>
      <c r="AF108" s="43">
        <v>0</v>
      </c>
      <c r="AG108" s="42">
        <v>0</v>
      </c>
      <c r="AH108" s="11">
        <v>0</v>
      </c>
      <c r="AI108" s="43">
        <v>0</v>
      </c>
      <c r="AJ108" s="42">
        <v>0</v>
      </c>
      <c r="AK108" s="11">
        <v>0</v>
      </c>
      <c r="AL108" s="43">
        <v>0</v>
      </c>
      <c r="AM108" s="42">
        <v>0</v>
      </c>
      <c r="AN108" s="11">
        <v>0</v>
      </c>
      <c r="AO108" s="43">
        <v>0</v>
      </c>
      <c r="AP108" s="42">
        <v>0</v>
      </c>
      <c r="AQ108" s="11">
        <v>0</v>
      </c>
      <c r="AR108" s="43">
        <v>0</v>
      </c>
      <c r="AS108" s="42">
        <v>0</v>
      </c>
      <c r="AT108" s="11">
        <v>0</v>
      </c>
      <c r="AU108" s="43">
        <v>0</v>
      </c>
      <c r="AV108" s="42">
        <v>0</v>
      </c>
      <c r="AW108" s="11">
        <v>0</v>
      </c>
      <c r="AX108" s="43">
        <f t="shared" si="166"/>
        <v>0</v>
      </c>
      <c r="AY108" s="42">
        <v>0</v>
      </c>
      <c r="AZ108" s="11">
        <v>0</v>
      </c>
      <c r="BA108" s="43">
        <f t="shared" si="167"/>
        <v>0</v>
      </c>
      <c r="BB108" s="42">
        <v>0</v>
      </c>
      <c r="BC108" s="11">
        <v>0</v>
      </c>
      <c r="BD108" s="43">
        <v>0</v>
      </c>
      <c r="BE108" s="6">
        <f>SUM(C108,O108,R108,X108,AY108,AJ108,AM108+BB108+AP108+AG108)+F108+U108+AS108+L108+AA108+AD108</f>
        <v>0</v>
      </c>
      <c r="BF108" s="15">
        <f>SUM(D108,P108,S108,Y108,AZ108,AK108,AN108+BC108+AQ108+AH108)+G108+V108+AT108+M108+AB108+AE108</f>
        <v>0</v>
      </c>
    </row>
    <row r="109" spans="1:58" ht="15" thickBot="1" x14ac:dyDescent="0.35">
      <c r="A109" s="53"/>
      <c r="B109" s="54" t="s">
        <v>17</v>
      </c>
      <c r="C109" s="44">
        <f t="shared" ref="C109:D109" si="173">SUM(C97:C108)</f>
        <v>2.1849999999999996</v>
      </c>
      <c r="D109" s="35">
        <f t="shared" si="173"/>
        <v>14.369</v>
      </c>
      <c r="E109" s="45"/>
      <c r="F109" s="44">
        <f t="shared" ref="F109:G109" si="174">SUM(F97:F108)</f>
        <v>0</v>
      </c>
      <c r="G109" s="35">
        <f t="shared" si="174"/>
        <v>0</v>
      </c>
      <c r="H109" s="45"/>
      <c r="I109" s="44"/>
      <c r="J109" s="35"/>
      <c r="K109" s="45"/>
      <c r="L109" s="44">
        <f t="shared" ref="L109:M109" si="175">SUM(L97:L108)</f>
        <v>0</v>
      </c>
      <c r="M109" s="35">
        <f t="shared" si="175"/>
        <v>0</v>
      </c>
      <c r="N109" s="45"/>
      <c r="O109" s="44">
        <f t="shared" ref="O109:P109" si="176">SUM(O97:O108)</f>
        <v>0</v>
      </c>
      <c r="P109" s="35">
        <f t="shared" si="176"/>
        <v>0</v>
      </c>
      <c r="Q109" s="45"/>
      <c r="R109" s="44">
        <f t="shared" ref="R109:S109" si="177">SUM(R97:R108)</f>
        <v>0</v>
      </c>
      <c r="S109" s="35">
        <f t="shared" si="177"/>
        <v>0</v>
      </c>
      <c r="T109" s="45"/>
      <c r="U109" s="44">
        <f t="shared" ref="U109:V109" si="178">SUM(U97:U108)</f>
        <v>0</v>
      </c>
      <c r="V109" s="35">
        <f t="shared" si="178"/>
        <v>0</v>
      </c>
      <c r="W109" s="45"/>
      <c r="X109" s="44">
        <f t="shared" ref="X109:Y109" si="179">SUM(X97:X108)</f>
        <v>5.843</v>
      </c>
      <c r="Y109" s="35">
        <f t="shared" si="179"/>
        <v>125.52400000000002</v>
      </c>
      <c r="Z109" s="45"/>
      <c r="AA109" s="44">
        <f t="shared" ref="AA109:AB109" si="180">SUM(AA97:AA108)</f>
        <v>0</v>
      </c>
      <c r="AB109" s="35">
        <f t="shared" si="180"/>
        <v>0</v>
      </c>
      <c r="AC109" s="45"/>
      <c r="AD109" s="44">
        <f t="shared" ref="AD109:AE109" si="181">SUM(AD97:AD108)</f>
        <v>4.6219999999999997E-2</v>
      </c>
      <c r="AE109" s="35">
        <f t="shared" si="181"/>
        <v>0.79500000000000004</v>
      </c>
      <c r="AF109" s="45"/>
      <c r="AG109" s="44">
        <f t="shared" ref="AG109:AH109" si="182">SUM(AG97:AG108)</f>
        <v>2E-3</v>
      </c>
      <c r="AH109" s="35">
        <f t="shared" si="182"/>
        <v>0.05</v>
      </c>
      <c r="AI109" s="45"/>
      <c r="AJ109" s="44">
        <f t="shared" ref="AJ109:AK109" si="183">SUM(AJ97:AJ108)</f>
        <v>0</v>
      </c>
      <c r="AK109" s="35">
        <f t="shared" si="183"/>
        <v>0</v>
      </c>
      <c r="AL109" s="45"/>
      <c r="AM109" s="44">
        <f t="shared" ref="AM109:AN109" si="184">SUM(AM97:AM108)</f>
        <v>0</v>
      </c>
      <c r="AN109" s="35">
        <f t="shared" si="184"/>
        <v>0</v>
      </c>
      <c r="AO109" s="45"/>
      <c r="AP109" s="44">
        <f t="shared" ref="AP109:AQ109" si="185">SUM(AP97:AP108)</f>
        <v>0.441</v>
      </c>
      <c r="AQ109" s="35">
        <f t="shared" si="185"/>
        <v>5.3920000000000003</v>
      </c>
      <c r="AR109" s="45"/>
      <c r="AS109" s="44">
        <f t="shared" ref="AS109:AT109" si="186">SUM(AS97:AS108)</f>
        <v>0</v>
      </c>
      <c r="AT109" s="35">
        <f t="shared" si="186"/>
        <v>0</v>
      </c>
      <c r="AU109" s="45"/>
      <c r="AV109" s="44">
        <f t="shared" ref="AV109:AW109" si="187">SUM(AV97:AV108)</f>
        <v>0</v>
      </c>
      <c r="AW109" s="35">
        <f t="shared" si="187"/>
        <v>0</v>
      </c>
      <c r="AX109" s="45"/>
      <c r="AY109" s="44">
        <f t="shared" ref="AY109:AZ109" si="188">SUM(AY97:AY108)</f>
        <v>0</v>
      </c>
      <c r="AZ109" s="35">
        <f t="shared" si="188"/>
        <v>0</v>
      </c>
      <c r="BA109" s="45"/>
      <c r="BB109" s="44">
        <f t="shared" ref="BB109:BC109" si="189">SUM(BB97:BB108)</f>
        <v>0</v>
      </c>
      <c r="BC109" s="35">
        <f t="shared" si="189"/>
        <v>0</v>
      </c>
      <c r="BD109" s="45"/>
      <c r="BE109" s="36">
        <f>SUM(C109,O109,R109,X109,AY109,AJ109,AM109+BB109+AP109+AG109)+F109+U109+AS109+L109+AA109+AD109</f>
        <v>8.5172199999999982</v>
      </c>
      <c r="BF109" s="37">
        <f>SUM(D109,P109,S109,Y109,AZ109,AK109,AN109+BC109+AQ109+AH109)+G109+V109+AT109+M109+AB109+AE109</f>
        <v>146.13000000000002</v>
      </c>
    </row>
    <row r="110" spans="1:58" x14ac:dyDescent="0.3">
      <c r="A110" s="51">
        <v>2020</v>
      </c>
      <c r="B110" s="52" t="s">
        <v>5</v>
      </c>
      <c r="C110" s="42">
        <v>0</v>
      </c>
      <c r="D110" s="11">
        <v>0</v>
      </c>
      <c r="E110" s="43">
        <v>0</v>
      </c>
      <c r="F110" s="42">
        <v>0</v>
      </c>
      <c r="G110" s="11">
        <v>0</v>
      </c>
      <c r="H110" s="43">
        <v>0</v>
      </c>
      <c r="I110" s="42"/>
      <c r="J110" s="11"/>
      <c r="K110" s="43"/>
      <c r="L110" s="42">
        <v>0</v>
      </c>
      <c r="M110" s="11">
        <v>0</v>
      </c>
      <c r="N110" s="43">
        <v>0</v>
      </c>
      <c r="O110" s="42">
        <v>0</v>
      </c>
      <c r="P110" s="11">
        <v>0</v>
      </c>
      <c r="Q110" s="43">
        <v>0</v>
      </c>
      <c r="R110" s="42">
        <v>0</v>
      </c>
      <c r="S110" s="11">
        <v>0</v>
      </c>
      <c r="T110" s="43">
        <v>0</v>
      </c>
      <c r="U110" s="42">
        <v>0</v>
      </c>
      <c r="V110" s="11">
        <v>0</v>
      </c>
      <c r="W110" s="43">
        <v>0</v>
      </c>
      <c r="X110" s="42">
        <v>1.288</v>
      </c>
      <c r="Y110" s="11">
        <v>14.231</v>
      </c>
      <c r="Z110" s="43">
        <f t="shared" ref="Z110:Z113" si="190">Y110/X110*1000</f>
        <v>11048.91304347826</v>
      </c>
      <c r="AA110" s="42">
        <v>0</v>
      </c>
      <c r="AB110" s="11">
        <v>0</v>
      </c>
      <c r="AC110" s="43">
        <v>0</v>
      </c>
      <c r="AD110" s="42">
        <v>0</v>
      </c>
      <c r="AE110" s="11">
        <v>0</v>
      </c>
      <c r="AF110" s="43">
        <v>0</v>
      </c>
      <c r="AG110" s="42">
        <v>0</v>
      </c>
      <c r="AH110" s="11">
        <v>0</v>
      </c>
      <c r="AI110" s="43">
        <v>0</v>
      </c>
      <c r="AJ110" s="42">
        <v>0</v>
      </c>
      <c r="AK110" s="11">
        <v>0</v>
      </c>
      <c r="AL110" s="43">
        <v>0</v>
      </c>
      <c r="AM110" s="42">
        <v>0</v>
      </c>
      <c r="AN110" s="11">
        <v>0</v>
      </c>
      <c r="AO110" s="43">
        <v>0</v>
      </c>
      <c r="AP110" s="42">
        <v>0</v>
      </c>
      <c r="AQ110" s="11">
        <v>0</v>
      </c>
      <c r="AR110" s="43">
        <v>0</v>
      </c>
      <c r="AS110" s="42">
        <v>0</v>
      </c>
      <c r="AT110" s="11">
        <v>0</v>
      </c>
      <c r="AU110" s="43">
        <v>0</v>
      </c>
      <c r="AV110" s="42">
        <v>0</v>
      </c>
      <c r="AW110" s="11">
        <v>0</v>
      </c>
      <c r="AX110" s="43">
        <f t="shared" ref="AX110:AX121" si="191">IF(AV110=0,0,AW110/AV110*1000)</f>
        <v>0</v>
      </c>
      <c r="AY110" s="42">
        <v>0</v>
      </c>
      <c r="AZ110" s="11">
        <v>0</v>
      </c>
      <c r="BA110" s="43">
        <f t="shared" ref="BA110:BA121" si="192">IF(AY110=0,0,AZ110/AY110*1000)</f>
        <v>0</v>
      </c>
      <c r="BB110" s="42">
        <v>0</v>
      </c>
      <c r="BC110" s="11">
        <v>0</v>
      </c>
      <c r="BD110" s="43">
        <v>0</v>
      </c>
      <c r="BE110" s="6">
        <f>SUM(C110,O110,R110,X110,AY110,AJ110,AM110+BB110+AP110+AG110)+F110+U110+AS110+L110+AA110+AD110</f>
        <v>1.288</v>
      </c>
      <c r="BF110" s="15">
        <f>SUM(D110,P110,S110,Y110,AZ110,AK110,AN110+BC110+AQ110+AH110)+G110+V110+AT110+M110+AB110+AE110</f>
        <v>14.231</v>
      </c>
    </row>
    <row r="111" spans="1:58" x14ac:dyDescent="0.3">
      <c r="A111" s="51">
        <v>2020</v>
      </c>
      <c r="B111" s="52" t="s">
        <v>6</v>
      </c>
      <c r="C111" s="42">
        <v>0</v>
      </c>
      <c r="D111" s="11">
        <v>0</v>
      </c>
      <c r="E111" s="43">
        <v>0</v>
      </c>
      <c r="F111" s="42">
        <v>0</v>
      </c>
      <c r="G111" s="11">
        <v>0</v>
      </c>
      <c r="H111" s="43">
        <v>0</v>
      </c>
      <c r="I111" s="42"/>
      <c r="J111" s="11"/>
      <c r="K111" s="43"/>
      <c r="L111" s="42">
        <v>0</v>
      </c>
      <c r="M111" s="11">
        <v>0</v>
      </c>
      <c r="N111" s="43">
        <v>0</v>
      </c>
      <c r="O111" s="42">
        <v>0</v>
      </c>
      <c r="P111" s="11">
        <v>0</v>
      </c>
      <c r="Q111" s="43">
        <v>0</v>
      </c>
      <c r="R111" s="42">
        <v>0</v>
      </c>
      <c r="S111" s="11">
        <v>0</v>
      </c>
      <c r="T111" s="43">
        <v>0</v>
      </c>
      <c r="U111" s="42">
        <v>0</v>
      </c>
      <c r="V111" s="11">
        <v>0</v>
      </c>
      <c r="W111" s="43">
        <v>0</v>
      </c>
      <c r="X111" s="42">
        <v>1.4415</v>
      </c>
      <c r="Y111" s="11">
        <v>12.509</v>
      </c>
      <c r="Z111" s="43">
        <f t="shared" si="190"/>
        <v>8677.7662157474861</v>
      </c>
      <c r="AA111" s="42">
        <v>0</v>
      </c>
      <c r="AB111" s="11">
        <v>0</v>
      </c>
      <c r="AC111" s="43">
        <v>0</v>
      </c>
      <c r="AD111" s="42">
        <v>0</v>
      </c>
      <c r="AE111" s="11">
        <v>0</v>
      </c>
      <c r="AF111" s="43">
        <v>0</v>
      </c>
      <c r="AG111" s="42">
        <v>0</v>
      </c>
      <c r="AH111" s="11">
        <v>0</v>
      </c>
      <c r="AI111" s="43">
        <v>0</v>
      </c>
      <c r="AJ111" s="42">
        <v>0</v>
      </c>
      <c r="AK111" s="11">
        <v>0</v>
      </c>
      <c r="AL111" s="43">
        <v>0</v>
      </c>
      <c r="AM111" s="42">
        <v>0</v>
      </c>
      <c r="AN111" s="11">
        <v>0</v>
      </c>
      <c r="AO111" s="43">
        <v>0</v>
      </c>
      <c r="AP111" s="42">
        <v>0</v>
      </c>
      <c r="AQ111" s="11">
        <v>0</v>
      </c>
      <c r="AR111" s="43">
        <v>0</v>
      </c>
      <c r="AS111" s="42">
        <v>0</v>
      </c>
      <c r="AT111" s="11">
        <v>0</v>
      </c>
      <c r="AU111" s="43">
        <v>0</v>
      </c>
      <c r="AV111" s="42">
        <v>0</v>
      </c>
      <c r="AW111" s="11">
        <v>0</v>
      </c>
      <c r="AX111" s="43">
        <f t="shared" si="191"/>
        <v>0</v>
      </c>
      <c r="AY111" s="42">
        <v>0</v>
      </c>
      <c r="AZ111" s="11">
        <v>0</v>
      </c>
      <c r="BA111" s="43">
        <f t="shared" si="192"/>
        <v>0</v>
      </c>
      <c r="BB111" s="42">
        <v>0</v>
      </c>
      <c r="BC111" s="11">
        <v>0</v>
      </c>
      <c r="BD111" s="43">
        <v>0</v>
      </c>
      <c r="BE111" s="6">
        <f>SUM(C111,O111,R111,X111,AY111,AJ111,AM111+BB111+AP111+AG111)+F111+U111+AS111+L111+AA111+AD111</f>
        <v>1.4415</v>
      </c>
      <c r="BF111" s="15">
        <f>SUM(D111,P111,S111,Y111,AZ111,AK111,AN111+BC111+AQ111+AH111)+G111+V111+AT111+M111+AB111+AE111</f>
        <v>12.509</v>
      </c>
    </row>
    <row r="112" spans="1:58" x14ac:dyDescent="0.3">
      <c r="A112" s="51">
        <v>2020</v>
      </c>
      <c r="B112" s="52" t="s">
        <v>7</v>
      </c>
      <c r="C112" s="42">
        <v>0</v>
      </c>
      <c r="D112" s="11">
        <v>0</v>
      </c>
      <c r="E112" s="43">
        <v>0</v>
      </c>
      <c r="F112" s="42">
        <v>0</v>
      </c>
      <c r="G112" s="11">
        <v>0</v>
      </c>
      <c r="H112" s="43">
        <v>0</v>
      </c>
      <c r="I112" s="42"/>
      <c r="J112" s="11"/>
      <c r="K112" s="43"/>
      <c r="L112" s="42">
        <v>0</v>
      </c>
      <c r="M112" s="11">
        <v>0</v>
      </c>
      <c r="N112" s="43">
        <v>0</v>
      </c>
      <c r="O112" s="42">
        <v>0</v>
      </c>
      <c r="P112" s="11">
        <v>0</v>
      </c>
      <c r="Q112" s="43">
        <v>0</v>
      </c>
      <c r="R112" s="42">
        <v>0</v>
      </c>
      <c r="S112" s="11">
        <v>0</v>
      </c>
      <c r="T112" s="43">
        <v>0</v>
      </c>
      <c r="U112" s="42">
        <v>0</v>
      </c>
      <c r="V112" s="11">
        <v>0</v>
      </c>
      <c r="W112" s="43">
        <v>0</v>
      </c>
      <c r="X112" s="42">
        <v>0</v>
      </c>
      <c r="Y112" s="11">
        <v>0</v>
      </c>
      <c r="Z112" s="43">
        <v>0</v>
      </c>
      <c r="AA112" s="42">
        <v>0</v>
      </c>
      <c r="AB112" s="11">
        <v>0</v>
      </c>
      <c r="AC112" s="43">
        <v>0</v>
      </c>
      <c r="AD112" s="42">
        <v>0</v>
      </c>
      <c r="AE112" s="11">
        <v>0</v>
      </c>
      <c r="AF112" s="43">
        <v>0</v>
      </c>
      <c r="AG112" s="42">
        <v>0</v>
      </c>
      <c r="AH112" s="11">
        <v>0</v>
      </c>
      <c r="AI112" s="43">
        <v>0</v>
      </c>
      <c r="AJ112" s="42">
        <v>0</v>
      </c>
      <c r="AK112" s="11">
        <v>0</v>
      </c>
      <c r="AL112" s="43">
        <v>0</v>
      </c>
      <c r="AM112" s="42">
        <v>0</v>
      </c>
      <c r="AN112" s="11">
        <v>0</v>
      </c>
      <c r="AO112" s="43">
        <v>0</v>
      </c>
      <c r="AP112" s="42">
        <v>0</v>
      </c>
      <c r="AQ112" s="11">
        <v>0</v>
      </c>
      <c r="AR112" s="43">
        <v>0</v>
      </c>
      <c r="AS112" s="42">
        <v>0</v>
      </c>
      <c r="AT112" s="11">
        <v>0</v>
      </c>
      <c r="AU112" s="43">
        <v>0</v>
      </c>
      <c r="AV112" s="42">
        <v>0</v>
      </c>
      <c r="AW112" s="11">
        <v>0</v>
      </c>
      <c r="AX112" s="43">
        <f t="shared" si="191"/>
        <v>0</v>
      </c>
      <c r="AY112" s="42">
        <v>0</v>
      </c>
      <c r="AZ112" s="11">
        <v>0</v>
      </c>
      <c r="BA112" s="43">
        <f t="shared" si="192"/>
        <v>0</v>
      </c>
      <c r="BB112" s="42">
        <v>0</v>
      </c>
      <c r="BC112" s="11">
        <v>0</v>
      </c>
      <c r="BD112" s="43">
        <v>0</v>
      </c>
      <c r="BE112" s="6">
        <f>SUM(C112,O112,R112,X112,AY112,AJ112,AM112+BB112+AP112+AG112)+F112+U112+AS112+L112+AA112+AD112</f>
        <v>0</v>
      </c>
      <c r="BF112" s="15">
        <f>SUM(D112,P112,S112,Y112,AZ112,AK112,AN112+BC112+AQ112+AH112)+G112+V112+AT112+M112+AB112+AE112</f>
        <v>0</v>
      </c>
    </row>
    <row r="113" spans="1:58" x14ac:dyDescent="0.3">
      <c r="A113" s="51">
        <v>2020</v>
      </c>
      <c r="B113" s="52" t="s">
        <v>8</v>
      </c>
      <c r="C113" s="42">
        <v>0</v>
      </c>
      <c r="D113" s="11">
        <v>0</v>
      </c>
      <c r="E113" s="43">
        <v>0</v>
      </c>
      <c r="F113" s="42">
        <v>0</v>
      </c>
      <c r="G113" s="11">
        <v>0</v>
      </c>
      <c r="H113" s="43">
        <v>0</v>
      </c>
      <c r="I113" s="42"/>
      <c r="J113" s="11"/>
      <c r="K113" s="43"/>
      <c r="L113" s="42">
        <v>0</v>
      </c>
      <c r="M113" s="11">
        <v>0</v>
      </c>
      <c r="N113" s="43">
        <v>0</v>
      </c>
      <c r="O113" s="42">
        <v>0</v>
      </c>
      <c r="P113" s="11">
        <v>0</v>
      </c>
      <c r="Q113" s="43">
        <v>0</v>
      </c>
      <c r="R113" s="42">
        <v>0</v>
      </c>
      <c r="S113" s="11">
        <v>0</v>
      </c>
      <c r="T113" s="43">
        <v>0</v>
      </c>
      <c r="U113" s="42">
        <v>0</v>
      </c>
      <c r="V113" s="11">
        <v>0</v>
      </c>
      <c r="W113" s="43">
        <v>0</v>
      </c>
      <c r="X113" s="42">
        <v>0.45500000000000002</v>
      </c>
      <c r="Y113" s="11">
        <v>6.6669999999999998</v>
      </c>
      <c r="Z113" s="43">
        <f t="shared" si="190"/>
        <v>14652.747252747253</v>
      </c>
      <c r="AA113" s="42">
        <v>0</v>
      </c>
      <c r="AB113" s="11">
        <v>0</v>
      </c>
      <c r="AC113" s="43">
        <v>0</v>
      </c>
      <c r="AD113" s="42">
        <v>0</v>
      </c>
      <c r="AE113" s="11">
        <v>0</v>
      </c>
      <c r="AF113" s="43">
        <v>0</v>
      </c>
      <c r="AG113" s="42">
        <v>0</v>
      </c>
      <c r="AH113" s="11">
        <v>0</v>
      </c>
      <c r="AI113" s="43">
        <v>0</v>
      </c>
      <c r="AJ113" s="42">
        <v>0</v>
      </c>
      <c r="AK113" s="11">
        <v>0</v>
      </c>
      <c r="AL113" s="43">
        <v>0</v>
      </c>
      <c r="AM113" s="42">
        <v>0</v>
      </c>
      <c r="AN113" s="11">
        <v>0</v>
      </c>
      <c r="AO113" s="43">
        <v>0</v>
      </c>
      <c r="AP113" s="42">
        <v>0</v>
      </c>
      <c r="AQ113" s="11">
        <v>0</v>
      </c>
      <c r="AR113" s="43">
        <v>0</v>
      </c>
      <c r="AS113" s="42">
        <v>0</v>
      </c>
      <c r="AT113" s="11">
        <v>0</v>
      </c>
      <c r="AU113" s="43">
        <v>0</v>
      </c>
      <c r="AV113" s="42">
        <v>0</v>
      </c>
      <c r="AW113" s="11">
        <v>0</v>
      </c>
      <c r="AX113" s="43">
        <f t="shared" si="191"/>
        <v>0</v>
      </c>
      <c r="AY113" s="42">
        <v>0</v>
      </c>
      <c r="AZ113" s="11">
        <v>0</v>
      </c>
      <c r="BA113" s="43">
        <f t="shared" si="192"/>
        <v>0</v>
      </c>
      <c r="BB113" s="42">
        <v>0</v>
      </c>
      <c r="BC113" s="11">
        <v>0</v>
      </c>
      <c r="BD113" s="43">
        <v>0</v>
      </c>
      <c r="BE113" s="6">
        <f>SUM(C113,O113,R113,X113,AY113,AJ113,AM113+BB113+AP113+AG113)+F113+U113+AS113+L113+AA113+AD113</f>
        <v>0.45500000000000002</v>
      </c>
      <c r="BF113" s="15">
        <f>SUM(D113,P113,S113,Y113,AZ113,AK113,AN113+BC113+AQ113+AH113)+G113+V113+AT113+M113+AB113+AE113</f>
        <v>6.6669999999999998</v>
      </c>
    </row>
    <row r="114" spans="1:58" x14ac:dyDescent="0.3">
      <c r="A114" s="51">
        <v>2020</v>
      </c>
      <c r="B114" s="43" t="s">
        <v>9</v>
      </c>
      <c r="C114" s="42">
        <v>0</v>
      </c>
      <c r="D114" s="11">
        <v>0</v>
      </c>
      <c r="E114" s="43">
        <f t="shared" ref="E114:AU121" si="193">IF(C114=0,0,D114/C114*1000)</f>
        <v>0</v>
      </c>
      <c r="F114" s="42">
        <v>0</v>
      </c>
      <c r="G114" s="11">
        <v>0</v>
      </c>
      <c r="H114" s="43">
        <f t="shared" si="193"/>
        <v>0</v>
      </c>
      <c r="I114" s="42"/>
      <c r="J114" s="11"/>
      <c r="K114" s="43"/>
      <c r="L114" s="42">
        <v>0</v>
      </c>
      <c r="M114" s="11">
        <v>0</v>
      </c>
      <c r="N114" s="43">
        <f t="shared" si="193"/>
        <v>0</v>
      </c>
      <c r="O114" s="42">
        <v>0</v>
      </c>
      <c r="P114" s="11">
        <v>0</v>
      </c>
      <c r="Q114" s="43">
        <f t="shared" si="193"/>
        <v>0</v>
      </c>
      <c r="R114" s="42">
        <v>0</v>
      </c>
      <c r="S114" s="11">
        <v>0</v>
      </c>
      <c r="T114" s="43">
        <f t="shared" si="193"/>
        <v>0</v>
      </c>
      <c r="U114" s="42">
        <v>0</v>
      </c>
      <c r="V114" s="11">
        <v>0</v>
      </c>
      <c r="W114" s="43">
        <f t="shared" si="193"/>
        <v>0</v>
      </c>
      <c r="X114" s="42">
        <v>0</v>
      </c>
      <c r="Y114" s="11">
        <v>0</v>
      </c>
      <c r="Z114" s="43">
        <f t="shared" si="193"/>
        <v>0</v>
      </c>
      <c r="AA114" s="42">
        <v>0</v>
      </c>
      <c r="AB114" s="11">
        <v>0</v>
      </c>
      <c r="AC114" s="43">
        <f t="shared" si="193"/>
        <v>0</v>
      </c>
      <c r="AD114" s="42">
        <v>0</v>
      </c>
      <c r="AE114" s="11">
        <v>0</v>
      </c>
      <c r="AF114" s="43">
        <f t="shared" si="193"/>
        <v>0</v>
      </c>
      <c r="AG114" s="42">
        <v>0</v>
      </c>
      <c r="AH114" s="11">
        <v>0</v>
      </c>
      <c r="AI114" s="43">
        <f t="shared" si="193"/>
        <v>0</v>
      </c>
      <c r="AJ114" s="42">
        <v>0</v>
      </c>
      <c r="AK114" s="11">
        <v>0</v>
      </c>
      <c r="AL114" s="43">
        <f t="shared" si="193"/>
        <v>0</v>
      </c>
      <c r="AM114" s="42">
        <v>0</v>
      </c>
      <c r="AN114" s="11">
        <v>0</v>
      </c>
      <c r="AO114" s="43">
        <f t="shared" si="193"/>
        <v>0</v>
      </c>
      <c r="AP114" s="42">
        <v>0</v>
      </c>
      <c r="AQ114" s="11">
        <v>0</v>
      </c>
      <c r="AR114" s="43">
        <f t="shared" si="193"/>
        <v>0</v>
      </c>
      <c r="AS114" s="42">
        <v>0</v>
      </c>
      <c r="AT114" s="11">
        <v>0</v>
      </c>
      <c r="AU114" s="43">
        <f t="shared" si="193"/>
        <v>0</v>
      </c>
      <c r="AV114" s="42">
        <v>0</v>
      </c>
      <c r="AW114" s="11">
        <v>0</v>
      </c>
      <c r="AX114" s="43">
        <f t="shared" si="191"/>
        <v>0</v>
      </c>
      <c r="AY114" s="42">
        <v>0</v>
      </c>
      <c r="AZ114" s="11">
        <v>0</v>
      </c>
      <c r="BA114" s="43">
        <f t="shared" si="192"/>
        <v>0</v>
      </c>
      <c r="BB114" s="42">
        <v>0</v>
      </c>
      <c r="BC114" s="11">
        <v>0</v>
      </c>
      <c r="BD114" s="43">
        <f t="shared" ref="BD114:BD121" si="194">IF(BB114=0,0,BC114/BB114*1000)</f>
        <v>0</v>
      </c>
      <c r="BE114" s="6">
        <f>SUM(C114,O114,R114,X114,AY114,AJ114,AM114+BB114+AP114+AG114)+F114+U114+AS114+L114+AA114+AD114</f>
        <v>0</v>
      </c>
      <c r="BF114" s="15">
        <f>SUM(D114,P114,S114,Y114,AZ114,AK114,AN114+BC114+AQ114+AH114)+G114+V114+AT114+M114+AB114+AE114</f>
        <v>0</v>
      </c>
    </row>
    <row r="115" spans="1:58" x14ac:dyDescent="0.3">
      <c r="A115" s="51">
        <v>2020</v>
      </c>
      <c r="B115" s="52" t="s">
        <v>10</v>
      </c>
      <c r="C115" s="42">
        <v>0</v>
      </c>
      <c r="D115" s="11">
        <v>0</v>
      </c>
      <c r="E115" s="43">
        <f t="shared" si="193"/>
        <v>0</v>
      </c>
      <c r="F115" s="42">
        <v>0</v>
      </c>
      <c r="G115" s="11">
        <v>0</v>
      </c>
      <c r="H115" s="43">
        <f t="shared" si="193"/>
        <v>0</v>
      </c>
      <c r="I115" s="42"/>
      <c r="J115" s="11"/>
      <c r="K115" s="43"/>
      <c r="L115" s="42">
        <v>0</v>
      </c>
      <c r="M115" s="11">
        <v>0</v>
      </c>
      <c r="N115" s="43">
        <f t="shared" si="193"/>
        <v>0</v>
      </c>
      <c r="O115" s="42">
        <v>0</v>
      </c>
      <c r="P115" s="11">
        <v>0</v>
      </c>
      <c r="Q115" s="43">
        <f t="shared" si="193"/>
        <v>0</v>
      </c>
      <c r="R115" s="42">
        <v>0</v>
      </c>
      <c r="S115" s="11">
        <v>0</v>
      </c>
      <c r="T115" s="43">
        <f t="shared" si="193"/>
        <v>0</v>
      </c>
      <c r="U115" s="42">
        <v>0</v>
      </c>
      <c r="V115" s="11">
        <v>0</v>
      </c>
      <c r="W115" s="43">
        <f t="shared" si="193"/>
        <v>0</v>
      </c>
      <c r="X115" s="42">
        <v>0.85099999999999998</v>
      </c>
      <c r="Y115" s="11">
        <v>10</v>
      </c>
      <c r="Z115" s="43">
        <f t="shared" si="193"/>
        <v>11750.881316098708</v>
      </c>
      <c r="AA115" s="42">
        <v>0</v>
      </c>
      <c r="AB115" s="11">
        <v>0</v>
      </c>
      <c r="AC115" s="43">
        <f t="shared" si="193"/>
        <v>0</v>
      </c>
      <c r="AD115" s="42">
        <v>0</v>
      </c>
      <c r="AE115" s="11">
        <v>0</v>
      </c>
      <c r="AF115" s="43">
        <f t="shared" si="193"/>
        <v>0</v>
      </c>
      <c r="AG115" s="42">
        <v>0</v>
      </c>
      <c r="AH115" s="11">
        <v>0</v>
      </c>
      <c r="AI115" s="43">
        <f t="shared" si="193"/>
        <v>0</v>
      </c>
      <c r="AJ115" s="42">
        <v>0</v>
      </c>
      <c r="AK115" s="11">
        <v>0</v>
      </c>
      <c r="AL115" s="43">
        <f t="shared" si="193"/>
        <v>0</v>
      </c>
      <c r="AM115" s="42">
        <v>0</v>
      </c>
      <c r="AN115" s="11">
        <v>0</v>
      </c>
      <c r="AO115" s="43">
        <f t="shared" si="193"/>
        <v>0</v>
      </c>
      <c r="AP115" s="42">
        <v>0</v>
      </c>
      <c r="AQ115" s="11">
        <v>0</v>
      </c>
      <c r="AR115" s="43">
        <f t="shared" si="193"/>
        <v>0</v>
      </c>
      <c r="AS115" s="42">
        <v>0</v>
      </c>
      <c r="AT115" s="11">
        <v>0</v>
      </c>
      <c r="AU115" s="43">
        <f t="shared" si="193"/>
        <v>0</v>
      </c>
      <c r="AV115" s="42">
        <v>0</v>
      </c>
      <c r="AW115" s="11">
        <v>0</v>
      </c>
      <c r="AX115" s="43">
        <f t="shared" si="191"/>
        <v>0</v>
      </c>
      <c r="AY115" s="42">
        <v>0</v>
      </c>
      <c r="AZ115" s="11">
        <v>0</v>
      </c>
      <c r="BA115" s="43">
        <f t="shared" si="192"/>
        <v>0</v>
      </c>
      <c r="BB115" s="42">
        <v>0</v>
      </c>
      <c r="BC115" s="11">
        <v>0</v>
      </c>
      <c r="BD115" s="43">
        <f t="shared" si="194"/>
        <v>0</v>
      </c>
      <c r="BE115" s="6">
        <f>SUM(C115,O115,R115,X115,AY115,AJ115,AM115+BB115+AP115+AG115)+F115+U115+AS115+L115+AA115+AD115</f>
        <v>0.85099999999999998</v>
      </c>
      <c r="BF115" s="15">
        <f>SUM(D115,P115,S115,Y115,AZ115,AK115,AN115+BC115+AQ115+AH115)+G115+V115+AT115+M115+AB115+AE115</f>
        <v>10</v>
      </c>
    </row>
    <row r="116" spans="1:58" x14ac:dyDescent="0.3">
      <c r="A116" s="51">
        <v>2020</v>
      </c>
      <c r="B116" s="52" t="s">
        <v>11</v>
      </c>
      <c r="C116" s="42">
        <v>0.255</v>
      </c>
      <c r="D116" s="11">
        <v>3.3410000000000002</v>
      </c>
      <c r="E116" s="43">
        <f t="shared" si="193"/>
        <v>13101.960784313726</v>
      </c>
      <c r="F116" s="42">
        <v>0</v>
      </c>
      <c r="G116" s="11">
        <v>0</v>
      </c>
      <c r="H116" s="43">
        <f t="shared" si="193"/>
        <v>0</v>
      </c>
      <c r="I116" s="42"/>
      <c r="J116" s="11"/>
      <c r="K116" s="43"/>
      <c r="L116" s="42">
        <v>0</v>
      </c>
      <c r="M116" s="11">
        <v>0</v>
      </c>
      <c r="N116" s="43">
        <f t="shared" si="193"/>
        <v>0</v>
      </c>
      <c r="O116" s="42">
        <v>0</v>
      </c>
      <c r="P116" s="11">
        <v>0</v>
      </c>
      <c r="Q116" s="43">
        <f t="shared" si="193"/>
        <v>0</v>
      </c>
      <c r="R116" s="42">
        <v>0</v>
      </c>
      <c r="S116" s="11">
        <v>0</v>
      </c>
      <c r="T116" s="43">
        <f t="shared" si="193"/>
        <v>0</v>
      </c>
      <c r="U116" s="42">
        <v>0</v>
      </c>
      <c r="V116" s="11">
        <v>0</v>
      </c>
      <c r="W116" s="43">
        <f t="shared" si="193"/>
        <v>0</v>
      </c>
      <c r="X116" s="42">
        <v>0.65500000000000003</v>
      </c>
      <c r="Y116" s="11">
        <v>10.151</v>
      </c>
      <c r="Z116" s="43">
        <f t="shared" si="193"/>
        <v>15497.709923664122</v>
      </c>
      <c r="AA116" s="42">
        <v>0</v>
      </c>
      <c r="AB116" s="11">
        <v>0</v>
      </c>
      <c r="AC116" s="43">
        <f t="shared" si="193"/>
        <v>0</v>
      </c>
      <c r="AD116" s="42">
        <v>0</v>
      </c>
      <c r="AE116" s="11">
        <v>0</v>
      </c>
      <c r="AF116" s="43">
        <f t="shared" si="193"/>
        <v>0</v>
      </c>
      <c r="AG116" s="42">
        <v>0</v>
      </c>
      <c r="AH116" s="11">
        <v>0</v>
      </c>
      <c r="AI116" s="43">
        <f t="shared" si="193"/>
        <v>0</v>
      </c>
      <c r="AJ116" s="42">
        <v>0</v>
      </c>
      <c r="AK116" s="11">
        <v>0</v>
      </c>
      <c r="AL116" s="43">
        <f t="shared" si="193"/>
        <v>0</v>
      </c>
      <c r="AM116" s="42">
        <v>0</v>
      </c>
      <c r="AN116" s="11">
        <v>0</v>
      </c>
      <c r="AO116" s="43">
        <f t="shared" si="193"/>
        <v>0</v>
      </c>
      <c r="AP116" s="42">
        <v>0</v>
      </c>
      <c r="AQ116" s="11">
        <v>0</v>
      </c>
      <c r="AR116" s="43">
        <f t="shared" si="193"/>
        <v>0</v>
      </c>
      <c r="AS116" s="42">
        <v>0</v>
      </c>
      <c r="AT116" s="11">
        <v>0</v>
      </c>
      <c r="AU116" s="43">
        <f t="shared" si="193"/>
        <v>0</v>
      </c>
      <c r="AV116" s="42">
        <v>0</v>
      </c>
      <c r="AW116" s="11">
        <v>0</v>
      </c>
      <c r="AX116" s="43">
        <f t="shared" si="191"/>
        <v>0</v>
      </c>
      <c r="AY116" s="42">
        <v>0</v>
      </c>
      <c r="AZ116" s="11">
        <v>0</v>
      </c>
      <c r="BA116" s="43">
        <f t="shared" si="192"/>
        <v>0</v>
      </c>
      <c r="BB116" s="42">
        <v>0</v>
      </c>
      <c r="BC116" s="11">
        <v>0</v>
      </c>
      <c r="BD116" s="43">
        <f t="shared" si="194"/>
        <v>0</v>
      </c>
      <c r="BE116" s="6">
        <f>SUM(C116,O116,R116,X116,AY116,AJ116,AM116+BB116+AP116+AG116)+F116+U116+AS116+L116+AA116+AD116</f>
        <v>0.91</v>
      </c>
      <c r="BF116" s="15">
        <f>SUM(D116,P116,S116,Y116,AZ116,AK116,AN116+BC116+AQ116+AH116)+G116+V116+AT116+M116+AB116+AE116</f>
        <v>13.492000000000001</v>
      </c>
    </row>
    <row r="117" spans="1:58" x14ac:dyDescent="0.3">
      <c r="A117" s="51">
        <v>2020</v>
      </c>
      <c r="B117" s="52" t="s">
        <v>12</v>
      </c>
      <c r="C117" s="42">
        <v>0</v>
      </c>
      <c r="D117" s="11">
        <v>0</v>
      </c>
      <c r="E117" s="43">
        <f t="shared" si="193"/>
        <v>0</v>
      </c>
      <c r="F117" s="42">
        <v>0</v>
      </c>
      <c r="G117" s="11">
        <v>0</v>
      </c>
      <c r="H117" s="43">
        <f t="shared" si="193"/>
        <v>0</v>
      </c>
      <c r="I117" s="42"/>
      <c r="J117" s="11"/>
      <c r="K117" s="43"/>
      <c r="L117" s="42">
        <v>0</v>
      </c>
      <c r="M117" s="11">
        <v>0</v>
      </c>
      <c r="N117" s="43">
        <f t="shared" si="193"/>
        <v>0</v>
      </c>
      <c r="O117" s="42">
        <v>0</v>
      </c>
      <c r="P117" s="11">
        <v>0</v>
      </c>
      <c r="Q117" s="43">
        <f t="shared" si="193"/>
        <v>0</v>
      </c>
      <c r="R117" s="42">
        <v>0</v>
      </c>
      <c r="S117" s="11">
        <v>0</v>
      </c>
      <c r="T117" s="43">
        <f t="shared" si="193"/>
        <v>0</v>
      </c>
      <c r="U117" s="42">
        <v>0</v>
      </c>
      <c r="V117" s="11">
        <v>0</v>
      </c>
      <c r="W117" s="43">
        <f t="shared" si="193"/>
        <v>0</v>
      </c>
      <c r="X117" s="55">
        <v>5.9786999999999999</v>
      </c>
      <c r="Y117" s="56">
        <v>50.786999999999999</v>
      </c>
      <c r="Z117" s="43">
        <f t="shared" si="193"/>
        <v>8494.6560289026038</v>
      </c>
      <c r="AA117" s="42">
        <v>0</v>
      </c>
      <c r="AB117" s="11">
        <v>0</v>
      </c>
      <c r="AC117" s="43">
        <f t="shared" si="193"/>
        <v>0</v>
      </c>
      <c r="AD117" s="42">
        <v>0</v>
      </c>
      <c r="AE117" s="11">
        <v>0</v>
      </c>
      <c r="AF117" s="43">
        <f t="shared" si="193"/>
        <v>0</v>
      </c>
      <c r="AG117" s="42">
        <v>0</v>
      </c>
      <c r="AH117" s="11">
        <v>0</v>
      </c>
      <c r="AI117" s="43">
        <f t="shared" si="193"/>
        <v>0</v>
      </c>
      <c r="AJ117" s="42">
        <v>0</v>
      </c>
      <c r="AK117" s="11">
        <v>0</v>
      </c>
      <c r="AL117" s="43">
        <f t="shared" si="193"/>
        <v>0</v>
      </c>
      <c r="AM117" s="42">
        <v>0</v>
      </c>
      <c r="AN117" s="11">
        <v>0</v>
      </c>
      <c r="AO117" s="43">
        <f t="shared" si="193"/>
        <v>0</v>
      </c>
      <c r="AP117" s="42">
        <v>0</v>
      </c>
      <c r="AQ117" s="11">
        <v>0</v>
      </c>
      <c r="AR117" s="43">
        <f t="shared" si="193"/>
        <v>0</v>
      </c>
      <c r="AS117" s="42">
        <v>0</v>
      </c>
      <c r="AT117" s="11">
        <v>0</v>
      </c>
      <c r="AU117" s="43">
        <f t="shared" si="193"/>
        <v>0</v>
      </c>
      <c r="AV117" s="42">
        <v>0</v>
      </c>
      <c r="AW117" s="11">
        <v>0</v>
      </c>
      <c r="AX117" s="43">
        <f t="shared" si="191"/>
        <v>0</v>
      </c>
      <c r="AY117" s="42">
        <v>0</v>
      </c>
      <c r="AZ117" s="11">
        <v>0</v>
      </c>
      <c r="BA117" s="43">
        <f t="shared" si="192"/>
        <v>0</v>
      </c>
      <c r="BB117" s="42">
        <v>0</v>
      </c>
      <c r="BC117" s="11">
        <v>0</v>
      </c>
      <c r="BD117" s="43">
        <f t="shared" si="194"/>
        <v>0</v>
      </c>
      <c r="BE117" s="6">
        <f>SUM(C117,O117,R117,X117,AY117,AJ117,AM117+BB117+AP117+AG117)+F117+U117+AS117+L117+AA117+AD117</f>
        <v>5.9786999999999999</v>
      </c>
      <c r="BF117" s="15">
        <f>SUM(D117,P117,S117,Y117,AZ117,AK117,AN117+BC117+AQ117+AH117)+G117+V117+AT117+M117+AB117+AE117</f>
        <v>50.786999999999999</v>
      </c>
    </row>
    <row r="118" spans="1:58" x14ac:dyDescent="0.3">
      <c r="A118" s="51">
        <v>2020</v>
      </c>
      <c r="B118" s="52" t="s">
        <v>13</v>
      </c>
      <c r="C118" s="42">
        <v>0</v>
      </c>
      <c r="D118" s="11">
        <v>0</v>
      </c>
      <c r="E118" s="43">
        <f t="shared" si="193"/>
        <v>0</v>
      </c>
      <c r="F118" s="42">
        <v>0</v>
      </c>
      <c r="G118" s="11">
        <v>0</v>
      </c>
      <c r="H118" s="43">
        <f t="shared" si="193"/>
        <v>0</v>
      </c>
      <c r="I118" s="42"/>
      <c r="J118" s="11"/>
      <c r="K118" s="43"/>
      <c r="L118" s="42">
        <v>0</v>
      </c>
      <c r="M118" s="11">
        <v>0</v>
      </c>
      <c r="N118" s="43">
        <f t="shared" si="193"/>
        <v>0</v>
      </c>
      <c r="O118" s="42">
        <v>0</v>
      </c>
      <c r="P118" s="11">
        <v>0</v>
      </c>
      <c r="Q118" s="43">
        <f t="shared" si="193"/>
        <v>0</v>
      </c>
      <c r="R118" s="42">
        <v>0</v>
      </c>
      <c r="S118" s="11">
        <v>0</v>
      </c>
      <c r="T118" s="43">
        <f t="shared" si="193"/>
        <v>0</v>
      </c>
      <c r="U118" s="42">
        <v>0</v>
      </c>
      <c r="V118" s="11">
        <v>0</v>
      </c>
      <c r="W118" s="43">
        <f t="shared" si="193"/>
        <v>0</v>
      </c>
      <c r="X118" s="42">
        <v>0</v>
      </c>
      <c r="Y118" s="11">
        <v>0</v>
      </c>
      <c r="Z118" s="43">
        <f t="shared" si="193"/>
        <v>0</v>
      </c>
      <c r="AA118" s="42">
        <v>0</v>
      </c>
      <c r="AB118" s="11">
        <v>0</v>
      </c>
      <c r="AC118" s="43">
        <f t="shared" si="193"/>
        <v>0</v>
      </c>
      <c r="AD118" s="42">
        <v>0</v>
      </c>
      <c r="AE118" s="11">
        <v>0</v>
      </c>
      <c r="AF118" s="43">
        <f t="shared" si="193"/>
        <v>0</v>
      </c>
      <c r="AG118" s="42">
        <v>0</v>
      </c>
      <c r="AH118" s="11">
        <v>0</v>
      </c>
      <c r="AI118" s="43">
        <f t="shared" si="193"/>
        <v>0</v>
      </c>
      <c r="AJ118" s="42">
        <v>0</v>
      </c>
      <c r="AK118" s="11">
        <v>0</v>
      </c>
      <c r="AL118" s="43">
        <f t="shared" si="193"/>
        <v>0</v>
      </c>
      <c r="AM118" s="42">
        <v>0</v>
      </c>
      <c r="AN118" s="11">
        <v>0</v>
      </c>
      <c r="AO118" s="43">
        <f t="shared" si="193"/>
        <v>0</v>
      </c>
      <c r="AP118" s="42">
        <v>0</v>
      </c>
      <c r="AQ118" s="11">
        <v>0</v>
      </c>
      <c r="AR118" s="43">
        <f t="shared" si="193"/>
        <v>0</v>
      </c>
      <c r="AS118" s="42">
        <v>0</v>
      </c>
      <c r="AT118" s="11">
        <v>0</v>
      </c>
      <c r="AU118" s="43">
        <f t="shared" si="193"/>
        <v>0</v>
      </c>
      <c r="AV118" s="42">
        <v>0</v>
      </c>
      <c r="AW118" s="11">
        <v>0</v>
      </c>
      <c r="AX118" s="43">
        <f t="shared" si="191"/>
        <v>0</v>
      </c>
      <c r="AY118" s="42">
        <v>0</v>
      </c>
      <c r="AZ118" s="11">
        <v>0</v>
      </c>
      <c r="BA118" s="43">
        <f t="shared" si="192"/>
        <v>0</v>
      </c>
      <c r="BB118" s="42">
        <v>0</v>
      </c>
      <c r="BC118" s="11">
        <v>0</v>
      </c>
      <c r="BD118" s="43">
        <f t="shared" si="194"/>
        <v>0</v>
      </c>
      <c r="BE118" s="6">
        <f>SUM(C118,O118,R118,X118,AY118,AJ118,AM118+BB118+AP118+AG118)+F118+U118+AS118+L118+AA118+AD118</f>
        <v>0</v>
      </c>
      <c r="BF118" s="15">
        <f>SUM(D118,P118,S118,Y118,AZ118,AK118,AN118+BC118+AQ118+AH118)+G118+V118+AT118+M118+AB118+AE118</f>
        <v>0</v>
      </c>
    </row>
    <row r="119" spans="1:58" x14ac:dyDescent="0.3">
      <c r="A119" s="51">
        <v>2020</v>
      </c>
      <c r="B119" s="52" t="s">
        <v>14</v>
      </c>
      <c r="C119" s="42">
        <v>0</v>
      </c>
      <c r="D119" s="11">
        <v>0</v>
      </c>
      <c r="E119" s="43">
        <f t="shared" si="193"/>
        <v>0</v>
      </c>
      <c r="F119" s="42">
        <v>0</v>
      </c>
      <c r="G119" s="11">
        <v>0</v>
      </c>
      <c r="H119" s="43">
        <f t="shared" si="193"/>
        <v>0</v>
      </c>
      <c r="I119" s="42"/>
      <c r="J119" s="11"/>
      <c r="K119" s="43"/>
      <c r="L119" s="42">
        <v>0</v>
      </c>
      <c r="M119" s="11">
        <v>0</v>
      </c>
      <c r="N119" s="43">
        <f t="shared" si="193"/>
        <v>0</v>
      </c>
      <c r="O119" s="42">
        <v>0</v>
      </c>
      <c r="P119" s="11">
        <v>0</v>
      </c>
      <c r="Q119" s="43">
        <f t="shared" si="193"/>
        <v>0</v>
      </c>
      <c r="R119" s="42">
        <v>0</v>
      </c>
      <c r="S119" s="11">
        <v>0</v>
      </c>
      <c r="T119" s="43">
        <f t="shared" si="193"/>
        <v>0</v>
      </c>
      <c r="U119" s="42">
        <v>0</v>
      </c>
      <c r="V119" s="11">
        <v>0</v>
      </c>
      <c r="W119" s="43">
        <f t="shared" si="193"/>
        <v>0</v>
      </c>
      <c r="X119" s="42">
        <v>0</v>
      </c>
      <c r="Y119" s="11">
        <v>0</v>
      </c>
      <c r="Z119" s="43">
        <f t="shared" si="193"/>
        <v>0</v>
      </c>
      <c r="AA119" s="42">
        <v>0</v>
      </c>
      <c r="AB119" s="11">
        <v>0</v>
      </c>
      <c r="AC119" s="43">
        <f t="shared" si="193"/>
        <v>0</v>
      </c>
      <c r="AD119" s="42">
        <v>0</v>
      </c>
      <c r="AE119" s="11">
        <v>0</v>
      </c>
      <c r="AF119" s="43">
        <f t="shared" si="193"/>
        <v>0</v>
      </c>
      <c r="AG119" s="42">
        <v>0</v>
      </c>
      <c r="AH119" s="11">
        <v>0</v>
      </c>
      <c r="AI119" s="43">
        <f t="shared" si="193"/>
        <v>0</v>
      </c>
      <c r="AJ119" s="42">
        <v>0</v>
      </c>
      <c r="AK119" s="11">
        <v>0</v>
      </c>
      <c r="AL119" s="43">
        <f t="shared" si="193"/>
        <v>0</v>
      </c>
      <c r="AM119" s="42">
        <v>0</v>
      </c>
      <c r="AN119" s="11">
        <v>0</v>
      </c>
      <c r="AO119" s="43">
        <f t="shared" si="193"/>
        <v>0</v>
      </c>
      <c r="AP119" s="42">
        <v>0</v>
      </c>
      <c r="AQ119" s="11">
        <v>0</v>
      </c>
      <c r="AR119" s="43">
        <f t="shared" si="193"/>
        <v>0</v>
      </c>
      <c r="AS119" s="42">
        <v>0</v>
      </c>
      <c r="AT119" s="11">
        <v>0</v>
      </c>
      <c r="AU119" s="43">
        <f t="shared" si="193"/>
        <v>0</v>
      </c>
      <c r="AV119" s="42">
        <v>0</v>
      </c>
      <c r="AW119" s="11">
        <v>0</v>
      </c>
      <c r="AX119" s="43">
        <f t="shared" si="191"/>
        <v>0</v>
      </c>
      <c r="AY119" s="42">
        <v>0</v>
      </c>
      <c r="AZ119" s="11">
        <v>0</v>
      </c>
      <c r="BA119" s="43">
        <f t="shared" si="192"/>
        <v>0</v>
      </c>
      <c r="BB119" s="42">
        <v>0</v>
      </c>
      <c r="BC119" s="11">
        <v>0</v>
      </c>
      <c r="BD119" s="43">
        <f t="shared" si="194"/>
        <v>0</v>
      </c>
      <c r="BE119" s="6">
        <f>SUM(C119,O119,R119,X119,AY119,AJ119,AM119+BB119+AP119+AG119)+F119+U119+AS119+L119+AA119+AD119</f>
        <v>0</v>
      </c>
      <c r="BF119" s="15">
        <f>SUM(D119,P119,S119,Y119,AZ119,AK119,AN119+BC119+AQ119+AH119)+G119+V119+AT119+M119+AB119+AE119</f>
        <v>0</v>
      </c>
    </row>
    <row r="120" spans="1:58" x14ac:dyDescent="0.3">
      <c r="A120" s="51">
        <v>2020</v>
      </c>
      <c r="B120" s="43" t="s">
        <v>15</v>
      </c>
      <c r="C120" s="42">
        <v>0</v>
      </c>
      <c r="D120" s="11">
        <v>0</v>
      </c>
      <c r="E120" s="43">
        <f t="shared" si="193"/>
        <v>0</v>
      </c>
      <c r="F120" s="42">
        <v>0</v>
      </c>
      <c r="G120" s="11">
        <v>0</v>
      </c>
      <c r="H120" s="43">
        <f t="shared" si="193"/>
        <v>0</v>
      </c>
      <c r="I120" s="42"/>
      <c r="J120" s="11"/>
      <c r="K120" s="43"/>
      <c r="L120" s="42">
        <v>0</v>
      </c>
      <c r="M120" s="11">
        <v>0</v>
      </c>
      <c r="N120" s="43">
        <f t="shared" si="193"/>
        <v>0</v>
      </c>
      <c r="O120" s="42">
        <v>0</v>
      </c>
      <c r="P120" s="11">
        <v>0</v>
      </c>
      <c r="Q120" s="43">
        <f t="shared" si="193"/>
        <v>0</v>
      </c>
      <c r="R120" s="42">
        <v>0</v>
      </c>
      <c r="S120" s="11">
        <v>0</v>
      </c>
      <c r="T120" s="43">
        <f t="shared" si="193"/>
        <v>0</v>
      </c>
      <c r="U120" s="42">
        <v>0</v>
      </c>
      <c r="V120" s="11">
        <v>0</v>
      </c>
      <c r="W120" s="43">
        <f t="shared" si="193"/>
        <v>0</v>
      </c>
      <c r="X120" s="42">
        <v>0</v>
      </c>
      <c r="Y120" s="11">
        <v>0</v>
      </c>
      <c r="Z120" s="43">
        <f t="shared" si="193"/>
        <v>0</v>
      </c>
      <c r="AA120" s="42">
        <v>0</v>
      </c>
      <c r="AB120" s="11">
        <v>0</v>
      </c>
      <c r="AC120" s="43">
        <f t="shared" si="193"/>
        <v>0</v>
      </c>
      <c r="AD120" s="42">
        <v>0</v>
      </c>
      <c r="AE120" s="11">
        <v>0</v>
      </c>
      <c r="AF120" s="43">
        <f t="shared" si="193"/>
        <v>0</v>
      </c>
      <c r="AG120" s="42">
        <v>0</v>
      </c>
      <c r="AH120" s="11">
        <v>0</v>
      </c>
      <c r="AI120" s="43">
        <f t="shared" si="193"/>
        <v>0</v>
      </c>
      <c r="AJ120" s="42">
        <v>0</v>
      </c>
      <c r="AK120" s="11">
        <v>0</v>
      </c>
      <c r="AL120" s="43">
        <f t="shared" si="193"/>
        <v>0</v>
      </c>
      <c r="AM120" s="42">
        <v>0</v>
      </c>
      <c r="AN120" s="11">
        <v>0</v>
      </c>
      <c r="AO120" s="43">
        <f t="shared" si="193"/>
        <v>0</v>
      </c>
      <c r="AP120" s="42">
        <v>0</v>
      </c>
      <c r="AQ120" s="11">
        <v>0</v>
      </c>
      <c r="AR120" s="43">
        <f t="shared" si="193"/>
        <v>0</v>
      </c>
      <c r="AS120" s="42">
        <v>0</v>
      </c>
      <c r="AT120" s="11">
        <v>0</v>
      </c>
      <c r="AU120" s="43">
        <f t="shared" si="193"/>
        <v>0</v>
      </c>
      <c r="AV120" s="42">
        <v>0</v>
      </c>
      <c r="AW120" s="11">
        <v>0</v>
      </c>
      <c r="AX120" s="43">
        <f t="shared" si="191"/>
        <v>0</v>
      </c>
      <c r="AY120" s="42">
        <v>0</v>
      </c>
      <c r="AZ120" s="11">
        <v>0</v>
      </c>
      <c r="BA120" s="43">
        <f t="shared" si="192"/>
        <v>0</v>
      </c>
      <c r="BB120" s="42">
        <v>0</v>
      </c>
      <c r="BC120" s="11">
        <v>0</v>
      </c>
      <c r="BD120" s="43">
        <f t="shared" si="194"/>
        <v>0</v>
      </c>
      <c r="BE120" s="6">
        <f>SUM(C120,O120,R120,X120,AY120,AJ120,AM120+BB120+AP120+AG120)+F120+U120+AS120+L120+AA120+AD120</f>
        <v>0</v>
      </c>
      <c r="BF120" s="15">
        <f>SUM(D120,P120,S120,Y120,AZ120,AK120,AN120+BC120+AQ120+AH120)+G120+V120+AT120+M120+AB120+AE120</f>
        <v>0</v>
      </c>
    </row>
    <row r="121" spans="1:58" x14ac:dyDescent="0.3">
      <c r="A121" s="51">
        <v>2020</v>
      </c>
      <c r="B121" s="52" t="s">
        <v>16</v>
      </c>
      <c r="C121" s="57">
        <v>0.72699999999999998</v>
      </c>
      <c r="D121" s="11">
        <v>18.931000000000001</v>
      </c>
      <c r="E121" s="43">
        <f t="shared" si="193"/>
        <v>26039.889958734526</v>
      </c>
      <c r="F121" s="42">
        <v>0</v>
      </c>
      <c r="G121" s="11">
        <v>0</v>
      </c>
      <c r="H121" s="43">
        <f t="shared" si="193"/>
        <v>0</v>
      </c>
      <c r="I121" s="42"/>
      <c r="J121" s="11"/>
      <c r="K121" s="43"/>
      <c r="L121" s="42">
        <v>0</v>
      </c>
      <c r="M121" s="11">
        <v>0</v>
      </c>
      <c r="N121" s="43">
        <f t="shared" si="193"/>
        <v>0</v>
      </c>
      <c r="O121" s="42">
        <v>0</v>
      </c>
      <c r="P121" s="11">
        <v>0</v>
      </c>
      <c r="Q121" s="43">
        <f t="shared" si="193"/>
        <v>0</v>
      </c>
      <c r="R121" s="42">
        <v>0</v>
      </c>
      <c r="S121" s="11">
        <v>0</v>
      </c>
      <c r="T121" s="43">
        <f t="shared" si="193"/>
        <v>0</v>
      </c>
      <c r="U121" s="42">
        <v>0</v>
      </c>
      <c r="V121" s="11">
        <v>0</v>
      </c>
      <c r="W121" s="43">
        <f t="shared" si="193"/>
        <v>0</v>
      </c>
      <c r="X121" s="57">
        <v>0.23233999999999999</v>
      </c>
      <c r="Y121" s="11">
        <v>5.89</v>
      </c>
      <c r="Z121" s="43">
        <f t="shared" si="193"/>
        <v>25350.779030730824</v>
      </c>
      <c r="AA121" s="42">
        <v>0</v>
      </c>
      <c r="AB121" s="11">
        <v>0</v>
      </c>
      <c r="AC121" s="43">
        <f t="shared" si="193"/>
        <v>0</v>
      </c>
      <c r="AD121" s="42">
        <v>0</v>
      </c>
      <c r="AE121" s="11">
        <v>0</v>
      </c>
      <c r="AF121" s="43">
        <f t="shared" si="193"/>
        <v>0</v>
      </c>
      <c r="AG121" s="42">
        <v>0</v>
      </c>
      <c r="AH121" s="11">
        <v>0</v>
      </c>
      <c r="AI121" s="43">
        <f t="shared" si="193"/>
        <v>0</v>
      </c>
      <c r="AJ121" s="42">
        <v>0</v>
      </c>
      <c r="AK121" s="11">
        <v>0</v>
      </c>
      <c r="AL121" s="43">
        <f t="shared" si="193"/>
        <v>0</v>
      </c>
      <c r="AM121" s="42">
        <v>0</v>
      </c>
      <c r="AN121" s="11">
        <v>0</v>
      </c>
      <c r="AO121" s="43">
        <f t="shared" si="193"/>
        <v>0</v>
      </c>
      <c r="AP121" s="42">
        <v>0</v>
      </c>
      <c r="AQ121" s="11">
        <v>0</v>
      </c>
      <c r="AR121" s="43">
        <f t="shared" si="193"/>
        <v>0</v>
      </c>
      <c r="AS121" s="42">
        <v>0</v>
      </c>
      <c r="AT121" s="11">
        <v>0</v>
      </c>
      <c r="AU121" s="43">
        <f t="shared" si="193"/>
        <v>0</v>
      </c>
      <c r="AV121" s="42">
        <v>0</v>
      </c>
      <c r="AW121" s="11">
        <v>0</v>
      </c>
      <c r="AX121" s="43">
        <f t="shared" si="191"/>
        <v>0</v>
      </c>
      <c r="AY121" s="42">
        <v>0</v>
      </c>
      <c r="AZ121" s="11">
        <v>0</v>
      </c>
      <c r="BA121" s="43">
        <f t="shared" si="192"/>
        <v>0</v>
      </c>
      <c r="BB121" s="42">
        <v>0</v>
      </c>
      <c r="BC121" s="11">
        <v>0</v>
      </c>
      <c r="BD121" s="43">
        <f t="shared" si="194"/>
        <v>0</v>
      </c>
      <c r="BE121" s="6">
        <f>SUM(C121,O121,R121,X121,AY121,AJ121,AM121+BB121+AP121+AG121)+F121+U121+AS121+L121+AA121+AD121</f>
        <v>0.95933999999999997</v>
      </c>
      <c r="BF121" s="15">
        <f>SUM(D121,P121,S121,Y121,AZ121,AK121,AN121+BC121+AQ121+AH121)+G121+V121+AT121+M121+AB121+AE121</f>
        <v>24.821000000000002</v>
      </c>
    </row>
    <row r="122" spans="1:58" ht="15" thickBot="1" x14ac:dyDescent="0.35">
      <c r="A122" s="53"/>
      <c r="B122" s="54" t="s">
        <v>17</v>
      </c>
      <c r="C122" s="44">
        <f t="shared" ref="C122:D122" si="195">SUM(C110:C121)</f>
        <v>0.98199999999999998</v>
      </c>
      <c r="D122" s="35">
        <f t="shared" si="195"/>
        <v>22.272000000000002</v>
      </c>
      <c r="E122" s="45"/>
      <c r="F122" s="44">
        <f t="shared" ref="F122:G122" si="196">SUM(F110:F121)</f>
        <v>0</v>
      </c>
      <c r="G122" s="35">
        <f t="shared" si="196"/>
        <v>0</v>
      </c>
      <c r="H122" s="45"/>
      <c r="I122" s="44"/>
      <c r="J122" s="35"/>
      <c r="K122" s="45"/>
      <c r="L122" s="44">
        <f t="shared" ref="L122:M122" si="197">SUM(L110:L121)</f>
        <v>0</v>
      </c>
      <c r="M122" s="35">
        <f t="shared" si="197"/>
        <v>0</v>
      </c>
      <c r="N122" s="45"/>
      <c r="O122" s="44">
        <f t="shared" ref="O122:P122" si="198">SUM(O110:O121)</f>
        <v>0</v>
      </c>
      <c r="P122" s="35">
        <f t="shared" si="198"/>
        <v>0</v>
      </c>
      <c r="Q122" s="45"/>
      <c r="R122" s="44">
        <f t="shared" ref="R122:S122" si="199">SUM(R110:R121)</f>
        <v>0</v>
      </c>
      <c r="S122" s="35">
        <f t="shared" si="199"/>
        <v>0</v>
      </c>
      <c r="T122" s="45"/>
      <c r="U122" s="44">
        <f t="shared" ref="U122:V122" si="200">SUM(U110:U121)</f>
        <v>0</v>
      </c>
      <c r="V122" s="35">
        <f t="shared" si="200"/>
        <v>0</v>
      </c>
      <c r="W122" s="45"/>
      <c r="X122" s="44">
        <f t="shared" ref="X122:Y122" si="201">SUM(X110:X121)</f>
        <v>10.901540000000001</v>
      </c>
      <c r="Y122" s="35">
        <f t="shared" si="201"/>
        <v>110.235</v>
      </c>
      <c r="Z122" s="45"/>
      <c r="AA122" s="44">
        <f t="shared" ref="AA122:AB122" si="202">SUM(AA110:AA121)</f>
        <v>0</v>
      </c>
      <c r="AB122" s="35">
        <f t="shared" si="202"/>
        <v>0</v>
      </c>
      <c r="AC122" s="45"/>
      <c r="AD122" s="44">
        <f t="shared" ref="AD122:AE122" si="203">SUM(AD110:AD121)</f>
        <v>0</v>
      </c>
      <c r="AE122" s="35">
        <f t="shared" si="203"/>
        <v>0</v>
      </c>
      <c r="AF122" s="45"/>
      <c r="AG122" s="44">
        <f t="shared" ref="AG122:AH122" si="204">SUM(AG110:AG121)</f>
        <v>0</v>
      </c>
      <c r="AH122" s="35">
        <f t="shared" si="204"/>
        <v>0</v>
      </c>
      <c r="AI122" s="45"/>
      <c r="AJ122" s="44">
        <f t="shared" ref="AJ122:AK122" si="205">SUM(AJ110:AJ121)</f>
        <v>0</v>
      </c>
      <c r="AK122" s="35">
        <f t="shared" si="205"/>
        <v>0</v>
      </c>
      <c r="AL122" s="45"/>
      <c r="AM122" s="44">
        <f t="shared" ref="AM122:AN122" si="206">SUM(AM110:AM121)</f>
        <v>0</v>
      </c>
      <c r="AN122" s="35">
        <f t="shared" si="206"/>
        <v>0</v>
      </c>
      <c r="AO122" s="45"/>
      <c r="AP122" s="44">
        <f t="shared" ref="AP122:AQ122" si="207">SUM(AP110:AP121)</f>
        <v>0</v>
      </c>
      <c r="AQ122" s="35">
        <f t="shared" si="207"/>
        <v>0</v>
      </c>
      <c r="AR122" s="45"/>
      <c r="AS122" s="44">
        <f t="shared" ref="AS122:AT122" si="208">SUM(AS110:AS121)</f>
        <v>0</v>
      </c>
      <c r="AT122" s="35">
        <f t="shared" si="208"/>
        <v>0</v>
      </c>
      <c r="AU122" s="45"/>
      <c r="AV122" s="44">
        <f t="shared" ref="AV122:AW122" si="209">SUM(AV110:AV121)</f>
        <v>0</v>
      </c>
      <c r="AW122" s="35">
        <f t="shared" si="209"/>
        <v>0</v>
      </c>
      <c r="AX122" s="45"/>
      <c r="AY122" s="44">
        <f t="shared" ref="AY122:AZ122" si="210">SUM(AY110:AY121)</f>
        <v>0</v>
      </c>
      <c r="AZ122" s="35">
        <f t="shared" si="210"/>
        <v>0</v>
      </c>
      <c r="BA122" s="45"/>
      <c r="BB122" s="44">
        <f t="shared" ref="BB122:BC122" si="211">SUM(BB110:BB121)</f>
        <v>0</v>
      </c>
      <c r="BC122" s="35">
        <f t="shared" si="211"/>
        <v>0</v>
      </c>
      <c r="BD122" s="45"/>
      <c r="BE122" s="36">
        <f>SUM(C122,O122,R122,X122,AY122,AJ122,AM122+BB122+AP122+AG122)+F122+U122+AS122+L122+AA122+AD122</f>
        <v>11.88354</v>
      </c>
      <c r="BF122" s="37">
        <f>SUM(D122,P122,S122,Y122,AZ122,AK122,AN122+BC122+AQ122+AH122)+G122+V122+AT122+M122+AB122+AE122</f>
        <v>132.50700000000001</v>
      </c>
    </row>
    <row r="123" spans="1:58" x14ac:dyDescent="0.3">
      <c r="A123" s="51">
        <v>2021</v>
      </c>
      <c r="B123" s="52" t="s">
        <v>5</v>
      </c>
      <c r="C123" s="42">
        <v>0</v>
      </c>
      <c r="D123" s="11">
        <v>0</v>
      </c>
      <c r="E123" s="43">
        <f>IF(C123=0,0,D123/C123*1000)</f>
        <v>0</v>
      </c>
      <c r="F123" s="42">
        <v>0</v>
      </c>
      <c r="G123" s="11">
        <v>0</v>
      </c>
      <c r="H123" s="43">
        <f t="shared" ref="H123:H134" si="212">IF(F123=0,0,G123/F123*1000)</f>
        <v>0</v>
      </c>
      <c r="I123" s="42"/>
      <c r="J123" s="11"/>
      <c r="K123" s="43"/>
      <c r="L123" s="42">
        <v>0</v>
      </c>
      <c r="M123" s="11">
        <v>0</v>
      </c>
      <c r="N123" s="43">
        <f t="shared" ref="N123:N134" si="213">IF(L123=0,0,M123/L123*1000)</f>
        <v>0</v>
      </c>
      <c r="O123" s="42">
        <v>0</v>
      </c>
      <c r="P123" s="11">
        <v>0</v>
      </c>
      <c r="Q123" s="43">
        <f t="shared" ref="Q123:Q134" si="214">IF(O123=0,0,P123/O123*1000)</f>
        <v>0</v>
      </c>
      <c r="R123" s="42">
        <v>0</v>
      </c>
      <c r="S123" s="11">
        <v>0</v>
      </c>
      <c r="T123" s="43">
        <f t="shared" ref="T123:T134" si="215">IF(R123=0,0,S123/R123*1000)</f>
        <v>0</v>
      </c>
      <c r="U123" s="42">
        <v>0</v>
      </c>
      <c r="V123" s="11">
        <v>0</v>
      </c>
      <c r="W123" s="43">
        <f t="shared" ref="W123:W134" si="216">IF(U123=0,0,V123/U123*1000)</f>
        <v>0</v>
      </c>
      <c r="X123" s="42">
        <v>0</v>
      </c>
      <c r="Y123" s="11">
        <v>0</v>
      </c>
      <c r="Z123" s="43">
        <f t="shared" ref="Z123:Z134" si="217">IF(X123=0,0,Y123/X123*1000)</f>
        <v>0</v>
      </c>
      <c r="AA123" s="42">
        <v>0</v>
      </c>
      <c r="AB123" s="11">
        <v>0</v>
      </c>
      <c r="AC123" s="43">
        <f t="shared" ref="AC123:AC134" si="218">IF(AA123=0,0,AB123/AA123*1000)</f>
        <v>0</v>
      </c>
      <c r="AD123" s="42">
        <v>0</v>
      </c>
      <c r="AE123" s="11">
        <v>0</v>
      </c>
      <c r="AF123" s="43">
        <f t="shared" ref="AF123:AF134" si="219">IF(AD123=0,0,AE123/AD123*1000)</f>
        <v>0</v>
      </c>
      <c r="AG123" s="42">
        <v>0</v>
      </c>
      <c r="AH123" s="11">
        <v>0</v>
      </c>
      <c r="AI123" s="43">
        <f t="shared" ref="AI123:AI134" si="220">IF(AG123=0,0,AH123/AG123*1000)</f>
        <v>0</v>
      </c>
      <c r="AJ123" s="42">
        <v>0</v>
      </c>
      <c r="AK123" s="11">
        <v>0</v>
      </c>
      <c r="AL123" s="43">
        <f t="shared" ref="AL123:AL134" si="221">IF(AJ123=0,0,AK123/AJ123*1000)</f>
        <v>0</v>
      </c>
      <c r="AM123" s="42">
        <v>0</v>
      </c>
      <c r="AN123" s="11">
        <v>0</v>
      </c>
      <c r="AO123" s="43">
        <f t="shared" ref="AO123:AO134" si="222">IF(AM123=0,0,AN123/AM123*1000)</f>
        <v>0</v>
      </c>
      <c r="AP123" s="42">
        <v>0</v>
      </c>
      <c r="AQ123" s="11">
        <v>0</v>
      </c>
      <c r="AR123" s="43">
        <f t="shared" ref="AR123:AR134" si="223">IF(AP123=0,0,AQ123/AP123*1000)</f>
        <v>0</v>
      </c>
      <c r="AS123" s="42">
        <v>0</v>
      </c>
      <c r="AT123" s="11">
        <v>0</v>
      </c>
      <c r="AU123" s="43">
        <f t="shared" ref="AU123:AU134" si="224">IF(AS123=0,0,AT123/AS123*1000)</f>
        <v>0</v>
      </c>
      <c r="AV123" s="42">
        <v>0</v>
      </c>
      <c r="AW123" s="11">
        <v>0</v>
      </c>
      <c r="AX123" s="43">
        <f t="shared" ref="AX123:AX134" si="225">IF(AV123=0,0,AW123/AV123*1000)</f>
        <v>0</v>
      </c>
      <c r="AY123" s="42">
        <v>0</v>
      </c>
      <c r="AZ123" s="11">
        <v>0</v>
      </c>
      <c r="BA123" s="43">
        <f t="shared" ref="BA123:BA134" si="226">IF(AY123=0,0,AZ123/AY123*1000)</f>
        <v>0</v>
      </c>
      <c r="BB123" s="42">
        <v>0</v>
      </c>
      <c r="BC123" s="11">
        <v>0</v>
      </c>
      <c r="BD123" s="43">
        <f t="shared" ref="BD123:BD134" si="227">IF(BB123=0,0,BC123/BB123*1000)</f>
        <v>0</v>
      </c>
      <c r="BE123" s="6">
        <f>SUM(C123,O123,R123,X123,AY123,AJ123,AM123+BB123+AP123+AG123)+F123+U123+AS123+L123+AA123+AD123</f>
        <v>0</v>
      </c>
      <c r="BF123" s="15">
        <f>SUM(D123,P123,S123,Y123,AZ123,AK123,AN123+BC123+AQ123+AH123)+G123+V123+AT123+M123+AB123+AE123</f>
        <v>0</v>
      </c>
    </row>
    <row r="124" spans="1:58" x14ac:dyDescent="0.3">
      <c r="A124" s="51">
        <v>2021</v>
      </c>
      <c r="B124" s="52" t="s">
        <v>6</v>
      </c>
      <c r="C124" s="42">
        <v>0</v>
      </c>
      <c r="D124" s="11">
        <v>0</v>
      </c>
      <c r="E124" s="43">
        <f t="shared" ref="E124:E125" si="228">IF(C124=0,0,D124/C124*1000)</f>
        <v>0</v>
      </c>
      <c r="F124" s="42">
        <v>0</v>
      </c>
      <c r="G124" s="11">
        <v>0</v>
      </c>
      <c r="H124" s="43">
        <f t="shared" si="212"/>
        <v>0</v>
      </c>
      <c r="I124" s="42"/>
      <c r="J124" s="11"/>
      <c r="K124" s="43"/>
      <c r="L124" s="42">
        <v>0</v>
      </c>
      <c r="M124" s="11">
        <v>0</v>
      </c>
      <c r="N124" s="43">
        <f t="shared" si="213"/>
        <v>0</v>
      </c>
      <c r="O124" s="42">
        <v>0</v>
      </c>
      <c r="P124" s="11">
        <v>0</v>
      </c>
      <c r="Q124" s="43">
        <f t="shared" si="214"/>
        <v>0</v>
      </c>
      <c r="R124" s="42">
        <v>0</v>
      </c>
      <c r="S124" s="11">
        <v>0</v>
      </c>
      <c r="T124" s="43">
        <f t="shared" si="215"/>
        <v>0</v>
      </c>
      <c r="U124" s="42">
        <v>0</v>
      </c>
      <c r="V124" s="11">
        <v>0</v>
      </c>
      <c r="W124" s="43">
        <f t="shared" si="216"/>
        <v>0</v>
      </c>
      <c r="X124" s="42">
        <v>0</v>
      </c>
      <c r="Y124" s="11">
        <v>0</v>
      </c>
      <c r="Z124" s="43">
        <f t="shared" si="217"/>
        <v>0</v>
      </c>
      <c r="AA124" s="42">
        <v>0</v>
      </c>
      <c r="AB124" s="11">
        <v>0</v>
      </c>
      <c r="AC124" s="43">
        <f t="shared" si="218"/>
        <v>0</v>
      </c>
      <c r="AD124" s="42">
        <v>0</v>
      </c>
      <c r="AE124" s="11">
        <v>0</v>
      </c>
      <c r="AF124" s="43">
        <f t="shared" si="219"/>
        <v>0</v>
      </c>
      <c r="AG124" s="42">
        <v>0</v>
      </c>
      <c r="AH124" s="11">
        <v>0</v>
      </c>
      <c r="AI124" s="43">
        <f t="shared" si="220"/>
        <v>0</v>
      </c>
      <c r="AJ124" s="42">
        <v>0</v>
      </c>
      <c r="AK124" s="11">
        <v>0</v>
      </c>
      <c r="AL124" s="43">
        <f t="shared" si="221"/>
        <v>0</v>
      </c>
      <c r="AM124" s="42">
        <v>0</v>
      </c>
      <c r="AN124" s="11">
        <v>0</v>
      </c>
      <c r="AO124" s="43">
        <f t="shared" si="222"/>
        <v>0</v>
      </c>
      <c r="AP124" s="42">
        <v>0</v>
      </c>
      <c r="AQ124" s="11">
        <v>0</v>
      </c>
      <c r="AR124" s="43">
        <f t="shared" si="223"/>
        <v>0</v>
      </c>
      <c r="AS124" s="42">
        <v>0</v>
      </c>
      <c r="AT124" s="11">
        <v>0</v>
      </c>
      <c r="AU124" s="43">
        <f t="shared" si="224"/>
        <v>0</v>
      </c>
      <c r="AV124" s="42">
        <v>0</v>
      </c>
      <c r="AW124" s="11">
        <v>0</v>
      </c>
      <c r="AX124" s="43">
        <f t="shared" si="225"/>
        <v>0</v>
      </c>
      <c r="AY124" s="42">
        <v>0</v>
      </c>
      <c r="AZ124" s="11">
        <v>0</v>
      </c>
      <c r="BA124" s="43">
        <f t="shared" si="226"/>
        <v>0</v>
      </c>
      <c r="BB124" s="42">
        <v>0</v>
      </c>
      <c r="BC124" s="11">
        <v>0</v>
      </c>
      <c r="BD124" s="43">
        <f t="shared" si="227"/>
        <v>0</v>
      </c>
      <c r="BE124" s="6">
        <f>SUM(C124,O124,R124,X124,AY124,AJ124,AM124+BB124+AP124+AG124)+F124+U124+AS124+L124+AA124+AD124</f>
        <v>0</v>
      </c>
      <c r="BF124" s="15">
        <f>SUM(D124,P124,S124,Y124,AZ124,AK124,AN124+BC124+AQ124+AH124)+G124+V124+AT124+M124+AB124+AE124</f>
        <v>0</v>
      </c>
    </row>
    <row r="125" spans="1:58" x14ac:dyDescent="0.3">
      <c r="A125" s="51">
        <v>2021</v>
      </c>
      <c r="B125" s="52" t="s">
        <v>7</v>
      </c>
      <c r="C125" s="42">
        <v>0</v>
      </c>
      <c r="D125" s="11">
        <v>0</v>
      </c>
      <c r="E125" s="43">
        <f t="shared" si="228"/>
        <v>0</v>
      </c>
      <c r="F125" s="42">
        <v>0</v>
      </c>
      <c r="G125" s="11">
        <v>0</v>
      </c>
      <c r="H125" s="43">
        <f t="shared" si="212"/>
        <v>0</v>
      </c>
      <c r="I125" s="42"/>
      <c r="J125" s="11"/>
      <c r="K125" s="43"/>
      <c r="L125" s="42">
        <v>0</v>
      </c>
      <c r="M125" s="11">
        <v>0</v>
      </c>
      <c r="N125" s="43">
        <f t="shared" si="213"/>
        <v>0</v>
      </c>
      <c r="O125" s="42">
        <v>0</v>
      </c>
      <c r="P125" s="11">
        <v>0</v>
      </c>
      <c r="Q125" s="43">
        <f t="shared" si="214"/>
        <v>0</v>
      </c>
      <c r="R125" s="42">
        <v>0</v>
      </c>
      <c r="S125" s="11">
        <v>0</v>
      </c>
      <c r="T125" s="43">
        <f t="shared" si="215"/>
        <v>0</v>
      </c>
      <c r="U125" s="42">
        <v>0</v>
      </c>
      <c r="V125" s="11">
        <v>0</v>
      </c>
      <c r="W125" s="43">
        <f t="shared" si="216"/>
        <v>0</v>
      </c>
      <c r="X125" s="42">
        <v>0</v>
      </c>
      <c r="Y125" s="11">
        <v>0</v>
      </c>
      <c r="Z125" s="43">
        <f t="shared" si="217"/>
        <v>0</v>
      </c>
      <c r="AA125" s="42">
        <v>0</v>
      </c>
      <c r="AB125" s="11">
        <v>0</v>
      </c>
      <c r="AC125" s="43">
        <f t="shared" si="218"/>
        <v>0</v>
      </c>
      <c r="AD125" s="42">
        <v>0</v>
      </c>
      <c r="AE125" s="11">
        <v>0</v>
      </c>
      <c r="AF125" s="43">
        <f t="shared" si="219"/>
        <v>0</v>
      </c>
      <c r="AG125" s="42">
        <v>0</v>
      </c>
      <c r="AH125" s="11">
        <v>0</v>
      </c>
      <c r="AI125" s="43">
        <f t="shared" si="220"/>
        <v>0</v>
      </c>
      <c r="AJ125" s="42">
        <v>0</v>
      </c>
      <c r="AK125" s="11">
        <v>0</v>
      </c>
      <c r="AL125" s="43">
        <f t="shared" si="221"/>
        <v>0</v>
      </c>
      <c r="AM125" s="42">
        <v>0</v>
      </c>
      <c r="AN125" s="11">
        <v>0</v>
      </c>
      <c r="AO125" s="43">
        <f t="shared" si="222"/>
        <v>0</v>
      </c>
      <c r="AP125" s="42">
        <v>0</v>
      </c>
      <c r="AQ125" s="11">
        <v>0</v>
      </c>
      <c r="AR125" s="43">
        <f t="shared" si="223"/>
        <v>0</v>
      </c>
      <c r="AS125" s="42">
        <v>0</v>
      </c>
      <c r="AT125" s="11">
        <v>0</v>
      </c>
      <c r="AU125" s="43">
        <f t="shared" si="224"/>
        <v>0</v>
      </c>
      <c r="AV125" s="42">
        <v>0</v>
      </c>
      <c r="AW125" s="11">
        <v>0</v>
      </c>
      <c r="AX125" s="43">
        <f t="shared" si="225"/>
        <v>0</v>
      </c>
      <c r="AY125" s="42">
        <v>0</v>
      </c>
      <c r="AZ125" s="11">
        <v>0</v>
      </c>
      <c r="BA125" s="43">
        <f t="shared" si="226"/>
        <v>0</v>
      </c>
      <c r="BB125" s="42">
        <v>0</v>
      </c>
      <c r="BC125" s="11">
        <v>0</v>
      </c>
      <c r="BD125" s="43">
        <f t="shared" si="227"/>
        <v>0</v>
      </c>
      <c r="BE125" s="6">
        <f>SUM(C125,O125,R125,X125,AY125,AJ125,AM125+BB125+AP125+AG125)+F125+U125+AS125+L125+AA125+AD125</f>
        <v>0</v>
      </c>
      <c r="BF125" s="15">
        <f>SUM(D125,P125,S125,Y125,AZ125,AK125,AN125+BC125+AQ125+AH125)+G125+V125+AT125+M125+AB125+AE125</f>
        <v>0</v>
      </c>
    </row>
    <row r="126" spans="1:58" x14ac:dyDescent="0.3">
      <c r="A126" s="51">
        <v>2021</v>
      </c>
      <c r="B126" s="52" t="s">
        <v>8</v>
      </c>
      <c r="C126" s="42">
        <v>0</v>
      </c>
      <c r="D126" s="11">
        <v>0</v>
      </c>
      <c r="E126" s="43">
        <f>IF(C126=0,0,D126/C126*1000)</f>
        <v>0</v>
      </c>
      <c r="F126" s="42">
        <v>0</v>
      </c>
      <c r="G126" s="11">
        <v>0</v>
      </c>
      <c r="H126" s="43">
        <f t="shared" si="212"/>
        <v>0</v>
      </c>
      <c r="I126" s="42"/>
      <c r="J126" s="11"/>
      <c r="K126" s="43"/>
      <c r="L126" s="42">
        <v>0</v>
      </c>
      <c r="M126" s="11">
        <v>0</v>
      </c>
      <c r="N126" s="43">
        <f t="shared" si="213"/>
        <v>0</v>
      </c>
      <c r="O126" s="42">
        <v>0</v>
      </c>
      <c r="P126" s="11">
        <v>0</v>
      </c>
      <c r="Q126" s="43">
        <f t="shared" si="214"/>
        <v>0</v>
      </c>
      <c r="R126" s="42">
        <v>0</v>
      </c>
      <c r="S126" s="11">
        <v>0</v>
      </c>
      <c r="T126" s="43">
        <f t="shared" si="215"/>
        <v>0</v>
      </c>
      <c r="U126" s="42">
        <v>0</v>
      </c>
      <c r="V126" s="11">
        <v>0</v>
      </c>
      <c r="W126" s="43">
        <f t="shared" si="216"/>
        <v>0</v>
      </c>
      <c r="X126" s="57">
        <v>0.15</v>
      </c>
      <c r="Y126" s="11">
        <v>70.313999999999993</v>
      </c>
      <c r="Z126" s="43">
        <f t="shared" si="217"/>
        <v>468760</v>
      </c>
      <c r="AA126" s="42">
        <v>0</v>
      </c>
      <c r="AB126" s="11">
        <v>0</v>
      </c>
      <c r="AC126" s="43">
        <f t="shared" si="218"/>
        <v>0</v>
      </c>
      <c r="AD126" s="42">
        <v>0</v>
      </c>
      <c r="AE126" s="11">
        <v>0</v>
      </c>
      <c r="AF126" s="43">
        <f t="shared" si="219"/>
        <v>0</v>
      </c>
      <c r="AG126" s="42">
        <v>0</v>
      </c>
      <c r="AH126" s="11">
        <v>0</v>
      </c>
      <c r="AI126" s="43">
        <f t="shared" si="220"/>
        <v>0</v>
      </c>
      <c r="AJ126" s="42">
        <v>0</v>
      </c>
      <c r="AK126" s="11">
        <v>0</v>
      </c>
      <c r="AL126" s="43">
        <f t="shared" si="221"/>
        <v>0</v>
      </c>
      <c r="AM126" s="42">
        <v>0</v>
      </c>
      <c r="AN126" s="11">
        <v>0</v>
      </c>
      <c r="AO126" s="43">
        <f t="shared" si="222"/>
        <v>0</v>
      </c>
      <c r="AP126" s="42">
        <v>0</v>
      </c>
      <c r="AQ126" s="11">
        <v>0</v>
      </c>
      <c r="AR126" s="43">
        <f t="shared" si="223"/>
        <v>0</v>
      </c>
      <c r="AS126" s="42">
        <v>0</v>
      </c>
      <c r="AT126" s="11">
        <v>0</v>
      </c>
      <c r="AU126" s="43">
        <f t="shared" si="224"/>
        <v>0</v>
      </c>
      <c r="AV126" s="42">
        <v>0</v>
      </c>
      <c r="AW126" s="11">
        <v>0</v>
      </c>
      <c r="AX126" s="43">
        <f t="shared" si="225"/>
        <v>0</v>
      </c>
      <c r="AY126" s="42">
        <v>0</v>
      </c>
      <c r="AZ126" s="11">
        <v>0</v>
      </c>
      <c r="BA126" s="43">
        <f t="shared" si="226"/>
        <v>0</v>
      </c>
      <c r="BB126" s="42">
        <v>0</v>
      </c>
      <c r="BC126" s="11">
        <v>0</v>
      </c>
      <c r="BD126" s="43">
        <f t="shared" si="227"/>
        <v>0</v>
      </c>
      <c r="BE126" s="6">
        <f>SUM(C126,O126,R126,X126,AY126,AJ126,AM126+BB126+AP126+AG126)+F126+U126+AS126+L126+AA126+AD126</f>
        <v>0.15</v>
      </c>
      <c r="BF126" s="15">
        <f>SUM(D126,P126,S126,Y126,AZ126,AK126,AN126+BC126+AQ126+AH126)+G126+V126+AT126+M126+AB126+AE126</f>
        <v>70.313999999999993</v>
      </c>
    </row>
    <row r="127" spans="1:58" x14ac:dyDescent="0.3">
      <c r="A127" s="51">
        <v>2021</v>
      </c>
      <c r="B127" s="43" t="s">
        <v>9</v>
      </c>
      <c r="C127" s="42">
        <v>0</v>
      </c>
      <c r="D127" s="11">
        <v>0</v>
      </c>
      <c r="E127" s="43">
        <f t="shared" ref="E127:E134" si="229">IF(C127=0,0,D127/C127*1000)</f>
        <v>0</v>
      </c>
      <c r="F127" s="42">
        <v>0</v>
      </c>
      <c r="G127" s="11">
        <v>0</v>
      </c>
      <c r="H127" s="43">
        <f t="shared" si="212"/>
        <v>0</v>
      </c>
      <c r="I127" s="42"/>
      <c r="J127" s="11"/>
      <c r="K127" s="43"/>
      <c r="L127" s="42">
        <v>0</v>
      </c>
      <c r="M127" s="11">
        <v>0</v>
      </c>
      <c r="N127" s="43">
        <f t="shared" si="213"/>
        <v>0</v>
      </c>
      <c r="O127" s="42">
        <v>0</v>
      </c>
      <c r="P127" s="11">
        <v>0</v>
      </c>
      <c r="Q127" s="43">
        <f t="shared" si="214"/>
        <v>0</v>
      </c>
      <c r="R127" s="42">
        <v>0</v>
      </c>
      <c r="S127" s="11">
        <v>0</v>
      </c>
      <c r="T127" s="43">
        <f t="shared" si="215"/>
        <v>0</v>
      </c>
      <c r="U127" s="42">
        <v>0</v>
      </c>
      <c r="V127" s="11">
        <v>0</v>
      </c>
      <c r="W127" s="43">
        <f t="shared" si="216"/>
        <v>0</v>
      </c>
      <c r="X127" s="42">
        <v>0</v>
      </c>
      <c r="Y127" s="11">
        <v>0</v>
      </c>
      <c r="Z127" s="43">
        <f t="shared" si="217"/>
        <v>0</v>
      </c>
      <c r="AA127" s="42">
        <v>0</v>
      </c>
      <c r="AB127" s="11">
        <v>0</v>
      </c>
      <c r="AC127" s="43">
        <f t="shared" si="218"/>
        <v>0</v>
      </c>
      <c r="AD127" s="42">
        <v>0</v>
      </c>
      <c r="AE127" s="11">
        <v>0</v>
      </c>
      <c r="AF127" s="43">
        <f t="shared" si="219"/>
        <v>0</v>
      </c>
      <c r="AG127" s="42">
        <v>0</v>
      </c>
      <c r="AH127" s="11">
        <v>0</v>
      </c>
      <c r="AI127" s="43">
        <f t="shared" si="220"/>
        <v>0</v>
      </c>
      <c r="AJ127" s="42">
        <v>0</v>
      </c>
      <c r="AK127" s="11">
        <v>0</v>
      </c>
      <c r="AL127" s="43">
        <f t="shared" si="221"/>
        <v>0</v>
      </c>
      <c r="AM127" s="42">
        <v>0</v>
      </c>
      <c r="AN127" s="11">
        <v>0</v>
      </c>
      <c r="AO127" s="43">
        <f t="shared" si="222"/>
        <v>0</v>
      </c>
      <c r="AP127" s="42">
        <v>0</v>
      </c>
      <c r="AQ127" s="11">
        <v>0</v>
      </c>
      <c r="AR127" s="43">
        <f t="shared" si="223"/>
        <v>0</v>
      </c>
      <c r="AS127" s="42">
        <v>0</v>
      </c>
      <c r="AT127" s="11">
        <v>0</v>
      </c>
      <c r="AU127" s="43">
        <f t="shared" si="224"/>
        <v>0</v>
      </c>
      <c r="AV127" s="42">
        <v>0</v>
      </c>
      <c r="AW127" s="11">
        <v>0</v>
      </c>
      <c r="AX127" s="43">
        <f t="shared" si="225"/>
        <v>0</v>
      </c>
      <c r="AY127" s="42">
        <v>0</v>
      </c>
      <c r="AZ127" s="11">
        <v>0</v>
      </c>
      <c r="BA127" s="43">
        <f t="shared" si="226"/>
        <v>0</v>
      </c>
      <c r="BB127" s="42">
        <v>0</v>
      </c>
      <c r="BC127" s="11">
        <v>0</v>
      </c>
      <c r="BD127" s="43">
        <f t="shared" si="227"/>
        <v>0</v>
      </c>
      <c r="BE127" s="6">
        <f>SUM(C127,O127,R127,X127,AY127,AJ127,AM127+BB127+AP127+AG127)+F127+U127+AS127+L127+AA127+AD127</f>
        <v>0</v>
      </c>
      <c r="BF127" s="15">
        <f>SUM(D127,P127,S127,Y127,AZ127,AK127,AN127+BC127+AQ127+AH127)+G127+V127+AT127+M127+AB127+AE127</f>
        <v>0</v>
      </c>
    </row>
    <row r="128" spans="1:58" x14ac:dyDescent="0.3">
      <c r="A128" s="51">
        <v>2021</v>
      </c>
      <c r="B128" s="52" t="s">
        <v>10</v>
      </c>
      <c r="C128" s="42">
        <v>0</v>
      </c>
      <c r="D128" s="11">
        <v>0</v>
      </c>
      <c r="E128" s="43">
        <f t="shared" si="229"/>
        <v>0</v>
      </c>
      <c r="F128" s="42">
        <v>0</v>
      </c>
      <c r="G128" s="11">
        <v>0</v>
      </c>
      <c r="H128" s="43">
        <f t="shared" si="212"/>
        <v>0</v>
      </c>
      <c r="I128" s="42"/>
      <c r="J128" s="11"/>
      <c r="K128" s="43"/>
      <c r="L128" s="42">
        <v>0</v>
      </c>
      <c r="M128" s="11">
        <v>0</v>
      </c>
      <c r="N128" s="43">
        <f t="shared" si="213"/>
        <v>0</v>
      </c>
      <c r="O128" s="42">
        <v>0</v>
      </c>
      <c r="P128" s="11">
        <v>0</v>
      </c>
      <c r="Q128" s="43">
        <f t="shared" si="214"/>
        <v>0</v>
      </c>
      <c r="R128" s="42">
        <v>0</v>
      </c>
      <c r="S128" s="11">
        <v>0</v>
      </c>
      <c r="T128" s="43">
        <f t="shared" si="215"/>
        <v>0</v>
      </c>
      <c r="U128" s="42">
        <v>0</v>
      </c>
      <c r="V128" s="11">
        <v>0</v>
      </c>
      <c r="W128" s="43">
        <f t="shared" si="216"/>
        <v>0</v>
      </c>
      <c r="X128" s="57">
        <v>0.29864999999999997</v>
      </c>
      <c r="Y128" s="11">
        <v>9.8170000000000002</v>
      </c>
      <c r="Z128" s="43">
        <f t="shared" si="217"/>
        <v>32871.253976226355</v>
      </c>
      <c r="AA128" s="42">
        <v>0</v>
      </c>
      <c r="AB128" s="11">
        <v>0</v>
      </c>
      <c r="AC128" s="43">
        <f t="shared" si="218"/>
        <v>0</v>
      </c>
      <c r="AD128" s="42">
        <v>0</v>
      </c>
      <c r="AE128" s="11">
        <v>0</v>
      </c>
      <c r="AF128" s="43">
        <f t="shared" si="219"/>
        <v>0</v>
      </c>
      <c r="AG128" s="42">
        <v>0</v>
      </c>
      <c r="AH128" s="11">
        <v>0</v>
      </c>
      <c r="AI128" s="43">
        <f t="shared" si="220"/>
        <v>0</v>
      </c>
      <c r="AJ128" s="42">
        <v>0</v>
      </c>
      <c r="AK128" s="11">
        <v>0</v>
      </c>
      <c r="AL128" s="43">
        <f t="shared" si="221"/>
        <v>0</v>
      </c>
      <c r="AM128" s="42">
        <v>0</v>
      </c>
      <c r="AN128" s="11">
        <v>0</v>
      </c>
      <c r="AO128" s="43">
        <f t="shared" si="222"/>
        <v>0</v>
      </c>
      <c r="AP128" s="42">
        <v>0</v>
      </c>
      <c r="AQ128" s="11">
        <v>0</v>
      </c>
      <c r="AR128" s="43">
        <f t="shared" si="223"/>
        <v>0</v>
      </c>
      <c r="AS128" s="42">
        <v>0</v>
      </c>
      <c r="AT128" s="11">
        <v>0</v>
      </c>
      <c r="AU128" s="43">
        <f t="shared" si="224"/>
        <v>0</v>
      </c>
      <c r="AV128" s="42">
        <v>0</v>
      </c>
      <c r="AW128" s="11">
        <v>0</v>
      </c>
      <c r="AX128" s="43">
        <f t="shared" si="225"/>
        <v>0</v>
      </c>
      <c r="AY128" s="42">
        <v>0</v>
      </c>
      <c r="AZ128" s="11">
        <v>0</v>
      </c>
      <c r="BA128" s="43">
        <f t="shared" si="226"/>
        <v>0</v>
      </c>
      <c r="BB128" s="42">
        <v>0</v>
      </c>
      <c r="BC128" s="11">
        <v>0</v>
      </c>
      <c r="BD128" s="43">
        <f t="shared" si="227"/>
        <v>0</v>
      </c>
      <c r="BE128" s="6">
        <f>SUM(C128,O128,R128,X128,AY128,AJ128,AM128+BB128+AP128+AG128)+F128+U128+AS128+L128+AA128+AD128</f>
        <v>0.29864999999999997</v>
      </c>
      <c r="BF128" s="15">
        <f>SUM(D128,P128,S128,Y128,AZ128,AK128,AN128+BC128+AQ128+AH128)+G128+V128+AT128+M128+AB128+AE128</f>
        <v>9.8170000000000002</v>
      </c>
    </row>
    <row r="129" spans="1:58" x14ac:dyDescent="0.3">
      <c r="A129" s="51">
        <v>2021</v>
      </c>
      <c r="B129" s="52" t="s">
        <v>11</v>
      </c>
      <c r="C129" s="42">
        <v>0</v>
      </c>
      <c r="D129" s="11">
        <v>0</v>
      </c>
      <c r="E129" s="43">
        <f t="shared" si="229"/>
        <v>0</v>
      </c>
      <c r="F129" s="42">
        <v>0</v>
      </c>
      <c r="G129" s="11">
        <v>0</v>
      </c>
      <c r="H129" s="43">
        <f t="shared" si="212"/>
        <v>0</v>
      </c>
      <c r="I129" s="42"/>
      <c r="J129" s="11"/>
      <c r="K129" s="43"/>
      <c r="L129" s="42">
        <v>0</v>
      </c>
      <c r="M129" s="11">
        <v>0</v>
      </c>
      <c r="N129" s="43">
        <f t="shared" si="213"/>
        <v>0</v>
      </c>
      <c r="O129" s="42">
        <v>0</v>
      </c>
      <c r="P129" s="11">
        <v>0</v>
      </c>
      <c r="Q129" s="43">
        <f t="shared" si="214"/>
        <v>0</v>
      </c>
      <c r="R129" s="42">
        <v>0</v>
      </c>
      <c r="S129" s="11">
        <v>0</v>
      </c>
      <c r="T129" s="43">
        <f t="shared" si="215"/>
        <v>0</v>
      </c>
      <c r="U129" s="42">
        <v>0</v>
      </c>
      <c r="V129" s="11">
        <v>0</v>
      </c>
      <c r="W129" s="43">
        <f t="shared" si="216"/>
        <v>0</v>
      </c>
      <c r="X129" s="42">
        <v>0</v>
      </c>
      <c r="Y129" s="11">
        <v>0</v>
      </c>
      <c r="Z129" s="43">
        <f t="shared" si="217"/>
        <v>0</v>
      </c>
      <c r="AA129" s="42">
        <v>0</v>
      </c>
      <c r="AB129" s="11">
        <v>0</v>
      </c>
      <c r="AC129" s="43">
        <f t="shared" si="218"/>
        <v>0</v>
      </c>
      <c r="AD129" s="42">
        <v>0</v>
      </c>
      <c r="AE129" s="11">
        <v>0</v>
      </c>
      <c r="AF129" s="43">
        <f t="shared" si="219"/>
        <v>0</v>
      </c>
      <c r="AG129" s="42">
        <v>0</v>
      </c>
      <c r="AH129" s="11">
        <v>0</v>
      </c>
      <c r="AI129" s="43">
        <f t="shared" si="220"/>
        <v>0</v>
      </c>
      <c r="AJ129" s="42">
        <v>0</v>
      </c>
      <c r="AK129" s="11">
        <v>0</v>
      </c>
      <c r="AL129" s="43">
        <f t="shared" si="221"/>
        <v>0</v>
      </c>
      <c r="AM129" s="42">
        <v>0</v>
      </c>
      <c r="AN129" s="11">
        <v>0</v>
      </c>
      <c r="AO129" s="43">
        <f t="shared" si="222"/>
        <v>0</v>
      </c>
      <c r="AP129" s="42">
        <v>0</v>
      </c>
      <c r="AQ129" s="11">
        <v>0</v>
      </c>
      <c r="AR129" s="43">
        <f t="shared" si="223"/>
        <v>0</v>
      </c>
      <c r="AS129" s="42">
        <v>0</v>
      </c>
      <c r="AT129" s="11">
        <v>0</v>
      </c>
      <c r="AU129" s="43">
        <f t="shared" si="224"/>
        <v>0</v>
      </c>
      <c r="AV129" s="42">
        <v>0</v>
      </c>
      <c r="AW129" s="11">
        <v>0</v>
      </c>
      <c r="AX129" s="43">
        <f t="shared" si="225"/>
        <v>0</v>
      </c>
      <c r="AY129" s="42">
        <v>0</v>
      </c>
      <c r="AZ129" s="11">
        <v>0</v>
      </c>
      <c r="BA129" s="43">
        <f t="shared" si="226"/>
        <v>0</v>
      </c>
      <c r="BB129" s="42">
        <v>0</v>
      </c>
      <c r="BC129" s="11">
        <v>0</v>
      </c>
      <c r="BD129" s="43">
        <f t="shared" si="227"/>
        <v>0</v>
      </c>
      <c r="BE129" s="6">
        <f>SUM(C129,O129,R129,X129,AY129,AJ129,AM129+BB129+AP129+AG129)+F129+U129+AS129+L129+AA129+AD129</f>
        <v>0</v>
      </c>
      <c r="BF129" s="15">
        <f>SUM(D129,P129,S129,Y129,AZ129,AK129,AN129+BC129+AQ129+AH129)+G129+V129+AT129+M129+AB129+AE129</f>
        <v>0</v>
      </c>
    </row>
    <row r="130" spans="1:58" x14ac:dyDescent="0.3">
      <c r="A130" s="51">
        <v>2021</v>
      </c>
      <c r="B130" s="52" t="s">
        <v>12</v>
      </c>
      <c r="C130" s="42">
        <v>0</v>
      </c>
      <c r="D130" s="11">
        <v>0</v>
      </c>
      <c r="E130" s="43">
        <f t="shared" si="229"/>
        <v>0</v>
      </c>
      <c r="F130" s="42">
        <v>0</v>
      </c>
      <c r="G130" s="11">
        <v>0</v>
      </c>
      <c r="H130" s="43">
        <f t="shared" si="212"/>
        <v>0</v>
      </c>
      <c r="I130" s="42"/>
      <c r="J130" s="11"/>
      <c r="K130" s="43"/>
      <c r="L130" s="42">
        <v>0</v>
      </c>
      <c r="M130" s="11">
        <v>0</v>
      </c>
      <c r="N130" s="43">
        <f t="shared" si="213"/>
        <v>0</v>
      </c>
      <c r="O130" s="42">
        <v>0</v>
      </c>
      <c r="P130" s="11">
        <v>0</v>
      </c>
      <c r="Q130" s="43">
        <f t="shared" si="214"/>
        <v>0</v>
      </c>
      <c r="R130" s="42">
        <v>0</v>
      </c>
      <c r="S130" s="11">
        <v>0</v>
      </c>
      <c r="T130" s="43">
        <f t="shared" si="215"/>
        <v>0</v>
      </c>
      <c r="U130" s="42">
        <v>0</v>
      </c>
      <c r="V130" s="11">
        <v>0</v>
      </c>
      <c r="W130" s="43">
        <f t="shared" si="216"/>
        <v>0</v>
      </c>
      <c r="X130" s="42">
        <v>0</v>
      </c>
      <c r="Y130" s="11">
        <v>0</v>
      </c>
      <c r="Z130" s="43">
        <f t="shared" si="217"/>
        <v>0</v>
      </c>
      <c r="AA130" s="42">
        <v>0</v>
      </c>
      <c r="AB130" s="11">
        <v>0</v>
      </c>
      <c r="AC130" s="43">
        <f t="shared" si="218"/>
        <v>0</v>
      </c>
      <c r="AD130" s="42">
        <v>0</v>
      </c>
      <c r="AE130" s="11">
        <v>0</v>
      </c>
      <c r="AF130" s="43">
        <f t="shared" si="219"/>
        <v>0</v>
      </c>
      <c r="AG130" s="42">
        <v>0</v>
      </c>
      <c r="AH130" s="11">
        <v>0</v>
      </c>
      <c r="AI130" s="43">
        <f t="shared" si="220"/>
        <v>0</v>
      </c>
      <c r="AJ130" s="42">
        <v>0</v>
      </c>
      <c r="AK130" s="11">
        <v>0</v>
      </c>
      <c r="AL130" s="43">
        <f t="shared" si="221"/>
        <v>0</v>
      </c>
      <c r="AM130" s="57">
        <v>22.04</v>
      </c>
      <c r="AN130" s="11">
        <v>376.04899999999998</v>
      </c>
      <c r="AO130" s="43">
        <f t="shared" si="222"/>
        <v>17062.114337568059</v>
      </c>
      <c r="AP130" s="42">
        <v>0</v>
      </c>
      <c r="AQ130" s="11">
        <v>0</v>
      </c>
      <c r="AR130" s="43">
        <f t="shared" si="223"/>
        <v>0</v>
      </c>
      <c r="AS130" s="42">
        <v>0</v>
      </c>
      <c r="AT130" s="11">
        <v>0</v>
      </c>
      <c r="AU130" s="43">
        <f t="shared" si="224"/>
        <v>0</v>
      </c>
      <c r="AV130" s="42">
        <v>0</v>
      </c>
      <c r="AW130" s="11">
        <v>0</v>
      </c>
      <c r="AX130" s="43">
        <f t="shared" si="225"/>
        <v>0</v>
      </c>
      <c r="AY130" s="42">
        <v>0</v>
      </c>
      <c r="AZ130" s="11">
        <v>0</v>
      </c>
      <c r="BA130" s="43">
        <f t="shared" si="226"/>
        <v>0</v>
      </c>
      <c r="BB130" s="42">
        <v>0</v>
      </c>
      <c r="BC130" s="11">
        <v>0</v>
      </c>
      <c r="BD130" s="43">
        <f t="shared" si="227"/>
        <v>0</v>
      </c>
      <c r="BE130" s="6">
        <f>SUM(C130,O130,R130,X130,AY130,AJ130,AM130+BB130+AP130+AG130)+F130+U130+AS130+L130+AA130+AD130</f>
        <v>22.04</v>
      </c>
      <c r="BF130" s="15">
        <f>SUM(D130,P130,S130,Y130,AZ130,AK130,AN130+BC130+AQ130+AH130)+G130+V130+AT130+M130+AB130+AE130</f>
        <v>376.04899999999998</v>
      </c>
    </row>
    <row r="131" spans="1:58" x14ac:dyDescent="0.3">
      <c r="A131" s="51">
        <v>2021</v>
      </c>
      <c r="B131" s="52" t="s">
        <v>13</v>
      </c>
      <c r="C131" s="42">
        <v>0</v>
      </c>
      <c r="D131" s="11">
        <v>0</v>
      </c>
      <c r="E131" s="43">
        <f t="shared" si="229"/>
        <v>0</v>
      </c>
      <c r="F131" s="42">
        <v>0</v>
      </c>
      <c r="G131" s="11">
        <v>0</v>
      </c>
      <c r="H131" s="43">
        <f t="shared" si="212"/>
        <v>0</v>
      </c>
      <c r="I131" s="42"/>
      <c r="J131" s="11"/>
      <c r="K131" s="43"/>
      <c r="L131" s="42">
        <v>0</v>
      </c>
      <c r="M131" s="11">
        <v>0</v>
      </c>
      <c r="N131" s="43">
        <f t="shared" si="213"/>
        <v>0</v>
      </c>
      <c r="O131" s="42">
        <v>0</v>
      </c>
      <c r="P131" s="11">
        <v>0</v>
      </c>
      <c r="Q131" s="43">
        <f t="shared" si="214"/>
        <v>0</v>
      </c>
      <c r="R131" s="42">
        <v>0</v>
      </c>
      <c r="S131" s="11">
        <v>0</v>
      </c>
      <c r="T131" s="43">
        <f t="shared" si="215"/>
        <v>0</v>
      </c>
      <c r="U131" s="42">
        <v>0</v>
      </c>
      <c r="V131" s="11">
        <v>0</v>
      </c>
      <c r="W131" s="43">
        <f t="shared" si="216"/>
        <v>0</v>
      </c>
      <c r="X131" s="57">
        <v>1.08</v>
      </c>
      <c r="Y131" s="11">
        <v>16.983000000000001</v>
      </c>
      <c r="Z131" s="43">
        <f t="shared" si="217"/>
        <v>15725</v>
      </c>
      <c r="AA131" s="42">
        <v>0</v>
      </c>
      <c r="AB131" s="11">
        <v>0</v>
      </c>
      <c r="AC131" s="43">
        <f t="shared" si="218"/>
        <v>0</v>
      </c>
      <c r="AD131" s="42">
        <v>0</v>
      </c>
      <c r="AE131" s="11">
        <v>0</v>
      </c>
      <c r="AF131" s="43">
        <f t="shared" si="219"/>
        <v>0</v>
      </c>
      <c r="AG131" s="42">
        <v>0</v>
      </c>
      <c r="AH131" s="11">
        <v>0</v>
      </c>
      <c r="AI131" s="43">
        <f t="shared" si="220"/>
        <v>0</v>
      </c>
      <c r="AJ131" s="42">
        <v>0</v>
      </c>
      <c r="AK131" s="11">
        <v>0</v>
      </c>
      <c r="AL131" s="43">
        <f t="shared" si="221"/>
        <v>0</v>
      </c>
      <c r="AM131" s="42">
        <v>0</v>
      </c>
      <c r="AN131" s="11">
        <v>0</v>
      </c>
      <c r="AO131" s="43">
        <f t="shared" si="222"/>
        <v>0</v>
      </c>
      <c r="AP131" s="42">
        <v>0</v>
      </c>
      <c r="AQ131" s="11">
        <v>0</v>
      </c>
      <c r="AR131" s="43">
        <f t="shared" si="223"/>
        <v>0</v>
      </c>
      <c r="AS131" s="42">
        <v>0</v>
      </c>
      <c r="AT131" s="11">
        <v>0</v>
      </c>
      <c r="AU131" s="43">
        <f t="shared" si="224"/>
        <v>0</v>
      </c>
      <c r="AV131" s="42">
        <v>0</v>
      </c>
      <c r="AW131" s="11">
        <v>0</v>
      </c>
      <c r="AX131" s="43">
        <f t="shared" si="225"/>
        <v>0</v>
      </c>
      <c r="AY131" s="42">
        <v>0</v>
      </c>
      <c r="AZ131" s="11">
        <v>0</v>
      </c>
      <c r="BA131" s="43">
        <f t="shared" si="226"/>
        <v>0</v>
      </c>
      <c r="BB131" s="42">
        <v>0</v>
      </c>
      <c r="BC131" s="11">
        <v>0</v>
      </c>
      <c r="BD131" s="43">
        <f t="shared" si="227"/>
        <v>0</v>
      </c>
      <c r="BE131" s="6">
        <f>SUM(C131,O131,R131,X131,AY131,AJ131,AM131+BB131+AP131+AG131)+F131+U131+AS131+L131+AA131+AD131</f>
        <v>1.08</v>
      </c>
      <c r="BF131" s="15">
        <f>SUM(D131,P131,S131,Y131,AZ131,AK131,AN131+BC131+AQ131+AH131)+G131+V131+AT131+M131+AB131+AE131</f>
        <v>16.983000000000001</v>
      </c>
    </row>
    <row r="132" spans="1:58" x14ac:dyDescent="0.3">
      <c r="A132" s="51">
        <v>2021</v>
      </c>
      <c r="B132" s="52" t="s">
        <v>14</v>
      </c>
      <c r="C132" s="57">
        <v>4.7</v>
      </c>
      <c r="D132" s="11">
        <v>76.337999999999994</v>
      </c>
      <c r="E132" s="43">
        <f t="shared" si="229"/>
        <v>16242.127659574468</v>
      </c>
      <c r="F132" s="42">
        <v>0</v>
      </c>
      <c r="G132" s="11">
        <v>0</v>
      </c>
      <c r="H132" s="43">
        <f t="shared" si="212"/>
        <v>0</v>
      </c>
      <c r="I132" s="42"/>
      <c r="J132" s="11"/>
      <c r="K132" s="43"/>
      <c r="L132" s="42">
        <v>0</v>
      </c>
      <c r="M132" s="11">
        <v>0</v>
      </c>
      <c r="N132" s="43">
        <f t="shared" si="213"/>
        <v>0</v>
      </c>
      <c r="O132" s="42">
        <v>0</v>
      </c>
      <c r="P132" s="11">
        <v>0</v>
      </c>
      <c r="Q132" s="43">
        <f t="shared" si="214"/>
        <v>0</v>
      </c>
      <c r="R132" s="42">
        <v>0</v>
      </c>
      <c r="S132" s="11">
        <v>0</v>
      </c>
      <c r="T132" s="43">
        <f t="shared" si="215"/>
        <v>0</v>
      </c>
      <c r="U132" s="42">
        <v>0</v>
      </c>
      <c r="V132" s="11">
        <v>0</v>
      </c>
      <c r="W132" s="43">
        <f t="shared" si="216"/>
        <v>0</v>
      </c>
      <c r="X132" s="42">
        <v>0</v>
      </c>
      <c r="Y132" s="11">
        <v>0</v>
      </c>
      <c r="Z132" s="43">
        <f t="shared" si="217"/>
        <v>0</v>
      </c>
      <c r="AA132" s="42">
        <v>0</v>
      </c>
      <c r="AB132" s="11">
        <v>0</v>
      </c>
      <c r="AC132" s="43">
        <f t="shared" si="218"/>
        <v>0</v>
      </c>
      <c r="AD132" s="42">
        <v>0</v>
      </c>
      <c r="AE132" s="11">
        <v>0</v>
      </c>
      <c r="AF132" s="43">
        <f t="shared" si="219"/>
        <v>0</v>
      </c>
      <c r="AG132" s="42">
        <v>0</v>
      </c>
      <c r="AH132" s="11">
        <v>0</v>
      </c>
      <c r="AI132" s="43">
        <f t="shared" si="220"/>
        <v>0</v>
      </c>
      <c r="AJ132" s="42">
        <v>0</v>
      </c>
      <c r="AK132" s="11">
        <v>0</v>
      </c>
      <c r="AL132" s="43">
        <f t="shared" si="221"/>
        <v>0</v>
      </c>
      <c r="AM132" s="42">
        <v>0</v>
      </c>
      <c r="AN132" s="11">
        <v>0</v>
      </c>
      <c r="AO132" s="43">
        <f t="shared" si="222"/>
        <v>0</v>
      </c>
      <c r="AP132" s="42">
        <v>0</v>
      </c>
      <c r="AQ132" s="11">
        <v>0</v>
      </c>
      <c r="AR132" s="43">
        <f t="shared" si="223"/>
        <v>0</v>
      </c>
      <c r="AS132" s="42">
        <v>0</v>
      </c>
      <c r="AT132" s="11">
        <v>0</v>
      </c>
      <c r="AU132" s="43">
        <f t="shared" si="224"/>
        <v>0</v>
      </c>
      <c r="AV132" s="42">
        <v>0</v>
      </c>
      <c r="AW132" s="11">
        <v>0</v>
      </c>
      <c r="AX132" s="43">
        <f t="shared" si="225"/>
        <v>0</v>
      </c>
      <c r="AY132" s="42">
        <v>0</v>
      </c>
      <c r="AZ132" s="11">
        <v>0</v>
      </c>
      <c r="BA132" s="43">
        <f t="shared" si="226"/>
        <v>0</v>
      </c>
      <c r="BB132" s="42">
        <v>0</v>
      </c>
      <c r="BC132" s="11">
        <v>0</v>
      </c>
      <c r="BD132" s="43">
        <f t="shared" si="227"/>
        <v>0</v>
      </c>
      <c r="BE132" s="6">
        <f>SUM(C132,O132,R132,X132,AY132,AJ132,AM132+BB132+AP132+AG132)+F132+U132+AS132+L132+AA132+AD132</f>
        <v>4.7</v>
      </c>
      <c r="BF132" s="15">
        <f>SUM(D132,P132,S132,Y132,AZ132,AK132,AN132+BC132+AQ132+AH132)+G132+V132+AT132+M132+AB132+AE132</f>
        <v>76.337999999999994</v>
      </c>
    </row>
    <row r="133" spans="1:58" x14ac:dyDescent="0.3">
      <c r="A133" s="51">
        <v>2021</v>
      </c>
      <c r="B133" s="43" t="s">
        <v>15</v>
      </c>
      <c r="C133" s="42">
        <v>0</v>
      </c>
      <c r="D133" s="11">
        <v>0</v>
      </c>
      <c r="E133" s="43">
        <f t="shared" si="229"/>
        <v>0</v>
      </c>
      <c r="F133" s="42">
        <v>0</v>
      </c>
      <c r="G133" s="11">
        <v>0</v>
      </c>
      <c r="H133" s="43">
        <f t="shared" si="212"/>
        <v>0</v>
      </c>
      <c r="I133" s="42"/>
      <c r="J133" s="11"/>
      <c r="K133" s="43"/>
      <c r="L133" s="42">
        <v>0</v>
      </c>
      <c r="M133" s="11">
        <v>0</v>
      </c>
      <c r="N133" s="43">
        <f t="shared" si="213"/>
        <v>0</v>
      </c>
      <c r="O133" s="42">
        <v>0</v>
      </c>
      <c r="P133" s="11">
        <v>0</v>
      </c>
      <c r="Q133" s="43">
        <f t="shared" si="214"/>
        <v>0</v>
      </c>
      <c r="R133" s="42">
        <v>0</v>
      </c>
      <c r="S133" s="11">
        <v>0</v>
      </c>
      <c r="T133" s="43">
        <f t="shared" si="215"/>
        <v>0</v>
      </c>
      <c r="U133" s="42">
        <v>0</v>
      </c>
      <c r="V133" s="11">
        <v>0</v>
      </c>
      <c r="W133" s="43">
        <f t="shared" si="216"/>
        <v>0</v>
      </c>
      <c r="X133" s="42">
        <v>0</v>
      </c>
      <c r="Y133" s="11">
        <v>0</v>
      </c>
      <c r="Z133" s="43">
        <f t="shared" si="217"/>
        <v>0</v>
      </c>
      <c r="AA133" s="42">
        <v>0</v>
      </c>
      <c r="AB133" s="11">
        <v>0</v>
      </c>
      <c r="AC133" s="43">
        <f t="shared" si="218"/>
        <v>0</v>
      </c>
      <c r="AD133" s="42">
        <v>0</v>
      </c>
      <c r="AE133" s="11">
        <v>0</v>
      </c>
      <c r="AF133" s="43">
        <f t="shared" si="219"/>
        <v>0</v>
      </c>
      <c r="AG133" s="42">
        <v>0</v>
      </c>
      <c r="AH133" s="11">
        <v>0</v>
      </c>
      <c r="AI133" s="43">
        <f t="shared" si="220"/>
        <v>0</v>
      </c>
      <c r="AJ133" s="42">
        <v>0</v>
      </c>
      <c r="AK133" s="11">
        <v>0</v>
      </c>
      <c r="AL133" s="43">
        <f t="shared" si="221"/>
        <v>0</v>
      </c>
      <c r="AM133" s="42">
        <v>0</v>
      </c>
      <c r="AN133" s="11">
        <v>0</v>
      </c>
      <c r="AO133" s="43">
        <f t="shared" si="222"/>
        <v>0</v>
      </c>
      <c r="AP133" s="42">
        <v>0</v>
      </c>
      <c r="AQ133" s="11">
        <v>0</v>
      </c>
      <c r="AR133" s="43">
        <f t="shared" si="223"/>
        <v>0</v>
      </c>
      <c r="AS133" s="42">
        <v>0</v>
      </c>
      <c r="AT133" s="11">
        <v>0</v>
      </c>
      <c r="AU133" s="43">
        <f t="shared" si="224"/>
        <v>0</v>
      </c>
      <c r="AV133" s="42">
        <v>0</v>
      </c>
      <c r="AW133" s="11">
        <v>0</v>
      </c>
      <c r="AX133" s="43">
        <f t="shared" si="225"/>
        <v>0</v>
      </c>
      <c r="AY133" s="42">
        <v>0</v>
      </c>
      <c r="AZ133" s="11">
        <v>0</v>
      </c>
      <c r="BA133" s="43">
        <f t="shared" si="226"/>
        <v>0</v>
      </c>
      <c r="BB133" s="42">
        <v>0</v>
      </c>
      <c r="BC133" s="11">
        <v>0</v>
      </c>
      <c r="BD133" s="43">
        <f t="shared" si="227"/>
        <v>0</v>
      </c>
      <c r="BE133" s="6">
        <f>SUM(C133,O133,R133,X133,AY133,AJ133,AM133+BB133+AP133+AG133)+F133+U133+AS133+L133+AA133+AD133</f>
        <v>0</v>
      </c>
      <c r="BF133" s="15">
        <f>SUM(D133,P133,S133,Y133,AZ133,AK133,AN133+BC133+AQ133+AH133)+G133+V133+AT133+M133+AB133+AE133</f>
        <v>0</v>
      </c>
    </row>
    <row r="134" spans="1:58" x14ac:dyDescent="0.3">
      <c r="A134" s="51">
        <v>2021</v>
      </c>
      <c r="B134" s="52" t="s">
        <v>16</v>
      </c>
      <c r="C134" s="42">
        <v>0</v>
      </c>
      <c r="D134" s="11">
        <v>0</v>
      </c>
      <c r="E134" s="43">
        <f t="shared" si="229"/>
        <v>0</v>
      </c>
      <c r="F134" s="42">
        <v>0</v>
      </c>
      <c r="G134" s="11">
        <v>0</v>
      </c>
      <c r="H134" s="43">
        <f t="shared" si="212"/>
        <v>0</v>
      </c>
      <c r="I134" s="42"/>
      <c r="J134" s="11"/>
      <c r="K134" s="43"/>
      <c r="L134" s="42">
        <v>0</v>
      </c>
      <c r="M134" s="11">
        <v>0</v>
      </c>
      <c r="N134" s="43">
        <f t="shared" si="213"/>
        <v>0</v>
      </c>
      <c r="O134" s="42">
        <v>0</v>
      </c>
      <c r="P134" s="11">
        <v>0</v>
      </c>
      <c r="Q134" s="43">
        <f t="shared" si="214"/>
        <v>0</v>
      </c>
      <c r="R134" s="42">
        <v>0</v>
      </c>
      <c r="S134" s="11">
        <v>0</v>
      </c>
      <c r="T134" s="43">
        <f t="shared" si="215"/>
        <v>0</v>
      </c>
      <c r="U134" s="42">
        <v>0</v>
      </c>
      <c r="V134" s="11">
        <v>0</v>
      </c>
      <c r="W134" s="43">
        <f t="shared" si="216"/>
        <v>0</v>
      </c>
      <c r="X134" s="57">
        <v>9.3689999999999996E-2</v>
      </c>
      <c r="Y134" s="11">
        <v>3.927</v>
      </c>
      <c r="Z134" s="43">
        <f t="shared" si="217"/>
        <v>41914.825488312526</v>
      </c>
      <c r="AA134" s="42">
        <v>0</v>
      </c>
      <c r="AB134" s="11">
        <v>0</v>
      </c>
      <c r="AC134" s="43">
        <f t="shared" si="218"/>
        <v>0</v>
      </c>
      <c r="AD134" s="42">
        <v>0</v>
      </c>
      <c r="AE134" s="11">
        <v>0</v>
      </c>
      <c r="AF134" s="43">
        <f t="shared" si="219"/>
        <v>0</v>
      </c>
      <c r="AG134" s="42">
        <v>0</v>
      </c>
      <c r="AH134" s="11">
        <v>0</v>
      </c>
      <c r="AI134" s="43">
        <f t="shared" si="220"/>
        <v>0</v>
      </c>
      <c r="AJ134" s="42">
        <v>0</v>
      </c>
      <c r="AK134" s="11">
        <v>0</v>
      </c>
      <c r="AL134" s="43">
        <f t="shared" si="221"/>
        <v>0</v>
      </c>
      <c r="AM134" s="42">
        <v>0</v>
      </c>
      <c r="AN134" s="11">
        <v>0</v>
      </c>
      <c r="AO134" s="43">
        <f t="shared" si="222"/>
        <v>0</v>
      </c>
      <c r="AP134" s="42">
        <v>0</v>
      </c>
      <c r="AQ134" s="11">
        <v>0</v>
      </c>
      <c r="AR134" s="43">
        <f t="shared" si="223"/>
        <v>0</v>
      </c>
      <c r="AS134" s="42">
        <v>0</v>
      </c>
      <c r="AT134" s="11">
        <v>0</v>
      </c>
      <c r="AU134" s="43">
        <f t="shared" si="224"/>
        <v>0</v>
      </c>
      <c r="AV134" s="42">
        <v>0</v>
      </c>
      <c r="AW134" s="11">
        <v>0</v>
      </c>
      <c r="AX134" s="43">
        <f t="shared" si="225"/>
        <v>0</v>
      </c>
      <c r="AY134" s="42">
        <v>0</v>
      </c>
      <c r="AZ134" s="11">
        <v>0</v>
      </c>
      <c r="BA134" s="43">
        <f t="shared" si="226"/>
        <v>0</v>
      </c>
      <c r="BB134" s="42">
        <v>0</v>
      </c>
      <c r="BC134" s="11">
        <v>0</v>
      </c>
      <c r="BD134" s="43">
        <f t="shared" si="227"/>
        <v>0</v>
      </c>
      <c r="BE134" s="6">
        <f>SUM(C134,O134,R134,X134,AY134,AJ134,AM134+BB134+AP134+AG134)+F134+U134+AS134+L134+AA134+AD134</f>
        <v>9.3689999999999996E-2</v>
      </c>
      <c r="BF134" s="15">
        <f>SUM(D134,P134,S134,Y134,AZ134,AK134,AN134+BC134+AQ134+AH134)+G134+V134+AT134+M134+AB134+AE134</f>
        <v>3.927</v>
      </c>
    </row>
    <row r="135" spans="1:58" ht="15" thickBot="1" x14ac:dyDescent="0.35">
      <c r="A135" s="53"/>
      <c r="B135" s="54" t="s">
        <v>17</v>
      </c>
      <c r="C135" s="44">
        <f t="shared" ref="C135:D135" si="230">SUM(C123:C134)</f>
        <v>4.7</v>
      </c>
      <c r="D135" s="35">
        <f t="shared" si="230"/>
        <v>76.337999999999994</v>
      </c>
      <c r="E135" s="45"/>
      <c r="F135" s="44">
        <f t="shared" ref="F135:G135" si="231">SUM(F123:F134)</f>
        <v>0</v>
      </c>
      <c r="G135" s="35">
        <f t="shared" si="231"/>
        <v>0</v>
      </c>
      <c r="H135" s="45"/>
      <c r="I135" s="44"/>
      <c r="J135" s="35"/>
      <c r="K135" s="45"/>
      <c r="L135" s="44">
        <f t="shared" ref="L135:M135" si="232">SUM(L123:L134)</f>
        <v>0</v>
      </c>
      <c r="M135" s="35">
        <f t="shared" si="232"/>
        <v>0</v>
      </c>
      <c r="N135" s="45"/>
      <c r="O135" s="44">
        <f t="shared" ref="O135:P135" si="233">SUM(O123:O134)</f>
        <v>0</v>
      </c>
      <c r="P135" s="35">
        <f t="shared" si="233"/>
        <v>0</v>
      </c>
      <c r="Q135" s="45"/>
      <c r="R135" s="44">
        <f t="shared" ref="R135:S135" si="234">SUM(R123:R134)</f>
        <v>0</v>
      </c>
      <c r="S135" s="35">
        <f t="shared" si="234"/>
        <v>0</v>
      </c>
      <c r="T135" s="45"/>
      <c r="U135" s="44">
        <f t="shared" ref="U135:V135" si="235">SUM(U123:U134)</f>
        <v>0</v>
      </c>
      <c r="V135" s="35">
        <f t="shared" si="235"/>
        <v>0</v>
      </c>
      <c r="W135" s="45"/>
      <c r="X135" s="44">
        <f t="shared" ref="X135:Y135" si="236">SUM(X123:X134)</f>
        <v>1.6223400000000001</v>
      </c>
      <c r="Y135" s="35">
        <f t="shared" si="236"/>
        <v>101.04100000000001</v>
      </c>
      <c r="Z135" s="45"/>
      <c r="AA135" s="44">
        <f t="shared" ref="AA135:AB135" si="237">SUM(AA123:AA134)</f>
        <v>0</v>
      </c>
      <c r="AB135" s="35">
        <f t="shared" si="237"/>
        <v>0</v>
      </c>
      <c r="AC135" s="45"/>
      <c r="AD135" s="44">
        <f t="shared" ref="AD135:AE135" si="238">SUM(AD123:AD134)</f>
        <v>0</v>
      </c>
      <c r="AE135" s="35">
        <f t="shared" si="238"/>
        <v>0</v>
      </c>
      <c r="AF135" s="45"/>
      <c r="AG135" s="44">
        <f t="shared" ref="AG135:AH135" si="239">SUM(AG123:AG134)</f>
        <v>0</v>
      </c>
      <c r="AH135" s="35">
        <f t="shared" si="239"/>
        <v>0</v>
      </c>
      <c r="AI135" s="45"/>
      <c r="AJ135" s="44">
        <f t="shared" ref="AJ135:AK135" si="240">SUM(AJ123:AJ134)</f>
        <v>0</v>
      </c>
      <c r="AK135" s="35">
        <f t="shared" si="240"/>
        <v>0</v>
      </c>
      <c r="AL135" s="45"/>
      <c r="AM135" s="44">
        <f t="shared" ref="AM135:AN135" si="241">SUM(AM123:AM134)</f>
        <v>22.04</v>
      </c>
      <c r="AN135" s="35">
        <f t="shared" si="241"/>
        <v>376.04899999999998</v>
      </c>
      <c r="AO135" s="45"/>
      <c r="AP135" s="44">
        <f t="shared" ref="AP135:AQ135" si="242">SUM(AP123:AP134)</f>
        <v>0</v>
      </c>
      <c r="AQ135" s="35">
        <f t="shared" si="242"/>
        <v>0</v>
      </c>
      <c r="AR135" s="45"/>
      <c r="AS135" s="44">
        <f t="shared" ref="AS135:AT135" si="243">SUM(AS123:AS134)</f>
        <v>0</v>
      </c>
      <c r="AT135" s="35">
        <f t="shared" si="243"/>
        <v>0</v>
      </c>
      <c r="AU135" s="45"/>
      <c r="AV135" s="44">
        <f t="shared" ref="AV135:AW135" si="244">SUM(AV123:AV134)</f>
        <v>0</v>
      </c>
      <c r="AW135" s="35">
        <f t="shared" si="244"/>
        <v>0</v>
      </c>
      <c r="AX135" s="45"/>
      <c r="AY135" s="44">
        <f t="shared" ref="AY135:AZ135" si="245">SUM(AY123:AY134)</f>
        <v>0</v>
      </c>
      <c r="AZ135" s="35">
        <f t="shared" si="245"/>
        <v>0</v>
      </c>
      <c r="BA135" s="45"/>
      <c r="BB135" s="44">
        <f t="shared" ref="BB135:BC135" si="246">SUM(BB123:BB134)</f>
        <v>0</v>
      </c>
      <c r="BC135" s="35">
        <f t="shared" si="246"/>
        <v>0</v>
      </c>
      <c r="BD135" s="45"/>
      <c r="BE135" s="36">
        <f>SUM(C135,O135,R135,X135,AY135,AJ135,AM135+BB135+AP135+AG135)+F135+U135+AS135+L135+AA135+AD135</f>
        <v>28.36234</v>
      </c>
      <c r="BF135" s="37">
        <f>SUM(D135,P135,S135,Y135,AZ135,AK135,AN135+BC135+AQ135+AH135)+G135+V135+AT135+M135+AB135+AE135</f>
        <v>553.428</v>
      </c>
    </row>
    <row r="136" spans="1:58" ht="14.4" customHeight="1" x14ac:dyDescent="0.3">
      <c r="A136" s="51">
        <v>2022</v>
      </c>
      <c r="B136" s="52" t="s">
        <v>5</v>
      </c>
      <c r="C136" s="42">
        <v>0</v>
      </c>
      <c r="D136" s="11">
        <v>0</v>
      </c>
      <c r="E136" s="43">
        <f>IF(C136=0,0,D136/C136*1000)</f>
        <v>0</v>
      </c>
      <c r="F136" s="42">
        <v>0</v>
      </c>
      <c r="G136" s="11">
        <v>0</v>
      </c>
      <c r="H136" s="43">
        <f t="shared" ref="H136:H147" si="247">IF(F136=0,0,G136/F136*1000)</f>
        <v>0</v>
      </c>
      <c r="I136" s="42"/>
      <c r="J136" s="11"/>
      <c r="K136" s="43"/>
      <c r="L136" s="42">
        <v>0</v>
      </c>
      <c r="M136" s="11">
        <v>0</v>
      </c>
      <c r="N136" s="43">
        <f t="shared" ref="N136:N147" si="248">IF(L136=0,0,M136/L136*1000)</f>
        <v>0</v>
      </c>
      <c r="O136" s="42">
        <v>0</v>
      </c>
      <c r="P136" s="11">
        <v>0</v>
      </c>
      <c r="Q136" s="43">
        <f t="shared" ref="Q136:Q147" si="249">IF(O136=0,0,P136/O136*1000)</f>
        <v>0</v>
      </c>
      <c r="R136" s="42">
        <v>0</v>
      </c>
      <c r="S136" s="11">
        <v>0</v>
      </c>
      <c r="T136" s="43">
        <f t="shared" ref="T136:T147" si="250">IF(R136=0,0,S136/R136*1000)</f>
        <v>0</v>
      </c>
      <c r="U136" s="42">
        <v>0</v>
      </c>
      <c r="V136" s="11">
        <v>0</v>
      </c>
      <c r="W136" s="43">
        <f t="shared" ref="W136:W147" si="251">IF(U136=0,0,V136/U136*1000)</f>
        <v>0</v>
      </c>
      <c r="X136" s="42">
        <v>0</v>
      </c>
      <c r="Y136" s="11">
        <v>0</v>
      </c>
      <c r="Z136" s="43">
        <f t="shared" ref="Z136:Z147" si="252">IF(X136=0,0,Y136/X136*1000)</f>
        <v>0</v>
      </c>
      <c r="AA136" s="42">
        <v>0</v>
      </c>
      <c r="AB136" s="11">
        <v>0</v>
      </c>
      <c r="AC136" s="43">
        <f t="shared" ref="AC136:AC147" si="253">IF(AA136=0,0,AB136/AA136*1000)</f>
        <v>0</v>
      </c>
      <c r="AD136" s="42">
        <v>0</v>
      </c>
      <c r="AE136" s="11">
        <v>0</v>
      </c>
      <c r="AF136" s="43">
        <f t="shared" ref="AF136:AF147" si="254">IF(AD136=0,0,AE136/AD136*1000)</f>
        <v>0</v>
      </c>
      <c r="AG136" s="42">
        <v>0</v>
      </c>
      <c r="AH136" s="11">
        <v>0</v>
      </c>
      <c r="AI136" s="43">
        <f t="shared" ref="AI136:AI147" si="255">IF(AG136=0,0,AH136/AG136*1000)</f>
        <v>0</v>
      </c>
      <c r="AJ136" s="42">
        <v>0</v>
      </c>
      <c r="AK136" s="11">
        <v>0</v>
      </c>
      <c r="AL136" s="43">
        <f t="shared" ref="AL136:AL147" si="256">IF(AJ136=0,0,AK136/AJ136*1000)</f>
        <v>0</v>
      </c>
      <c r="AM136" s="42">
        <v>0</v>
      </c>
      <c r="AN136" s="11">
        <v>0</v>
      </c>
      <c r="AO136" s="43">
        <f t="shared" ref="AO136:AO147" si="257">IF(AM136=0,0,AN136/AM136*1000)</f>
        <v>0</v>
      </c>
      <c r="AP136" s="42">
        <v>0</v>
      </c>
      <c r="AQ136" s="11">
        <v>0</v>
      </c>
      <c r="AR136" s="43">
        <f t="shared" ref="AR136:AR147" si="258">IF(AP136=0,0,AQ136/AP136*1000)</f>
        <v>0</v>
      </c>
      <c r="AS136" s="42">
        <v>0</v>
      </c>
      <c r="AT136" s="11">
        <v>0</v>
      </c>
      <c r="AU136" s="43">
        <f t="shared" ref="AU136:AU147" si="259">IF(AS136=0,0,AT136/AS136*1000)</f>
        <v>0</v>
      </c>
      <c r="AV136" s="42">
        <v>0</v>
      </c>
      <c r="AW136" s="11">
        <v>0</v>
      </c>
      <c r="AX136" s="43">
        <f t="shared" ref="AX136:AX147" si="260">IF(AV136=0,0,AW136/AV136*1000)</f>
        <v>0</v>
      </c>
      <c r="AY136" s="42">
        <v>0</v>
      </c>
      <c r="AZ136" s="11">
        <v>0</v>
      </c>
      <c r="BA136" s="43">
        <f t="shared" ref="BA136:BA147" si="261">IF(AY136=0,0,AZ136/AY136*1000)</f>
        <v>0</v>
      </c>
      <c r="BB136" s="42">
        <v>0</v>
      </c>
      <c r="BC136" s="11">
        <v>0</v>
      </c>
      <c r="BD136" s="43">
        <f t="shared" ref="BD136:BD147" si="262">IF(BB136=0,0,BC136/BB136*1000)</f>
        <v>0</v>
      </c>
      <c r="BE136" s="6">
        <f>SUMIF($C$5:$BD$5,"Ton",C136:BD136)</f>
        <v>0</v>
      </c>
      <c r="BF136" s="15">
        <f>SUMIF($C$5:$BD$5,"F*",C136:BD136)</f>
        <v>0</v>
      </c>
    </row>
    <row r="137" spans="1:58" x14ac:dyDescent="0.3">
      <c r="A137" s="51">
        <v>2022</v>
      </c>
      <c r="B137" s="52" t="s">
        <v>6</v>
      </c>
      <c r="C137" s="57">
        <v>2.8562500000000002</v>
      </c>
      <c r="D137" s="11">
        <v>86.061000000000007</v>
      </c>
      <c r="E137" s="43">
        <f t="shared" ref="E137:E138" si="263">IF(C137=0,0,D137/C137*1000)</f>
        <v>30130.765864332607</v>
      </c>
      <c r="F137" s="42">
        <v>0</v>
      </c>
      <c r="G137" s="11">
        <v>0</v>
      </c>
      <c r="H137" s="43">
        <f t="shared" si="247"/>
        <v>0</v>
      </c>
      <c r="I137" s="42"/>
      <c r="J137" s="11"/>
      <c r="K137" s="43"/>
      <c r="L137" s="42">
        <v>0</v>
      </c>
      <c r="M137" s="11">
        <v>0</v>
      </c>
      <c r="N137" s="43">
        <f t="shared" si="248"/>
        <v>0</v>
      </c>
      <c r="O137" s="42">
        <v>0</v>
      </c>
      <c r="P137" s="11">
        <v>0</v>
      </c>
      <c r="Q137" s="43">
        <f t="shared" si="249"/>
        <v>0</v>
      </c>
      <c r="R137" s="42">
        <v>0</v>
      </c>
      <c r="S137" s="11">
        <v>0</v>
      </c>
      <c r="T137" s="43">
        <f t="shared" si="250"/>
        <v>0</v>
      </c>
      <c r="U137" s="42">
        <v>0</v>
      </c>
      <c r="V137" s="11">
        <v>0</v>
      </c>
      <c r="W137" s="43">
        <f t="shared" si="251"/>
        <v>0</v>
      </c>
      <c r="X137" s="42">
        <v>0</v>
      </c>
      <c r="Y137" s="11">
        <v>0</v>
      </c>
      <c r="Z137" s="43">
        <f t="shared" si="252"/>
        <v>0</v>
      </c>
      <c r="AA137" s="42">
        <v>0</v>
      </c>
      <c r="AB137" s="11">
        <v>0</v>
      </c>
      <c r="AC137" s="43">
        <f t="shared" si="253"/>
        <v>0</v>
      </c>
      <c r="AD137" s="42">
        <v>0</v>
      </c>
      <c r="AE137" s="11">
        <v>0</v>
      </c>
      <c r="AF137" s="43">
        <f t="shared" si="254"/>
        <v>0</v>
      </c>
      <c r="AG137" s="42">
        <v>0</v>
      </c>
      <c r="AH137" s="11">
        <v>0</v>
      </c>
      <c r="AI137" s="43">
        <f t="shared" si="255"/>
        <v>0</v>
      </c>
      <c r="AJ137" s="42">
        <v>0</v>
      </c>
      <c r="AK137" s="11">
        <v>0</v>
      </c>
      <c r="AL137" s="43">
        <f t="shared" si="256"/>
        <v>0</v>
      </c>
      <c r="AM137" s="42">
        <v>0</v>
      </c>
      <c r="AN137" s="11">
        <v>0</v>
      </c>
      <c r="AO137" s="43">
        <f t="shared" si="257"/>
        <v>0</v>
      </c>
      <c r="AP137" s="42">
        <v>0</v>
      </c>
      <c r="AQ137" s="11">
        <v>0</v>
      </c>
      <c r="AR137" s="43">
        <f t="shared" si="258"/>
        <v>0</v>
      </c>
      <c r="AS137" s="42">
        <v>0</v>
      </c>
      <c r="AT137" s="11">
        <v>0</v>
      </c>
      <c r="AU137" s="43">
        <f t="shared" si="259"/>
        <v>0</v>
      </c>
      <c r="AV137" s="42">
        <v>0</v>
      </c>
      <c r="AW137" s="11">
        <v>0</v>
      </c>
      <c r="AX137" s="43">
        <f t="shared" si="260"/>
        <v>0</v>
      </c>
      <c r="AY137" s="42">
        <v>0</v>
      </c>
      <c r="AZ137" s="11">
        <v>0</v>
      </c>
      <c r="BA137" s="43">
        <f t="shared" si="261"/>
        <v>0</v>
      </c>
      <c r="BB137" s="42">
        <v>0</v>
      </c>
      <c r="BC137" s="11">
        <v>0</v>
      </c>
      <c r="BD137" s="43">
        <f t="shared" si="262"/>
        <v>0</v>
      </c>
      <c r="BE137" s="6">
        <f>SUMIF($C$5:$BD$5,"Ton",C137:BD137)</f>
        <v>2.8562500000000002</v>
      </c>
      <c r="BF137" s="15">
        <f>SUMIF($C$5:$BD$5,"F*",C137:BD137)</f>
        <v>86.061000000000007</v>
      </c>
    </row>
    <row r="138" spans="1:58" x14ac:dyDescent="0.3">
      <c r="A138" s="51">
        <v>2022</v>
      </c>
      <c r="B138" s="52" t="s">
        <v>7</v>
      </c>
      <c r="C138" s="42">
        <v>0</v>
      </c>
      <c r="D138" s="11">
        <v>0</v>
      </c>
      <c r="E138" s="43">
        <f t="shared" si="263"/>
        <v>0</v>
      </c>
      <c r="F138" s="42">
        <v>0</v>
      </c>
      <c r="G138" s="11">
        <v>0</v>
      </c>
      <c r="H138" s="43">
        <f t="shared" si="247"/>
        <v>0</v>
      </c>
      <c r="I138" s="42"/>
      <c r="J138" s="11"/>
      <c r="K138" s="43"/>
      <c r="L138" s="42">
        <v>0</v>
      </c>
      <c r="M138" s="11">
        <v>0</v>
      </c>
      <c r="N138" s="43">
        <f t="shared" si="248"/>
        <v>0</v>
      </c>
      <c r="O138" s="42">
        <v>0</v>
      </c>
      <c r="P138" s="11">
        <v>0</v>
      </c>
      <c r="Q138" s="43">
        <f t="shared" si="249"/>
        <v>0</v>
      </c>
      <c r="R138" s="42">
        <v>0</v>
      </c>
      <c r="S138" s="11">
        <v>0</v>
      </c>
      <c r="T138" s="43">
        <f t="shared" si="250"/>
        <v>0</v>
      </c>
      <c r="U138" s="42">
        <v>0</v>
      </c>
      <c r="V138" s="11">
        <v>0</v>
      </c>
      <c r="W138" s="43">
        <f t="shared" si="251"/>
        <v>0</v>
      </c>
      <c r="X138" s="42">
        <v>0</v>
      </c>
      <c r="Y138" s="11">
        <v>0</v>
      </c>
      <c r="Z138" s="43">
        <f t="shared" si="252"/>
        <v>0</v>
      </c>
      <c r="AA138" s="42">
        <v>0</v>
      </c>
      <c r="AB138" s="11">
        <v>0</v>
      </c>
      <c r="AC138" s="43">
        <f t="shared" si="253"/>
        <v>0</v>
      </c>
      <c r="AD138" s="42">
        <v>0</v>
      </c>
      <c r="AE138" s="11">
        <v>0</v>
      </c>
      <c r="AF138" s="43">
        <f t="shared" si="254"/>
        <v>0</v>
      </c>
      <c r="AG138" s="42">
        <v>0</v>
      </c>
      <c r="AH138" s="11">
        <v>0</v>
      </c>
      <c r="AI138" s="43">
        <f t="shared" si="255"/>
        <v>0</v>
      </c>
      <c r="AJ138" s="42">
        <v>0</v>
      </c>
      <c r="AK138" s="11">
        <v>0</v>
      </c>
      <c r="AL138" s="43">
        <f t="shared" si="256"/>
        <v>0</v>
      </c>
      <c r="AM138" s="42">
        <v>0</v>
      </c>
      <c r="AN138" s="11">
        <v>0</v>
      </c>
      <c r="AO138" s="43">
        <f t="shared" si="257"/>
        <v>0</v>
      </c>
      <c r="AP138" s="42">
        <v>0</v>
      </c>
      <c r="AQ138" s="11">
        <v>0</v>
      </c>
      <c r="AR138" s="43">
        <f t="shared" si="258"/>
        <v>0</v>
      </c>
      <c r="AS138" s="42">
        <v>0</v>
      </c>
      <c r="AT138" s="11">
        <v>0</v>
      </c>
      <c r="AU138" s="43">
        <f t="shared" si="259"/>
        <v>0</v>
      </c>
      <c r="AV138" s="42">
        <v>0</v>
      </c>
      <c r="AW138" s="11">
        <v>0</v>
      </c>
      <c r="AX138" s="43">
        <f t="shared" si="260"/>
        <v>0</v>
      </c>
      <c r="AY138" s="42">
        <v>0</v>
      </c>
      <c r="AZ138" s="11">
        <v>0</v>
      </c>
      <c r="BA138" s="43">
        <f t="shared" si="261"/>
        <v>0</v>
      </c>
      <c r="BB138" s="42">
        <v>0</v>
      </c>
      <c r="BC138" s="11">
        <v>0</v>
      </c>
      <c r="BD138" s="43">
        <f t="shared" si="262"/>
        <v>0</v>
      </c>
      <c r="BE138" s="6">
        <f>SUMIF($C$5:$BD$5,"Ton",C138:BD138)</f>
        <v>0</v>
      </c>
      <c r="BF138" s="15">
        <f>SUMIF($C$5:$BD$5,"F*",C138:BD138)</f>
        <v>0</v>
      </c>
    </row>
    <row r="139" spans="1:58" x14ac:dyDescent="0.3">
      <c r="A139" s="51">
        <v>2022</v>
      </c>
      <c r="B139" s="52" t="s">
        <v>8</v>
      </c>
      <c r="C139" s="42">
        <v>0</v>
      </c>
      <c r="D139" s="11">
        <v>0</v>
      </c>
      <c r="E139" s="43">
        <f>IF(C139=0,0,D139/C139*1000)</f>
        <v>0</v>
      </c>
      <c r="F139" s="42">
        <v>0</v>
      </c>
      <c r="G139" s="11">
        <v>0</v>
      </c>
      <c r="H139" s="43">
        <f t="shared" si="247"/>
        <v>0</v>
      </c>
      <c r="I139" s="42"/>
      <c r="J139" s="11"/>
      <c r="K139" s="43"/>
      <c r="L139" s="42">
        <v>0</v>
      </c>
      <c r="M139" s="11">
        <v>0</v>
      </c>
      <c r="N139" s="43">
        <f t="shared" si="248"/>
        <v>0</v>
      </c>
      <c r="O139" s="42">
        <v>0</v>
      </c>
      <c r="P139" s="11">
        <v>0</v>
      </c>
      <c r="Q139" s="43">
        <f t="shared" si="249"/>
        <v>0</v>
      </c>
      <c r="R139" s="42">
        <v>0</v>
      </c>
      <c r="S139" s="11">
        <v>0</v>
      </c>
      <c r="T139" s="43">
        <f t="shared" si="250"/>
        <v>0</v>
      </c>
      <c r="U139" s="42">
        <v>0</v>
      </c>
      <c r="V139" s="11">
        <v>0</v>
      </c>
      <c r="W139" s="43">
        <f t="shared" si="251"/>
        <v>0</v>
      </c>
      <c r="X139" s="57">
        <v>1.89592</v>
      </c>
      <c r="Y139" s="11">
        <v>11.263999999999999</v>
      </c>
      <c r="Z139" s="43">
        <f t="shared" si="252"/>
        <v>5941.1789526984257</v>
      </c>
      <c r="AA139" s="42">
        <v>0</v>
      </c>
      <c r="AB139" s="11">
        <v>0</v>
      </c>
      <c r="AC139" s="43">
        <f t="shared" si="253"/>
        <v>0</v>
      </c>
      <c r="AD139" s="42">
        <v>0</v>
      </c>
      <c r="AE139" s="11">
        <v>0</v>
      </c>
      <c r="AF139" s="43">
        <f t="shared" si="254"/>
        <v>0</v>
      </c>
      <c r="AG139" s="42">
        <v>0</v>
      </c>
      <c r="AH139" s="11">
        <v>0</v>
      </c>
      <c r="AI139" s="43">
        <f t="shared" si="255"/>
        <v>0</v>
      </c>
      <c r="AJ139" s="42">
        <v>0</v>
      </c>
      <c r="AK139" s="11">
        <v>0</v>
      </c>
      <c r="AL139" s="43">
        <f t="shared" si="256"/>
        <v>0</v>
      </c>
      <c r="AM139" s="42">
        <v>0</v>
      </c>
      <c r="AN139" s="11">
        <v>0</v>
      </c>
      <c r="AO139" s="43">
        <f t="shared" si="257"/>
        <v>0</v>
      </c>
      <c r="AP139" s="42">
        <v>0</v>
      </c>
      <c r="AQ139" s="11">
        <v>0</v>
      </c>
      <c r="AR139" s="43">
        <f t="shared" si="258"/>
        <v>0</v>
      </c>
      <c r="AS139" s="42">
        <v>0</v>
      </c>
      <c r="AT139" s="11">
        <v>0</v>
      </c>
      <c r="AU139" s="43">
        <f t="shared" si="259"/>
        <v>0</v>
      </c>
      <c r="AV139" s="42">
        <v>0</v>
      </c>
      <c r="AW139" s="11">
        <v>0</v>
      </c>
      <c r="AX139" s="43">
        <f t="shared" si="260"/>
        <v>0</v>
      </c>
      <c r="AY139" s="42">
        <v>0</v>
      </c>
      <c r="AZ139" s="11">
        <v>0</v>
      </c>
      <c r="BA139" s="43">
        <f t="shared" si="261"/>
        <v>0</v>
      </c>
      <c r="BB139" s="42">
        <v>0</v>
      </c>
      <c r="BC139" s="11">
        <v>0</v>
      </c>
      <c r="BD139" s="43">
        <f t="shared" si="262"/>
        <v>0</v>
      </c>
      <c r="BE139" s="6">
        <f>SUMIF($C$5:$BD$5,"Ton",C139:BD139)</f>
        <v>1.89592</v>
      </c>
      <c r="BF139" s="15">
        <f>SUMIF($C$5:$BD$5,"F*",C139:BD139)</f>
        <v>11.263999999999999</v>
      </c>
    </row>
    <row r="140" spans="1:58" x14ac:dyDescent="0.3">
      <c r="A140" s="51">
        <v>2022</v>
      </c>
      <c r="B140" s="43" t="s">
        <v>9</v>
      </c>
      <c r="C140" s="42">
        <v>0</v>
      </c>
      <c r="D140" s="11">
        <v>0</v>
      </c>
      <c r="E140" s="43">
        <f t="shared" ref="E140:E147" si="264">IF(C140=0,0,D140/C140*1000)</f>
        <v>0</v>
      </c>
      <c r="F140" s="42">
        <v>0</v>
      </c>
      <c r="G140" s="11">
        <v>0</v>
      </c>
      <c r="H140" s="43">
        <f t="shared" si="247"/>
        <v>0</v>
      </c>
      <c r="I140" s="42"/>
      <c r="J140" s="11"/>
      <c r="K140" s="43"/>
      <c r="L140" s="42">
        <v>0</v>
      </c>
      <c r="M140" s="11">
        <v>0</v>
      </c>
      <c r="N140" s="43">
        <f t="shared" si="248"/>
        <v>0</v>
      </c>
      <c r="O140" s="42">
        <v>0</v>
      </c>
      <c r="P140" s="11">
        <v>0</v>
      </c>
      <c r="Q140" s="43">
        <f t="shared" si="249"/>
        <v>0</v>
      </c>
      <c r="R140" s="42">
        <v>0</v>
      </c>
      <c r="S140" s="11">
        <v>0</v>
      </c>
      <c r="T140" s="43">
        <f t="shared" si="250"/>
        <v>0</v>
      </c>
      <c r="U140" s="42">
        <v>0</v>
      </c>
      <c r="V140" s="11">
        <v>0</v>
      </c>
      <c r="W140" s="43">
        <f t="shared" si="251"/>
        <v>0</v>
      </c>
      <c r="X140" s="42">
        <v>0</v>
      </c>
      <c r="Y140" s="11">
        <v>0</v>
      </c>
      <c r="Z140" s="43">
        <f t="shared" si="252"/>
        <v>0</v>
      </c>
      <c r="AA140" s="42">
        <v>0</v>
      </c>
      <c r="AB140" s="11">
        <v>0</v>
      </c>
      <c r="AC140" s="43">
        <f t="shared" si="253"/>
        <v>0</v>
      </c>
      <c r="AD140" s="42">
        <v>0</v>
      </c>
      <c r="AE140" s="11">
        <v>0</v>
      </c>
      <c r="AF140" s="43">
        <f t="shared" si="254"/>
        <v>0</v>
      </c>
      <c r="AG140" s="42">
        <v>0</v>
      </c>
      <c r="AH140" s="11">
        <v>0</v>
      </c>
      <c r="AI140" s="43">
        <f t="shared" si="255"/>
        <v>0</v>
      </c>
      <c r="AJ140" s="42">
        <v>0</v>
      </c>
      <c r="AK140" s="11">
        <v>0</v>
      </c>
      <c r="AL140" s="43">
        <f t="shared" si="256"/>
        <v>0</v>
      </c>
      <c r="AM140" s="42">
        <v>0</v>
      </c>
      <c r="AN140" s="11">
        <v>0</v>
      </c>
      <c r="AO140" s="43">
        <f t="shared" si="257"/>
        <v>0</v>
      </c>
      <c r="AP140" s="42">
        <v>0</v>
      </c>
      <c r="AQ140" s="11">
        <v>0</v>
      </c>
      <c r="AR140" s="43">
        <f t="shared" si="258"/>
        <v>0</v>
      </c>
      <c r="AS140" s="42">
        <v>0</v>
      </c>
      <c r="AT140" s="11">
        <v>0</v>
      </c>
      <c r="AU140" s="43">
        <f t="shared" si="259"/>
        <v>0</v>
      </c>
      <c r="AV140" s="42">
        <v>0</v>
      </c>
      <c r="AW140" s="11">
        <v>0</v>
      </c>
      <c r="AX140" s="43">
        <f t="shared" si="260"/>
        <v>0</v>
      </c>
      <c r="AY140" s="42">
        <v>0</v>
      </c>
      <c r="AZ140" s="11">
        <v>0</v>
      </c>
      <c r="BA140" s="43">
        <f t="shared" si="261"/>
        <v>0</v>
      </c>
      <c r="BB140" s="42">
        <v>0</v>
      </c>
      <c r="BC140" s="11">
        <v>0</v>
      </c>
      <c r="BD140" s="43">
        <f t="shared" si="262"/>
        <v>0</v>
      </c>
      <c r="BE140" s="6">
        <f>SUMIF($C$5:$BD$5,"Ton",C140:BD140)</f>
        <v>0</v>
      </c>
      <c r="BF140" s="15">
        <f>SUMIF($C$5:$BD$5,"F*",C140:BD140)</f>
        <v>0</v>
      </c>
    </row>
    <row r="141" spans="1:58" x14ac:dyDescent="0.3">
      <c r="A141" s="51">
        <v>2022</v>
      </c>
      <c r="B141" s="52" t="s">
        <v>10</v>
      </c>
      <c r="C141" s="42">
        <v>0</v>
      </c>
      <c r="D141" s="11">
        <v>0</v>
      </c>
      <c r="E141" s="43">
        <f t="shared" si="264"/>
        <v>0</v>
      </c>
      <c r="F141" s="42">
        <v>0</v>
      </c>
      <c r="G141" s="11">
        <v>0</v>
      </c>
      <c r="H141" s="43">
        <f t="shared" si="247"/>
        <v>0</v>
      </c>
      <c r="I141" s="42"/>
      <c r="J141" s="11"/>
      <c r="K141" s="43"/>
      <c r="L141" s="42">
        <v>0</v>
      </c>
      <c r="M141" s="11">
        <v>0</v>
      </c>
      <c r="N141" s="43">
        <f t="shared" si="248"/>
        <v>0</v>
      </c>
      <c r="O141" s="42">
        <v>0</v>
      </c>
      <c r="P141" s="11">
        <v>0</v>
      </c>
      <c r="Q141" s="43">
        <f t="shared" si="249"/>
        <v>0</v>
      </c>
      <c r="R141" s="42">
        <v>0</v>
      </c>
      <c r="S141" s="11">
        <v>0</v>
      </c>
      <c r="T141" s="43">
        <f t="shared" si="250"/>
        <v>0</v>
      </c>
      <c r="U141" s="42">
        <v>0</v>
      </c>
      <c r="V141" s="11">
        <v>0</v>
      </c>
      <c r="W141" s="43">
        <f t="shared" si="251"/>
        <v>0</v>
      </c>
      <c r="X141" s="57">
        <v>0.40877999999999998</v>
      </c>
      <c r="Y141" s="11">
        <v>5.4139999999999997</v>
      </c>
      <c r="Z141" s="43">
        <f t="shared" si="252"/>
        <v>13244.287881011791</v>
      </c>
      <c r="AA141" s="42">
        <v>0</v>
      </c>
      <c r="AB141" s="11">
        <v>0</v>
      </c>
      <c r="AC141" s="43">
        <f t="shared" si="253"/>
        <v>0</v>
      </c>
      <c r="AD141" s="42">
        <v>0</v>
      </c>
      <c r="AE141" s="11">
        <v>0</v>
      </c>
      <c r="AF141" s="43">
        <f t="shared" si="254"/>
        <v>0</v>
      </c>
      <c r="AG141" s="42">
        <v>0</v>
      </c>
      <c r="AH141" s="11">
        <v>0</v>
      </c>
      <c r="AI141" s="43">
        <f t="shared" si="255"/>
        <v>0</v>
      </c>
      <c r="AJ141" s="42">
        <v>0</v>
      </c>
      <c r="AK141" s="11">
        <v>0</v>
      </c>
      <c r="AL141" s="43">
        <f t="shared" si="256"/>
        <v>0</v>
      </c>
      <c r="AM141" s="42">
        <v>0</v>
      </c>
      <c r="AN141" s="11">
        <v>0</v>
      </c>
      <c r="AO141" s="43">
        <f t="shared" si="257"/>
        <v>0</v>
      </c>
      <c r="AP141" s="42">
        <v>0</v>
      </c>
      <c r="AQ141" s="11">
        <v>0</v>
      </c>
      <c r="AR141" s="43">
        <f t="shared" si="258"/>
        <v>0</v>
      </c>
      <c r="AS141" s="42">
        <v>0</v>
      </c>
      <c r="AT141" s="11">
        <v>0</v>
      </c>
      <c r="AU141" s="43">
        <f t="shared" si="259"/>
        <v>0</v>
      </c>
      <c r="AV141" s="42">
        <v>0</v>
      </c>
      <c r="AW141" s="11">
        <v>0</v>
      </c>
      <c r="AX141" s="43">
        <f t="shared" si="260"/>
        <v>0</v>
      </c>
      <c r="AY141" s="42">
        <v>0</v>
      </c>
      <c r="AZ141" s="11">
        <v>0</v>
      </c>
      <c r="BA141" s="43">
        <f t="shared" si="261"/>
        <v>0</v>
      </c>
      <c r="BB141" s="42">
        <v>0</v>
      </c>
      <c r="BC141" s="11">
        <v>0</v>
      </c>
      <c r="BD141" s="43">
        <f t="shared" si="262"/>
        <v>0</v>
      </c>
      <c r="BE141" s="6">
        <f>SUMIF($C$5:$BD$5,"Ton",C141:BD141)</f>
        <v>0.40877999999999998</v>
      </c>
      <c r="BF141" s="15">
        <f>SUMIF($C$5:$BD$5,"F*",C141:BD141)</f>
        <v>5.4139999999999997</v>
      </c>
    </row>
    <row r="142" spans="1:58" x14ac:dyDescent="0.3">
      <c r="A142" s="51">
        <v>2022</v>
      </c>
      <c r="B142" s="52" t="s">
        <v>11</v>
      </c>
      <c r="C142" s="42">
        <v>0</v>
      </c>
      <c r="D142" s="11">
        <v>0</v>
      </c>
      <c r="E142" s="43">
        <f t="shared" si="264"/>
        <v>0</v>
      </c>
      <c r="F142" s="42">
        <v>0</v>
      </c>
      <c r="G142" s="11">
        <v>0</v>
      </c>
      <c r="H142" s="43">
        <f t="shared" si="247"/>
        <v>0</v>
      </c>
      <c r="I142" s="42"/>
      <c r="J142" s="11"/>
      <c r="K142" s="43"/>
      <c r="L142" s="42">
        <v>0</v>
      </c>
      <c r="M142" s="11">
        <v>0</v>
      </c>
      <c r="N142" s="43">
        <f t="shared" si="248"/>
        <v>0</v>
      </c>
      <c r="O142" s="42">
        <v>0</v>
      </c>
      <c r="P142" s="11">
        <v>0</v>
      </c>
      <c r="Q142" s="43">
        <f t="shared" si="249"/>
        <v>0</v>
      </c>
      <c r="R142" s="42">
        <v>0</v>
      </c>
      <c r="S142" s="11">
        <v>0</v>
      </c>
      <c r="T142" s="43">
        <f t="shared" si="250"/>
        <v>0</v>
      </c>
      <c r="U142" s="42">
        <v>0</v>
      </c>
      <c r="V142" s="11">
        <v>0</v>
      </c>
      <c r="W142" s="43">
        <f t="shared" si="251"/>
        <v>0</v>
      </c>
      <c r="X142" s="57">
        <v>0.54600000000000004</v>
      </c>
      <c r="Y142" s="11">
        <v>15.59</v>
      </c>
      <c r="Z142" s="43">
        <f t="shared" si="252"/>
        <v>28553.113553113551</v>
      </c>
      <c r="AA142" s="42">
        <v>0</v>
      </c>
      <c r="AB142" s="11">
        <v>0</v>
      </c>
      <c r="AC142" s="43">
        <f t="shared" si="253"/>
        <v>0</v>
      </c>
      <c r="AD142" s="42">
        <v>0</v>
      </c>
      <c r="AE142" s="11">
        <v>0</v>
      </c>
      <c r="AF142" s="43">
        <f t="shared" si="254"/>
        <v>0</v>
      </c>
      <c r="AG142" s="42">
        <v>0</v>
      </c>
      <c r="AH142" s="11">
        <v>0</v>
      </c>
      <c r="AI142" s="43">
        <f t="shared" si="255"/>
        <v>0</v>
      </c>
      <c r="AJ142" s="42">
        <v>0</v>
      </c>
      <c r="AK142" s="11">
        <v>0</v>
      </c>
      <c r="AL142" s="43">
        <f t="shared" si="256"/>
        <v>0</v>
      </c>
      <c r="AM142" s="42">
        <v>0</v>
      </c>
      <c r="AN142" s="11">
        <v>0</v>
      </c>
      <c r="AO142" s="43">
        <f t="shared" si="257"/>
        <v>0</v>
      </c>
      <c r="AP142" s="42">
        <v>0</v>
      </c>
      <c r="AQ142" s="11">
        <v>0</v>
      </c>
      <c r="AR142" s="43">
        <f t="shared" si="258"/>
        <v>0</v>
      </c>
      <c r="AS142" s="42">
        <v>0</v>
      </c>
      <c r="AT142" s="11">
        <v>0</v>
      </c>
      <c r="AU142" s="43">
        <f t="shared" si="259"/>
        <v>0</v>
      </c>
      <c r="AV142" s="42">
        <v>0</v>
      </c>
      <c r="AW142" s="11">
        <v>0</v>
      </c>
      <c r="AX142" s="43">
        <f t="shared" si="260"/>
        <v>0</v>
      </c>
      <c r="AY142" s="42">
        <v>0</v>
      </c>
      <c r="AZ142" s="11">
        <v>0</v>
      </c>
      <c r="BA142" s="43">
        <f t="shared" si="261"/>
        <v>0</v>
      </c>
      <c r="BB142" s="42">
        <v>0</v>
      </c>
      <c r="BC142" s="11">
        <v>0</v>
      </c>
      <c r="BD142" s="43">
        <f t="shared" si="262"/>
        <v>0</v>
      </c>
      <c r="BE142" s="6">
        <f>SUMIF($C$5:$BD$5,"Ton",C142:BD142)</f>
        <v>0.54600000000000004</v>
      </c>
      <c r="BF142" s="15">
        <f>SUMIF($C$5:$BD$5,"F*",C142:BD142)</f>
        <v>15.59</v>
      </c>
    </row>
    <row r="143" spans="1:58" x14ac:dyDescent="0.3">
      <c r="A143" s="51">
        <v>2022</v>
      </c>
      <c r="B143" s="52" t="s">
        <v>12</v>
      </c>
      <c r="C143" s="57">
        <v>1.2</v>
      </c>
      <c r="D143" s="11">
        <v>59.142000000000003</v>
      </c>
      <c r="E143" s="43">
        <f t="shared" si="264"/>
        <v>49285.000000000007</v>
      </c>
      <c r="F143" s="42">
        <v>0</v>
      </c>
      <c r="G143" s="11">
        <v>0</v>
      </c>
      <c r="H143" s="43">
        <f t="shared" si="247"/>
        <v>0</v>
      </c>
      <c r="I143" s="42"/>
      <c r="J143" s="11"/>
      <c r="K143" s="43"/>
      <c r="L143" s="42">
        <v>0</v>
      </c>
      <c r="M143" s="11">
        <v>0</v>
      </c>
      <c r="N143" s="43">
        <f t="shared" si="248"/>
        <v>0</v>
      </c>
      <c r="O143" s="42">
        <v>0</v>
      </c>
      <c r="P143" s="11">
        <v>0</v>
      </c>
      <c r="Q143" s="43">
        <f t="shared" si="249"/>
        <v>0</v>
      </c>
      <c r="R143" s="42">
        <v>0</v>
      </c>
      <c r="S143" s="11">
        <v>0</v>
      </c>
      <c r="T143" s="43">
        <f t="shared" si="250"/>
        <v>0</v>
      </c>
      <c r="U143" s="42">
        <v>0</v>
      </c>
      <c r="V143" s="11">
        <v>0</v>
      </c>
      <c r="W143" s="43">
        <f t="shared" si="251"/>
        <v>0</v>
      </c>
      <c r="X143" s="57">
        <v>0.37988</v>
      </c>
      <c r="Y143" s="11">
        <v>64.108000000000004</v>
      </c>
      <c r="Z143" s="43">
        <f t="shared" si="252"/>
        <v>168758.55533326315</v>
      </c>
      <c r="AA143" s="42">
        <v>0</v>
      </c>
      <c r="AB143" s="11">
        <v>0</v>
      </c>
      <c r="AC143" s="43">
        <f t="shared" si="253"/>
        <v>0</v>
      </c>
      <c r="AD143" s="42">
        <v>0</v>
      </c>
      <c r="AE143" s="11">
        <v>0</v>
      </c>
      <c r="AF143" s="43">
        <f t="shared" si="254"/>
        <v>0</v>
      </c>
      <c r="AG143" s="42">
        <v>0</v>
      </c>
      <c r="AH143" s="11">
        <v>0</v>
      </c>
      <c r="AI143" s="43">
        <f t="shared" si="255"/>
        <v>0</v>
      </c>
      <c r="AJ143" s="42">
        <v>0</v>
      </c>
      <c r="AK143" s="11">
        <v>0</v>
      </c>
      <c r="AL143" s="43">
        <f t="shared" si="256"/>
        <v>0</v>
      </c>
      <c r="AM143" s="42">
        <v>0</v>
      </c>
      <c r="AN143" s="11">
        <v>0</v>
      </c>
      <c r="AO143" s="43">
        <f t="shared" si="257"/>
        <v>0</v>
      </c>
      <c r="AP143" s="42">
        <v>0</v>
      </c>
      <c r="AQ143" s="11">
        <v>0</v>
      </c>
      <c r="AR143" s="43">
        <f t="shared" si="258"/>
        <v>0</v>
      </c>
      <c r="AS143" s="42">
        <v>0</v>
      </c>
      <c r="AT143" s="11">
        <v>0</v>
      </c>
      <c r="AU143" s="43">
        <f t="shared" si="259"/>
        <v>0</v>
      </c>
      <c r="AV143" s="57">
        <v>803.4</v>
      </c>
      <c r="AW143" s="11">
        <v>24418.472000000002</v>
      </c>
      <c r="AX143" s="43">
        <f t="shared" si="260"/>
        <v>30393.915857605178</v>
      </c>
      <c r="AY143" s="42">
        <v>0</v>
      </c>
      <c r="AZ143" s="11">
        <v>0</v>
      </c>
      <c r="BA143" s="43">
        <f t="shared" si="261"/>
        <v>0</v>
      </c>
      <c r="BB143" s="42">
        <v>0</v>
      </c>
      <c r="BC143" s="11">
        <v>0</v>
      </c>
      <c r="BD143" s="43">
        <f t="shared" si="262"/>
        <v>0</v>
      </c>
      <c r="BE143" s="6">
        <f>SUMIF($C$5:$BD$5,"Ton",C143:BD143)</f>
        <v>804.97987999999998</v>
      </c>
      <c r="BF143" s="15">
        <f>SUMIF($C$5:$BD$5,"F*",C143:BD143)</f>
        <v>24541.722000000002</v>
      </c>
    </row>
    <row r="144" spans="1:58" x14ac:dyDescent="0.3">
      <c r="A144" s="51">
        <v>2022</v>
      </c>
      <c r="B144" s="52" t="s">
        <v>13</v>
      </c>
      <c r="C144" s="42">
        <v>0</v>
      </c>
      <c r="D144" s="11">
        <v>0</v>
      </c>
      <c r="E144" s="43">
        <f t="shared" si="264"/>
        <v>0</v>
      </c>
      <c r="F144" s="42">
        <v>0</v>
      </c>
      <c r="G144" s="11">
        <v>0</v>
      </c>
      <c r="H144" s="43">
        <f t="shared" si="247"/>
        <v>0</v>
      </c>
      <c r="I144" s="42"/>
      <c r="J144" s="11"/>
      <c r="K144" s="43"/>
      <c r="L144" s="42">
        <v>0</v>
      </c>
      <c r="M144" s="11">
        <v>0</v>
      </c>
      <c r="N144" s="43">
        <f t="shared" si="248"/>
        <v>0</v>
      </c>
      <c r="O144" s="42">
        <v>0</v>
      </c>
      <c r="P144" s="11">
        <v>0</v>
      </c>
      <c r="Q144" s="43">
        <f t="shared" si="249"/>
        <v>0</v>
      </c>
      <c r="R144" s="42">
        <v>0</v>
      </c>
      <c r="S144" s="11">
        <v>0</v>
      </c>
      <c r="T144" s="43">
        <f t="shared" si="250"/>
        <v>0</v>
      </c>
      <c r="U144" s="42">
        <v>0</v>
      </c>
      <c r="V144" s="11">
        <v>0</v>
      </c>
      <c r="W144" s="43">
        <f t="shared" si="251"/>
        <v>0</v>
      </c>
      <c r="X144" s="57">
        <v>0.31524000000000002</v>
      </c>
      <c r="Y144" s="11">
        <v>14.055999999999999</v>
      </c>
      <c r="Z144" s="43">
        <f t="shared" si="252"/>
        <v>44588.250222053037</v>
      </c>
      <c r="AA144" s="42">
        <v>0</v>
      </c>
      <c r="AB144" s="11">
        <v>0</v>
      </c>
      <c r="AC144" s="43">
        <f t="shared" si="253"/>
        <v>0</v>
      </c>
      <c r="AD144" s="42">
        <v>0</v>
      </c>
      <c r="AE144" s="11">
        <v>0</v>
      </c>
      <c r="AF144" s="43">
        <f t="shared" si="254"/>
        <v>0</v>
      </c>
      <c r="AG144" s="42">
        <v>0</v>
      </c>
      <c r="AH144" s="11">
        <v>0</v>
      </c>
      <c r="AI144" s="43">
        <f t="shared" si="255"/>
        <v>0</v>
      </c>
      <c r="AJ144" s="42">
        <v>0</v>
      </c>
      <c r="AK144" s="11">
        <v>0</v>
      </c>
      <c r="AL144" s="43">
        <f t="shared" si="256"/>
        <v>0</v>
      </c>
      <c r="AM144" s="42">
        <v>0</v>
      </c>
      <c r="AN144" s="11">
        <v>0</v>
      </c>
      <c r="AO144" s="43">
        <f t="shared" si="257"/>
        <v>0</v>
      </c>
      <c r="AP144" s="42">
        <v>0</v>
      </c>
      <c r="AQ144" s="11">
        <v>0</v>
      </c>
      <c r="AR144" s="43">
        <f t="shared" si="258"/>
        <v>0</v>
      </c>
      <c r="AS144" s="42">
        <v>0</v>
      </c>
      <c r="AT144" s="11">
        <v>0</v>
      </c>
      <c r="AU144" s="43">
        <f t="shared" si="259"/>
        <v>0</v>
      </c>
      <c r="AV144" s="42">
        <v>0</v>
      </c>
      <c r="AW144" s="11">
        <v>0</v>
      </c>
      <c r="AX144" s="43">
        <f t="shared" si="260"/>
        <v>0</v>
      </c>
      <c r="AY144" s="42">
        <v>0</v>
      </c>
      <c r="AZ144" s="11">
        <v>0</v>
      </c>
      <c r="BA144" s="43">
        <f t="shared" si="261"/>
        <v>0</v>
      </c>
      <c r="BB144" s="42">
        <v>0</v>
      </c>
      <c r="BC144" s="11">
        <v>0</v>
      </c>
      <c r="BD144" s="43">
        <f t="shared" si="262"/>
        <v>0</v>
      </c>
      <c r="BE144" s="6">
        <f>SUMIF($C$5:$BD$5,"Ton",C144:BD144)</f>
        <v>0.31524000000000002</v>
      </c>
      <c r="BF144" s="15">
        <f>SUMIF($C$5:$BD$5,"F*",C144:BD144)</f>
        <v>14.055999999999999</v>
      </c>
    </row>
    <row r="145" spans="1:58" x14ac:dyDescent="0.3">
      <c r="A145" s="51">
        <v>2022</v>
      </c>
      <c r="B145" s="52" t="s">
        <v>14</v>
      </c>
      <c r="C145" s="42">
        <v>0</v>
      </c>
      <c r="D145" s="11">
        <v>0</v>
      </c>
      <c r="E145" s="43">
        <f t="shared" si="264"/>
        <v>0</v>
      </c>
      <c r="F145" s="42">
        <v>0</v>
      </c>
      <c r="G145" s="11">
        <v>0</v>
      </c>
      <c r="H145" s="43">
        <f t="shared" si="247"/>
        <v>0</v>
      </c>
      <c r="I145" s="42"/>
      <c r="J145" s="11"/>
      <c r="K145" s="43"/>
      <c r="L145" s="42">
        <v>0</v>
      </c>
      <c r="M145" s="11">
        <v>0</v>
      </c>
      <c r="N145" s="43">
        <f t="shared" si="248"/>
        <v>0</v>
      </c>
      <c r="O145" s="42">
        <v>0</v>
      </c>
      <c r="P145" s="11">
        <v>0</v>
      </c>
      <c r="Q145" s="43">
        <f t="shared" si="249"/>
        <v>0</v>
      </c>
      <c r="R145" s="42">
        <v>0</v>
      </c>
      <c r="S145" s="11">
        <v>0</v>
      </c>
      <c r="T145" s="43">
        <f t="shared" si="250"/>
        <v>0</v>
      </c>
      <c r="U145" s="42">
        <v>0</v>
      </c>
      <c r="V145" s="11">
        <v>0</v>
      </c>
      <c r="W145" s="43">
        <f t="shared" si="251"/>
        <v>0</v>
      </c>
      <c r="X145" s="42">
        <v>0</v>
      </c>
      <c r="Y145" s="11">
        <v>0</v>
      </c>
      <c r="Z145" s="43">
        <f t="shared" si="252"/>
        <v>0</v>
      </c>
      <c r="AA145" s="42">
        <v>0</v>
      </c>
      <c r="AB145" s="11">
        <v>0</v>
      </c>
      <c r="AC145" s="43">
        <f t="shared" si="253"/>
        <v>0</v>
      </c>
      <c r="AD145" s="42">
        <v>0</v>
      </c>
      <c r="AE145" s="11">
        <v>0</v>
      </c>
      <c r="AF145" s="43">
        <f t="shared" si="254"/>
        <v>0</v>
      </c>
      <c r="AG145" s="42">
        <v>0</v>
      </c>
      <c r="AH145" s="11">
        <v>0</v>
      </c>
      <c r="AI145" s="43">
        <f t="shared" si="255"/>
        <v>0</v>
      </c>
      <c r="AJ145" s="42">
        <v>0</v>
      </c>
      <c r="AK145" s="11">
        <v>0</v>
      </c>
      <c r="AL145" s="43">
        <f t="shared" si="256"/>
        <v>0</v>
      </c>
      <c r="AM145" s="42">
        <v>0</v>
      </c>
      <c r="AN145" s="11">
        <v>0</v>
      </c>
      <c r="AO145" s="43">
        <f t="shared" si="257"/>
        <v>0</v>
      </c>
      <c r="AP145" s="42">
        <v>0</v>
      </c>
      <c r="AQ145" s="11">
        <v>0</v>
      </c>
      <c r="AR145" s="43">
        <f t="shared" si="258"/>
        <v>0</v>
      </c>
      <c r="AS145" s="42">
        <v>0</v>
      </c>
      <c r="AT145" s="11">
        <v>0</v>
      </c>
      <c r="AU145" s="43">
        <f t="shared" si="259"/>
        <v>0</v>
      </c>
      <c r="AV145" s="42">
        <v>0</v>
      </c>
      <c r="AW145" s="11">
        <v>0</v>
      </c>
      <c r="AX145" s="43">
        <f t="shared" si="260"/>
        <v>0</v>
      </c>
      <c r="AY145" s="42">
        <v>0</v>
      </c>
      <c r="AZ145" s="11">
        <v>0</v>
      </c>
      <c r="BA145" s="43">
        <f t="shared" si="261"/>
        <v>0</v>
      </c>
      <c r="BB145" s="57">
        <v>8.0000000000000002E-3</v>
      </c>
      <c r="BC145" s="11">
        <v>16.591999999999999</v>
      </c>
      <c r="BD145" s="58">
        <f t="shared" si="262"/>
        <v>2074000</v>
      </c>
      <c r="BE145" s="6">
        <f>SUMIF($C$5:$BD$5,"Ton",C145:BD145)</f>
        <v>8.0000000000000002E-3</v>
      </c>
      <c r="BF145" s="15">
        <f>SUMIF($C$5:$BD$5,"F*",C145:BD145)</f>
        <v>16.591999999999999</v>
      </c>
    </row>
    <row r="146" spans="1:58" x14ac:dyDescent="0.3">
      <c r="A146" s="51">
        <v>2022</v>
      </c>
      <c r="B146" s="43" t="s">
        <v>15</v>
      </c>
      <c r="C146" s="57">
        <v>0.74</v>
      </c>
      <c r="D146" s="11">
        <v>17.812999999999999</v>
      </c>
      <c r="E146" s="43">
        <f t="shared" si="264"/>
        <v>24071.62162162162</v>
      </c>
      <c r="F146" s="42">
        <v>0</v>
      </c>
      <c r="G146" s="11">
        <v>0</v>
      </c>
      <c r="H146" s="43">
        <f t="shared" si="247"/>
        <v>0</v>
      </c>
      <c r="I146" s="42"/>
      <c r="J146" s="11"/>
      <c r="K146" s="43"/>
      <c r="L146" s="42">
        <v>0</v>
      </c>
      <c r="M146" s="11">
        <v>0</v>
      </c>
      <c r="N146" s="43">
        <f t="shared" si="248"/>
        <v>0</v>
      </c>
      <c r="O146" s="42">
        <v>0</v>
      </c>
      <c r="P146" s="11">
        <v>0</v>
      </c>
      <c r="Q146" s="43">
        <f t="shared" si="249"/>
        <v>0</v>
      </c>
      <c r="R146" s="42">
        <v>0</v>
      </c>
      <c r="S146" s="11">
        <v>0</v>
      </c>
      <c r="T146" s="43">
        <f t="shared" si="250"/>
        <v>0</v>
      </c>
      <c r="U146" s="42">
        <v>0</v>
      </c>
      <c r="V146" s="11">
        <v>0</v>
      </c>
      <c r="W146" s="43">
        <f t="shared" si="251"/>
        <v>0</v>
      </c>
      <c r="X146" s="42">
        <v>0</v>
      </c>
      <c r="Y146" s="11">
        <v>0</v>
      </c>
      <c r="Z146" s="43">
        <f t="shared" si="252"/>
        <v>0</v>
      </c>
      <c r="AA146" s="42">
        <v>0</v>
      </c>
      <c r="AB146" s="11">
        <v>0</v>
      </c>
      <c r="AC146" s="43">
        <f t="shared" si="253"/>
        <v>0</v>
      </c>
      <c r="AD146" s="42">
        <v>0</v>
      </c>
      <c r="AE146" s="11">
        <v>0</v>
      </c>
      <c r="AF146" s="43">
        <f t="shared" si="254"/>
        <v>0</v>
      </c>
      <c r="AG146" s="42">
        <v>0</v>
      </c>
      <c r="AH146" s="11">
        <v>0</v>
      </c>
      <c r="AI146" s="43">
        <f t="shared" si="255"/>
        <v>0</v>
      </c>
      <c r="AJ146" s="42">
        <v>0</v>
      </c>
      <c r="AK146" s="11">
        <v>0</v>
      </c>
      <c r="AL146" s="43">
        <f t="shared" si="256"/>
        <v>0</v>
      </c>
      <c r="AM146" s="42">
        <v>0</v>
      </c>
      <c r="AN146" s="11">
        <v>0</v>
      </c>
      <c r="AO146" s="43">
        <f t="shared" si="257"/>
        <v>0</v>
      </c>
      <c r="AP146" s="42">
        <v>0</v>
      </c>
      <c r="AQ146" s="11">
        <v>0</v>
      </c>
      <c r="AR146" s="43">
        <f t="shared" si="258"/>
        <v>0</v>
      </c>
      <c r="AS146" s="42">
        <v>0</v>
      </c>
      <c r="AT146" s="11">
        <v>0</v>
      </c>
      <c r="AU146" s="43">
        <f t="shared" si="259"/>
        <v>0</v>
      </c>
      <c r="AV146" s="42">
        <v>0</v>
      </c>
      <c r="AW146" s="11">
        <v>0</v>
      </c>
      <c r="AX146" s="43">
        <f t="shared" si="260"/>
        <v>0</v>
      </c>
      <c r="AY146" s="57">
        <v>0.21271000000000001</v>
      </c>
      <c r="AZ146" s="11">
        <v>55.195999999999998</v>
      </c>
      <c r="BA146" s="43">
        <f t="shared" si="261"/>
        <v>259489.44572422546</v>
      </c>
      <c r="BB146" s="42">
        <v>0</v>
      </c>
      <c r="BC146" s="11">
        <v>0</v>
      </c>
      <c r="BD146" s="43">
        <f t="shared" si="262"/>
        <v>0</v>
      </c>
      <c r="BE146" s="6">
        <f>SUMIF($C$5:$BD$5,"Ton",C146:BD146)</f>
        <v>0.95270999999999995</v>
      </c>
      <c r="BF146" s="15">
        <f>SUMIF($C$5:$BD$5,"F*",C146:BD146)</f>
        <v>73.009</v>
      </c>
    </row>
    <row r="147" spans="1:58" x14ac:dyDescent="0.3">
      <c r="A147" s="51">
        <v>2022</v>
      </c>
      <c r="B147" s="52" t="s">
        <v>16</v>
      </c>
      <c r="C147" s="42">
        <v>0</v>
      </c>
      <c r="D147" s="11">
        <v>0</v>
      </c>
      <c r="E147" s="43">
        <f t="shared" si="264"/>
        <v>0</v>
      </c>
      <c r="F147" s="42">
        <v>0</v>
      </c>
      <c r="G147" s="11">
        <v>0</v>
      </c>
      <c r="H147" s="43">
        <f t="shared" si="247"/>
        <v>0</v>
      </c>
      <c r="I147" s="42"/>
      <c r="J147" s="11"/>
      <c r="K147" s="43"/>
      <c r="L147" s="42">
        <v>0</v>
      </c>
      <c r="M147" s="11">
        <v>0</v>
      </c>
      <c r="N147" s="43">
        <f t="shared" si="248"/>
        <v>0</v>
      </c>
      <c r="O147" s="42">
        <v>0</v>
      </c>
      <c r="P147" s="11">
        <v>0</v>
      </c>
      <c r="Q147" s="43">
        <f t="shared" si="249"/>
        <v>0</v>
      </c>
      <c r="R147" s="42">
        <v>0</v>
      </c>
      <c r="S147" s="11">
        <v>0</v>
      </c>
      <c r="T147" s="43">
        <f t="shared" si="250"/>
        <v>0</v>
      </c>
      <c r="U147" s="42">
        <v>0</v>
      </c>
      <c r="V147" s="11">
        <v>0</v>
      </c>
      <c r="W147" s="43">
        <f t="shared" si="251"/>
        <v>0</v>
      </c>
      <c r="X147" s="42">
        <v>0</v>
      </c>
      <c r="Y147" s="11">
        <v>0</v>
      </c>
      <c r="Z147" s="43">
        <f t="shared" si="252"/>
        <v>0</v>
      </c>
      <c r="AA147" s="42">
        <v>0</v>
      </c>
      <c r="AB147" s="11">
        <v>0</v>
      </c>
      <c r="AC147" s="43">
        <f t="shared" si="253"/>
        <v>0</v>
      </c>
      <c r="AD147" s="42">
        <v>0</v>
      </c>
      <c r="AE147" s="11">
        <v>0</v>
      </c>
      <c r="AF147" s="43">
        <f t="shared" si="254"/>
        <v>0</v>
      </c>
      <c r="AG147" s="42">
        <v>0</v>
      </c>
      <c r="AH147" s="11">
        <v>0</v>
      </c>
      <c r="AI147" s="43">
        <f t="shared" si="255"/>
        <v>0</v>
      </c>
      <c r="AJ147" s="42">
        <v>0</v>
      </c>
      <c r="AK147" s="11">
        <v>0</v>
      </c>
      <c r="AL147" s="43">
        <f t="shared" si="256"/>
        <v>0</v>
      </c>
      <c r="AM147" s="42">
        <v>0</v>
      </c>
      <c r="AN147" s="11">
        <v>0</v>
      </c>
      <c r="AO147" s="43">
        <f t="shared" si="257"/>
        <v>0</v>
      </c>
      <c r="AP147" s="42">
        <v>0</v>
      </c>
      <c r="AQ147" s="11">
        <v>0</v>
      </c>
      <c r="AR147" s="43">
        <f t="shared" si="258"/>
        <v>0</v>
      </c>
      <c r="AS147" s="42">
        <v>0</v>
      </c>
      <c r="AT147" s="11">
        <v>0</v>
      </c>
      <c r="AU147" s="43">
        <f t="shared" si="259"/>
        <v>0</v>
      </c>
      <c r="AV147" s="42">
        <v>0</v>
      </c>
      <c r="AW147" s="11">
        <v>0</v>
      </c>
      <c r="AX147" s="43">
        <f t="shared" si="260"/>
        <v>0</v>
      </c>
      <c r="AY147" s="42">
        <v>0</v>
      </c>
      <c r="AZ147" s="11">
        <v>0</v>
      </c>
      <c r="BA147" s="43">
        <f t="shared" si="261"/>
        <v>0</v>
      </c>
      <c r="BB147" s="42">
        <v>0</v>
      </c>
      <c r="BC147" s="11">
        <v>0</v>
      </c>
      <c r="BD147" s="43">
        <f t="shared" si="262"/>
        <v>0</v>
      </c>
      <c r="BE147" s="6">
        <f>SUMIF($C$5:$BD$5,"Ton",C147:BD147)</f>
        <v>0</v>
      </c>
      <c r="BF147" s="15">
        <f>SUMIF($C$5:$BD$5,"F*",C147:BD147)</f>
        <v>0</v>
      </c>
    </row>
    <row r="148" spans="1:58" ht="15" thickBot="1" x14ac:dyDescent="0.35">
      <c r="A148" s="53"/>
      <c r="B148" s="54" t="s">
        <v>17</v>
      </c>
      <c r="C148" s="44">
        <f t="shared" ref="C148:D148" si="265">SUM(C136:C147)</f>
        <v>4.7962500000000006</v>
      </c>
      <c r="D148" s="35">
        <f t="shared" si="265"/>
        <v>163.01599999999999</v>
      </c>
      <c r="E148" s="45"/>
      <c r="F148" s="44">
        <f t="shared" ref="F148:G148" si="266">SUM(F136:F147)</f>
        <v>0</v>
      </c>
      <c r="G148" s="35">
        <f t="shared" si="266"/>
        <v>0</v>
      </c>
      <c r="H148" s="45"/>
      <c r="I148" s="44"/>
      <c r="J148" s="35"/>
      <c r="K148" s="45"/>
      <c r="L148" s="44">
        <f t="shared" ref="L148:M148" si="267">SUM(L136:L147)</f>
        <v>0</v>
      </c>
      <c r="M148" s="35">
        <f t="shared" si="267"/>
        <v>0</v>
      </c>
      <c r="N148" s="45"/>
      <c r="O148" s="44">
        <f t="shared" ref="O148:P148" si="268">SUM(O136:O147)</f>
        <v>0</v>
      </c>
      <c r="P148" s="35">
        <f t="shared" si="268"/>
        <v>0</v>
      </c>
      <c r="Q148" s="45"/>
      <c r="R148" s="44">
        <f t="shared" ref="R148:S148" si="269">SUM(R136:R147)</f>
        <v>0</v>
      </c>
      <c r="S148" s="35">
        <f t="shared" si="269"/>
        <v>0</v>
      </c>
      <c r="T148" s="45"/>
      <c r="U148" s="44">
        <f t="shared" ref="U148:V148" si="270">SUM(U136:U147)</f>
        <v>0</v>
      </c>
      <c r="V148" s="35">
        <f t="shared" si="270"/>
        <v>0</v>
      </c>
      <c r="W148" s="45"/>
      <c r="X148" s="44">
        <f t="shared" ref="X148:Y148" si="271">SUM(X136:X147)</f>
        <v>3.54582</v>
      </c>
      <c r="Y148" s="35">
        <f t="shared" si="271"/>
        <v>110.432</v>
      </c>
      <c r="Z148" s="45"/>
      <c r="AA148" s="44">
        <f t="shared" ref="AA148:AB148" si="272">SUM(AA136:AA147)</f>
        <v>0</v>
      </c>
      <c r="AB148" s="35">
        <f t="shared" si="272"/>
        <v>0</v>
      </c>
      <c r="AC148" s="45"/>
      <c r="AD148" s="44">
        <f t="shared" ref="AD148:AE148" si="273">SUM(AD136:AD147)</f>
        <v>0</v>
      </c>
      <c r="AE148" s="35">
        <f t="shared" si="273"/>
        <v>0</v>
      </c>
      <c r="AF148" s="45"/>
      <c r="AG148" s="44">
        <f t="shared" ref="AG148:AH148" si="274">SUM(AG136:AG147)</f>
        <v>0</v>
      </c>
      <c r="AH148" s="35">
        <f t="shared" si="274"/>
        <v>0</v>
      </c>
      <c r="AI148" s="45"/>
      <c r="AJ148" s="44">
        <f t="shared" ref="AJ148:AK148" si="275">SUM(AJ136:AJ147)</f>
        <v>0</v>
      </c>
      <c r="AK148" s="35">
        <f t="shared" si="275"/>
        <v>0</v>
      </c>
      <c r="AL148" s="45"/>
      <c r="AM148" s="44">
        <f t="shared" ref="AM148:AN148" si="276">SUM(AM136:AM147)</f>
        <v>0</v>
      </c>
      <c r="AN148" s="35">
        <f t="shared" si="276"/>
        <v>0</v>
      </c>
      <c r="AO148" s="45"/>
      <c r="AP148" s="44">
        <f t="shared" ref="AP148:AQ148" si="277">SUM(AP136:AP147)</f>
        <v>0</v>
      </c>
      <c r="AQ148" s="35">
        <f t="shared" si="277"/>
        <v>0</v>
      </c>
      <c r="AR148" s="45"/>
      <c r="AS148" s="44">
        <f t="shared" ref="AS148:AT148" si="278">SUM(AS136:AS147)</f>
        <v>0</v>
      </c>
      <c r="AT148" s="35">
        <f t="shared" si="278"/>
        <v>0</v>
      </c>
      <c r="AU148" s="45"/>
      <c r="AV148" s="44">
        <f t="shared" ref="AV148:AW148" si="279">SUM(AV136:AV147)</f>
        <v>803.4</v>
      </c>
      <c r="AW148" s="35">
        <f t="shared" si="279"/>
        <v>24418.472000000002</v>
      </c>
      <c r="AX148" s="45"/>
      <c r="AY148" s="44">
        <f t="shared" ref="AY148:AZ148" si="280">SUM(AY136:AY147)</f>
        <v>0.21271000000000001</v>
      </c>
      <c r="AZ148" s="35">
        <f t="shared" si="280"/>
        <v>55.195999999999998</v>
      </c>
      <c r="BA148" s="45"/>
      <c r="BB148" s="44">
        <f t="shared" ref="BB148:BC148" si="281">SUM(BB136:BB147)</f>
        <v>8.0000000000000002E-3</v>
      </c>
      <c r="BC148" s="35">
        <f t="shared" si="281"/>
        <v>16.591999999999999</v>
      </c>
      <c r="BD148" s="45"/>
      <c r="BE148" s="36">
        <f>SUMIF($C$5:$BD$5,"Ton",C148:BD148)</f>
        <v>811.96278000000007</v>
      </c>
      <c r="BF148" s="37">
        <f>SUMIF($C$5:$BD$5,"F*",C148:BD148)</f>
        <v>24763.708000000002</v>
      </c>
    </row>
    <row r="149" spans="1:58" x14ac:dyDescent="0.3">
      <c r="A149" s="51">
        <v>2023</v>
      </c>
      <c r="B149" s="52" t="s">
        <v>5</v>
      </c>
      <c r="C149" s="42">
        <v>0</v>
      </c>
      <c r="D149" s="11">
        <v>0</v>
      </c>
      <c r="E149" s="43">
        <f>IF(C149=0,0,D149/C149*1000)</f>
        <v>0</v>
      </c>
      <c r="F149" s="42">
        <v>0</v>
      </c>
      <c r="G149" s="11">
        <v>0</v>
      </c>
      <c r="H149" s="43">
        <f t="shared" ref="H149:H160" si="282">IF(F149=0,0,G149/F149*1000)</f>
        <v>0</v>
      </c>
      <c r="I149" s="42"/>
      <c r="J149" s="11"/>
      <c r="K149" s="43"/>
      <c r="L149" s="42">
        <v>0</v>
      </c>
      <c r="M149" s="11">
        <v>0</v>
      </c>
      <c r="N149" s="43">
        <f t="shared" ref="N149:N160" si="283">IF(L149=0,0,M149/L149*1000)</f>
        <v>0</v>
      </c>
      <c r="O149" s="42">
        <v>0</v>
      </c>
      <c r="P149" s="11">
        <v>0</v>
      </c>
      <c r="Q149" s="43">
        <f t="shared" ref="Q149:Q160" si="284">IF(O149=0,0,P149/O149*1000)</f>
        <v>0</v>
      </c>
      <c r="R149" s="57">
        <v>0.18</v>
      </c>
      <c r="S149" s="11">
        <v>11.116</v>
      </c>
      <c r="T149" s="43">
        <f t="shared" ref="T149:T160" si="285">IF(R149=0,0,S149/R149*1000)</f>
        <v>61755.555555555555</v>
      </c>
      <c r="U149" s="42">
        <v>0</v>
      </c>
      <c r="V149" s="11">
        <v>0</v>
      </c>
      <c r="W149" s="43">
        <f t="shared" ref="W149:W160" si="286">IF(U149=0,0,V149/U149*1000)</f>
        <v>0</v>
      </c>
      <c r="X149" s="42">
        <v>0</v>
      </c>
      <c r="Y149" s="11">
        <v>0</v>
      </c>
      <c r="Z149" s="43">
        <f t="shared" ref="Z149:Z160" si="287">IF(X149=0,0,Y149/X149*1000)</f>
        <v>0</v>
      </c>
      <c r="AA149" s="42">
        <v>0</v>
      </c>
      <c r="AB149" s="11">
        <v>0</v>
      </c>
      <c r="AC149" s="43">
        <f t="shared" ref="AC149:AC160" si="288">IF(AA149=0,0,AB149/AA149*1000)</f>
        <v>0</v>
      </c>
      <c r="AD149" s="42">
        <v>0</v>
      </c>
      <c r="AE149" s="11">
        <v>0</v>
      </c>
      <c r="AF149" s="43">
        <f t="shared" ref="AF149:AF160" si="289">IF(AD149=0,0,AE149/AD149*1000)</f>
        <v>0</v>
      </c>
      <c r="AG149" s="42">
        <v>0</v>
      </c>
      <c r="AH149" s="11">
        <v>0</v>
      </c>
      <c r="AI149" s="43">
        <f t="shared" ref="AI149:AI160" si="290">IF(AG149=0,0,AH149/AG149*1000)</f>
        <v>0</v>
      </c>
      <c r="AJ149" s="42">
        <v>0</v>
      </c>
      <c r="AK149" s="11">
        <v>0</v>
      </c>
      <c r="AL149" s="43">
        <f t="shared" ref="AL149:AL160" si="291">IF(AJ149=0,0,AK149/AJ149*1000)</f>
        <v>0</v>
      </c>
      <c r="AM149" s="42">
        <v>0</v>
      </c>
      <c r="AN149" s="11">
        <v>0</v>
      </c>
      <c r="AO149" s="43">
        <f t="shared" ref="AO149:AO160" si="292">IF(AM149=0,0,AN149/AM149*1000)</f>
        <v>0</v>
      </c>
      <c r="AP149" s="42">
        <v>0</v>
      </c>
      <c r="AQ149" s="11">
        <v>0</v>
      </c>
      <c r="AR149" s="43">
        <f t="shared" ref="AR149:AR160" si="293">IF(AP149=0,0,AQ149/AP149*1000)</f>
        <v>0</v>
      </c>
      <c r="AS149" s="42">
        <v>0</v>
      </c>
      <c r="AT149" s="11">
        <v>0</v>
      </c>
      <c r="AU149" s="43">
        <f t="shared" ref="AU149:AU160" si="294">IF(AS149=0,0,AT149/AS149*1000)</f>
        <v>0</v>
      </c>
      <c r="AV149" s="42">
        <v>0</v>
      </c>
      <c r="AW149" s="11">
        <v>0</v>
      </c>
      <c r="AX149" s="43">
        <f t="shared" ref="AX149:AX160" si="295">IF(AV149=0,0,AW149/AV149*1000)</f>
        <v>0</v>
      </c>
      <c r="AY149" s="42">
        <v>0</v>
      </c>
      <c r="AZ149" s="11">
        <v>0</v>
      </c>
      <c r="BA149" s="43">
        <f t="shared" ref="BA149:BA160" si="296">IF(AY149=0,0,AZ149/AY149*1000)</f>
        <v>0</v>
      </c>
      <c r="BB149" s="42">
        <v>0</v>
      </c>
      <c r="BC149" s="11">
        <v>0</v>
      </c>
      <c r="BD149" s="43">
        <f t="shared" ref="BD149:BD160" si="297">IF(BB149=0,0,BC149/BB149*1000)</f>
        <v>0</v>
      </c>
      <c r="BE149" s="6">
        <f>SUMIF($C$5:$BD$5,"Ton",C149:BD149)</f>
        <v>0.18</v>
      </c>
      <c r="BF149" s="15">
        <f>SUMIF($C$5:$BD$5,"F*",C149:BD149)</f>
        <v>11.116</v>
      </c>
    </row>
    <row r="150" spans="1:58" x14ac:dyDescent="0.3">
      <c r="A150" s="51">
        <v>2023</v>
      </c>
      <c r="B150" s="52" t="s">
        <v>6</v>
      </c>
      <c r="C150" s="42">
        <v>0</v>
      </c>
      <c r="D150" s="11">
        <v>0</v>
      </c>
      <c r="E150" s="43">
        <f t="shared" ref="E150:E151" si="298">IF(C150=0,0,D150/C150*1000)</f>
        <v>0</v>
      </c>
      <c r="F150" s="42">
        <v>0</v>
      </c>
      <c r="G150" s="11">
        <v>0</v>
      </c>
      <c r="H150" s="43">
        <f t="shared" si="282"/>
        <v>0</v>
      </c>
      <c r="I150" s="42"/>
      <c r="J150" s="11"/>
      <c r="K150" s="43"/>
      <c r="L150" s="42">
        <v>0</v>
      </c>
      <c r="M150" s="11">
        <v>0</v>
      </c>
      <c r="N150" s="43">
        <f t="shared" si="283"/>
        <v>0</v>
      </c>
      <c r="O150" s="42">
        <v>0</v>
      </c>
      <c r="P150" s="11">
        <v>0</v>
      </c>
      <c r="Q150" s="43">
        <f t="shared" si="284"/>
        <v>0</v>
      </c>
      <c r="R150" s="42">
        <v>0</v>
      </c>
      <c r="S150" s="11">
        <v>0</v>
      </c>
      <c r="T150" s="43">
        <f t="shared" si="285"/>
        <v>0</v>
      </c>
      <c r="U150" s="42">
        <v>0</v>
      </c>
      <c r="V150" s="11">
        <v>0</v>
      </c>
      <c r="W150" s="43">
        <f t="shared" si="286"/>
        <v>0</v>
      </c>
      <c r="X150" s="42">
        <v>0</v>
      </c>
      <c r="Y150" s="11">
        <v>0</v>
      </c>
      <c r="Z150" s="43">
        <f t="shared" si="287"/>
        <v>0</v>
      </c>
      <c r="AA150" s="42">
        <v>0</v>
      </c>
      <c r="AB150" s="11">
        <v>0</v>
      </c>
      <c r="AC150" s="43">
        <f t="shared" si="288"/>
        <v>0</v>
      </c>
      <c r="AD150" s="42">
        <v>0</v>
      </c>
      <c r="AE150" s="11">
        <v>0</v>
      </c>
      <c r="AF150" s="43">
        <f t="shared" si="289"/>
        <v>0</v>
      </c>
      <c r="AG150" s="42">
        <v>0</v>
      </c>
      <c r="AH150" s="11">
        <v>0</v>
      </c>
      <c r="AI150" s="43">
        <f t="shared" si="290"/>
        <v>0</v>
      </c>
      <c r="AJ150" s="42">
        <v>0</v>
      </c>
      <c r="AK150" s="11">
        <v>0</v>
      </c>
      <c r="AL150" s="43">
        <f t="shared" si="291"/>
        <v>0</v>
      </c>
      <c r="AM150" s="42">
        <v>0</v>
      </c>
      <c r="AN150" s="11">
        <v>0</v>
      </c>
      <c r="AO150" s="43">
        <f t="shared" si="292"/>
        <v>0</v>
      </c>
      <c r="AP150" s="42">
        <v>0</v>
      </c>
      <c r="AQ150" s="11">
        <v>0</v>
      </c>
      <c r="AR150" s="43">
        <f t="shared" si="293"/>
        <v>0</v>
      </c>
      <c r="AS150" s="42">
        <v>0</v>
      </c>
      <c r="AT150" s="11">
        <v>0</v>
      </c>
      <c r="AU150" s="43">
        <f t="shared" si="294"/>
        <v>0</v>
      </c>
      <c r="AV150" s="42">
        <v>0</v>
      </c>
      <c r="AW150" s="11">
        <v>0</v>
      </c>
      <c r="AX150" s="43">
        <f t="shared" si="295"/>
        <v>0</v>
      </c>
      <c r="AY150" s="42">
        <v>0</v>
      </c>
      <c r="AZ150" s="11">
        <v>0</v>
      </c>
      <c r="BA150" s="43">
        <f t="shared" si="296"/>
        <v>0</v>
      </c>
      <c r="BB150" s="42">
        <v>0</v>
      </c>
      <c r="BC150" s="11">
        <v>0</v>
      </c>
      <c r="BD150" s="43">
        <f t="shared" si="297"/>
        <v>0</v>
      </c>
      <c r="BE150" s="6">
        <f>SUMIF($C$5:$BD$5,"Ton",C150:BD150)</f>
        <v>0</v>
      </c>
      <c r="BF150" s="15">
        <f>SUMIF($C$5:$BD$5,"F*",C150:BD150)</f>
        <v>0</v>
      </c>
    </row>
    <row r="151" spans="1:58" x14ac:dyDescent="0.3">
      <c r="A151" s="51">
        <v>2023</v>
      </c>
      <c r="B151" s="52" t="s">
        <v>7</v>
      </c>
      <c r="C151" s="57">
        <v>0.83199999999999996</v>
      </c>
      <c r="D151" s="11">
        <v>33.78</v>
      </c>
      <c r="E151" s="43">
        <f t="shared" si="298"/>
        <v>40600.961538461539</v>
      </c>
      <c r="F151" s="42">
        <v>0</v>
      </c>
      <c r="G151" s="11">
        <v>0</v>
      </c>
      <c r="H151" s="43">
        <f t="shared" si="282"/>
        <v>0</v>
      </c>
      <c r="I151" s="42"/>
      <c r="J151" s="11"/>
      <c r="K151" s="43"/>
      <c r="L151" s="42">
        <v>0</v>
      </c>
      <c r="M151" s="11">
        <v>0</v>
      </c>
      <c r="N151" s="43">
        <f t="shared" si="283"/>
        <v>0</v>
      </c>
      <c r="O151" s="42">
        <v>0</v>
      </c>
      <c r="P151" s="11">
        <v>0</v>
      </c>
      <c r="Q151" s="43">
        <f t="shared" si="284"/>
        <v>0</v>
      </c>
      <c r="R151" s="42">
        <v>0</v>
      </c>
      <c r="S151" s="11">
        <v>0</v>
      </c>
      <c r="T151" s="43">
        <f t="shared" si="285"/>
        <v>0</v>
      </c>
      <c r="U151" s="42">
        <v>0</v>
      </c>
      <c r="V151" s="11">
        <v>0</v>
      </c>
      <c r="W151" s="43">
        <f t="shared" si="286"/>
        <v>0</v>
      </c>
      <c r="X151" s="42">
        <v>0</v>
      </c>
      <c r="Y151" s="11">
        <v>0</v>
      </c>
      <c r="Z151" s="43">
        <f t="shared" si="287"/>
        <v>0</v>
      </c>
      <c r="AA151" s="42">
        <v>0</v>
      </c>
      <c r="AB151" s="11">
        <v>0</v>
      </c>
      <c r="AC151" s="43">
        <f t="shared" si="288"/>
        <v>0</v>
      </c>
      <c r="AD151" s="42">
        <v>0</v>
      </c>
      <c r="AE151" s="11">
        <v>0</v>
      </c>
      <c r="AF151" s="43">
        <f t="shared" si="289"/>
        <v>0</v>
      </c>
      <c r="AG151" s="42">
        <v>0</v>
      </c>
      <c r="AH151" s="11">
        <v>0</v>
      </c>
      <c r="AI151" s="43">
        <f t="shared" si="290"/>
        <v>0</v>
      </c>
      <c r="AJ151" s="42">
        <v>0</v>
      </c>
      <c r="AK151" s="11">
        <v>0</v>
      </c>
      <c r="AL151" s="43">
        <f t="shared" si="291"/>
        <v>0</v>
      </c>
      <c r="AM151" s="42">
        <v>0</v>
      </c>
      <c r="AN151" s="11">
        <v>0</v>
      </c>
      <c r="AO151" s="43">
        <f t="shared" si="292"/>
        <v>0</v>
      </c>
      <c r="AP151" s="42">
        <v>0</v>
      </c>
      <c r="AQ151" s="11">
        <v>0</v>
      </c>
      <c r="AR151" s="43">
        <f t="shared" si="293"/>
        <v>0</v>
      </c>
      <c r="AS151" s="42">
        <v>0</v>
      </c>
      <c r="AT151" s="11">
        <v>0</v>
      </c>
      <c r="AU151" s="43">
        <f t="shared" si="294"/>
        <v>0</v>
      </c>
      <c r="AV151" s="42">
        <v>0</v>
      </c>
      <c r="AW151" s="11">
        <v>0</v>
      </c>
      <c r="AX151" s="43">
        <f t="shared" si="295"/>
        <v>0</v>
      </c>
      <c r="AY151" s="42">
        <v>0</v>
      </c>
      <c r="AZ151" s="11">
        <v>0</v>
      </c>
      <c r="BA151" s="43">
        <f t="shared" si="296"/>
        <v>0</v>
      </c>
      <c r="BB151" s="42">
        <v>0</v>
      </c>
      <c r="BC151" s="11">
        <v>0</v>
      </c>
      <c r="BD151" s="43">
        <f t="shared" si="297"/>
        <v>0</v>
      </c>
      <c r="BE151" s="6">
        <f>SUMIF($C$5:$BD$5,"Ton",C151:BD151)</f>
        <v>0.83199999999999996</v>
      </c>
      <c r="BF151" s="15">
        <f>SUMIF($C$5:$BD$5,"F*",C151:BD151)</f>
        <v>33.78</v>
      </c>
    </row>
    <row r="152" spans="1:58" x14ac:dyDescent="0.3">
      <c r="A152" s="51">
        <v>2023</v>
      </c>
      <c r="B152" s="52" t="s">
        <v>8</v>
      </c>
      <c r="C152" s="42">
        <v>0</v>
      </c>
      <c r="D152" s="11">
        <v>0</v>
      </c>
      <c r="E152" s="43">
        <f>IF(C152=0,0,D152/C152*1000)</f>
        <v>0</v>
      </c>
      <c r="F152" s="42">
        <v>0</v>
      </c>
      <c r="G152" s="11">
        <v>0</v>
      </c>
      <c r="H152" s="43">
        <f t="shared" si="282"/>
        <v>0</v>
      </c>
      <c r="I152" s="42"/>
      <c r="J152" s="11"/>
      <c r="K152" s="43"/>
      <c r="L152" s="42">
        <v>0</v>
      </c>
      <c r="M152" s="11">
        <v>0</v>
      </c>
      <c r="N152" s="43">
        <f t="shared" si="283"/>
        <v>0</v>
      </c>
      <c r="O152" s="42">
        <v>0</v>
      </c>
      <c r="P152" s="11">
        <v>0</v>
      </c>
      <c r="Q152" s="43">
        <f t="shared" si="284"/>
        <v>0</v>
      </c>
      <c r="R152" s="57">
        <v>3.9479999999999994E-2</v>
      </c>
      <c r="S152" s="11">
        <v>24.376999999999999</v>
      </c>
      <c r="T152" s="43">
        <f t="shared" si="285"/>
        <v>617451.87436676805</v>
      </c>
      <c r="U152" s="42">
        <v>0</v>
      </c>
      <c r="V152" s="11">
        <v>0</v>
      </c>
      <c r="W152" s="43">
        <f t="shared" si="286"/>
        <v>0</v>
      </c>
      <c r="X152" s="42">
        <v>0</v>
      </c>
      <c r="Y152" s="11">
        <v>0</v>
      </c>
      <c r="Z152" s="43">
        <f t="shared" si="287"/>
        <v>0</v>
      </c>
      <c r="AA152" s="42">
        <v>0</v>
      </c>
      <c r="AB152" s="11">
        <v>0</v>
      </c>
      <c r="AC152" s="43">
        <f t="shared" si="288"/>
        <v>0</v>
      </c>
      <c r="AD152" s="42">
        <v>0</v>
      </c>
      <c r="AE152" s="11">
        <v>0</v>
      </c>
      <c r="AF152" s="43">
        <f t="shared" si="289"/>
        <v>0</v>
      </c>
      <c r="AG152" s="42">
        <v>0</v>
      </c>
      <c r="AH152" s="11">
        <v>0</v>
      </c>
      <c r="AI152" s="43">
        <f t="shared" si="290"/>
        <v>0</v>
      </c>
      <c r="AJ152" s="42">
        <v>0</v>
      </c>
      <c r="AK152" s="11">
        <v>0</v>
      </c>
      <c r="AL152" s="43">
        <f t="shared" si="291"/>
        <v>0</v>
      </c>
      <c r="AM152" s="42">
        <v>0</v>
      </c>
      <c r="AN152" s="11">
        <v>0</v>
      </c>
      <c r="AO152" s="43">
        <f t="shared" si="292"/>
        <v>0</v>
      </c>
      <c r="AP152" s="42">
        <v>0</v>
      </c>
      <c r="AQ152" s="11">
        <v>0</v>
      </c>
      <c r="AR152" s="43">
        <f t="shared" si="293"/>
        <v>0</v>
      </c>
      <c r="AS152" s="42">
        <v>0</v>
      </c>
      <c r="AT152" s="11">
        <v>0</v>
      </c>
      <c r="AU152" s="43">
        <f t="shared" si="294"/>
        <v>0</v>
      </c>
      <c r="AV152" s="42">
        <v>0</v>
      </c>
      <c r="AW152" s="11">
        <v>0</v>
      </c>
      <c r="AX152" s="43">
        <f t="shared" si="295"/>
        <v>0</v>
      </c>
      <c r="AY152" s="42">
        <v>0</v>
      </c>
      <c r="AZ152" s="11">
        <v>0</v>
      </c>
      <c r="BA152" s="43">
        <f t="shared" si="296"/>
        <v>0</v>
      </c>
      <c r="BB152" s="42">
        <v>0</v>
      </c>
      <c r="BC152" s="11">
        <v>0</v>
      </c>
      <c r="BD152" s="43">
        <f t="shared" si="297"/>
        <v>0</v>
      </c>
      <c r="BE152" s="6">
        <f>SUMIF($C$5:$BD$5,"Ton",C152:BD152)</f>
        <v>3.9479999999999994E-2</v>
      </c>
      <c r="BF152" s="15">
        <f>SUMIF($C$5:$BD$5,"F*",C152:BD152)</f>
        <v>24.376999999999999</v>
      </c>
    </row>
    <row r="153" spans="1:58" x14ac:dyDescent="0.3">
      <c r="A153" s="51">
        <v>2023</v>
      </c>
      <c r="B153" s="43" t="s">
        <v>9</v>
      </c>
      <c r="C153" s="42">
        <v>0</v>
      </c>
      <c r="D153" s="11">
        <v>0</v>
      </c>
      <c r="E153" s="43">
        <f t="shared" ref="E153:E160" si="299">IF(C153=0,0,D153/C153*1000)</f>
        <v>0</v>
      </c>
      <c r="F153" s="42">
        <v>0</v>
      </c>
      <c r="G153" s="11">
        <v>0</v>
      </c>
      <c r="H153" s="43">
        <f t="shared" si="282"/>
        <v>0</v>
      </c>
      <c r="I153" s="42"/>
      <c r="J153" s="11"/>
      <c r="K153" s="43"/>
      <c r="L153" s="42">
        <v>0</v>
      </c>
      <c r="M153" s="11">
        <v>0</v>
      </c>
      <c r="N153" s="43">
        <f t="shared" si="283"/>
        <v>0</v>
      </c>
      <c r="O153" s="42">
        <v>0</v>
      </c>
      <c r="P153" s="11">
        <v>0</v>
      </c>
      <c r="Q153" s="43">
        <f t="shared" si="284"/>
        <v>0</v>
      </c>
      <c r="R153" s="42">
        <v>0</v>
      </c>
      <c r="S153" s="11">
        <v>0</v>
      </c>
      <c r="T153" s="43">
        <f t="shared" si="285"/>
        <v>0</v>
      </c>
      <c r="U153" s="42">
        <v>0</v>
      </c>
      <c r="V153" s="11">
        <v>0</v>
      </c>
      <c r="W153" s="43">
        <f t="shared" si="286"/>
        <v>0</v>
      </c>
      <c r="X153" s="42">
        <v>0</v>
      </c>
      <c r="Y153" s="11">
        <v>0</v>
      </c>
      <c r="Z153" s="43">
        <f t="shared" si="287"/>
        <v>0</v>
      </c>
      <c r="AA153" s="42">
        <v>0</v>
      </c>
      <c r="AB153" s="11">
        <v>0</v>
      </c>
      <c r="AC153" s="43">
        <f t="shared" si="288"/>
        <v>0</v>
      </c>
      <c r="AD153" s="42">
        <v>0</v>
      </c>
      <c r="AE153" s="11">
        <v>0</v>
      </c>
      <c r="AF153" s="43">
        <f t="shared" si="289"/>
        <v>0</v>
      </c>
      <c r="AG153" s="42">
        <v>0</v>
      </c>
      <c r="AH153" s="11">
        <v>0</v>
      </c>
      <c r="AI153" s="43">
        <f t="shared" si="290"/>
        <v>0</v>
      </c>
      <c r="AJ153" s="42">
        <v>0</v>
      </c>
      <c r="AK153" s="11">
        <v>0</v>
      </c>
      <c r="AL153" s="43">
        <f t="shared" si="291"/>
        <v>0</v>
      </c>
      <c r="AM153" s="42">
        <v>0</v>
      </c>
      <c r="AN153" s="11">
        <v>0</v>
      </c>
      <c r="AO153" s="43">
        <f t="shared" si="292"/>
        <v>0</v>
      </c>
      <c r="AP153" s="42">
        <v>0</v>
      </c>
      <c r="AQ153" s="11">
        <v>0</v>
      </c>
      <c r="AR153" s="43">
        <f t="shared" si="293"/>
        <v>0</v>
      </c>
      <c r="AS153" s="42">
        <v>0</v>
      </c>
      <c r="AT153" s="11">
        <v>0</v>
      </c>
      <c r="AU153" s="43">
        <f t="shared" si="294"/>
        <v>0</v>
      </c>
      <c r="AV153" s="42">
        <v>0</v>
      </c>
      <c r="AW153" s="11">
        <v>0</v>
      </c>
      <c r="AX153" s="43">
        <f t="shared" si="295"/>
        <v>0</v>
      </c>
      <c r="AY153" s="42">
        <v>0</v>
      </c>
      <c r="AZ153" s="11">
        <v>0</v>
      </c>
      <c r="BA153" s="43">
        <f t="shared" si="296"/>
        <v>0</v>
      </c>
      <c r="BB153" s="42">
        <v>0</v>
      </c>
      <c r="BC153" s="11">
        <v>0</v>
      </c>
      <c r="BD153" s="43">
        <f t="shared" si="297"/>
        <v>0</v>
      </c>
      <c r="BE153" s="6">
        <f>SUMIF($C$5:$BD$5,"Ton",C153:BD153)</f>
        <v>0</v>
      </c>
      <c r="BF153" s="15">
        <f>SUMIF($C$5:$BD$5,"F*",C153:BD153)</f>
        <v>0</v>
      </c>
    </row>
    <row r="154" spans="1:58" x14ac:dyDescent="0.3">
      <c r="A154" s="51">
        <v>2023</v>
      </c>
      <c r="B154" s="52" t="s">
        <v>10</v>
      </c>
      <c r="C154" s="42">
        <v>0</v>
      </c>
      <c r="D154" s="11">
        <v>0</v>
      </c>
      <c r="E154" s="43">
        <f t="shared" si="299"/>
        <v>0</v>
      </c>
      <c r="F154" s="42">
        <v>0</v>
      </c>
      <c r="G154" s="11">
        <v>0</v>
      </c>
      <c r="H154" s="43">
        <f t="shared" si="282"/>
        <v>0</v>
      </c>
      <c r="I154" s="42"/>
      <c r="J154" s="11"/>
      <c r="K154" s="43"/>
      <c r="L154" s="42">
        <v>0</v>
      </c>
      <c r="M154" s="11">
        <v>0</v>
      </c>
      <c r="N154" s="43">
        <f t="shared" si="283"/>
        <v>0</v>
      </c>
      <c r="O154" s="42">
        <v>0</v>
      </c>
      <c r="P154" s="11">
        <v>0</v>
      </c>
      <c r="Q154" s="43">
        <f t="shared" si="284"/>
        <v>0</v>
      </c>
      <c r="R154" s="42">
        <v>0</v>
      </c>
      <c r="S154" s="11">
        <v>0</v>
      </c>
      <c r="T154" s="43">
        <f t="shared" si="285"/>
        <v>0</v>
      </c>
      <c r="U154" s="42">
        <v>0</v>
      </c>
      <c r="V154" s="11">
        <v>0</v>
      </c>
      <c r="W154" s="43">
        <f t="shared" si="286"/>
        <v>0</v>
      </c>
      <c r="X154" s="42">
        <v>0</v>
      </c>
      <c r="Y154" s="11">
        <v>0</v>
      </c>
      <c r="Z154" s="43">
        <f t="shared" si="287"/>
        <v>0</v>
      </c>
      <c r="AA154" s="42">
        <v>0</v>
      </c>
      <c r="AB154" s="11">
        <v>0</v>
      </c>
      <c r="AC154" s="43">
        <f t="shared" si="288"/>
        <v>0</v>
      </c>
      <c r="AD154" s="42">
        <v>0</v>
      </c>
      <c r="AE154" s="11">
        <v>0</v>
      </c>
      <c r="AF154" s="43">
        <f t="shared" si="289"/>
        <v>0</v>
      </c>
      <c r="AG154" s="42">
        <v>0</v>
      </c>
      <c r="AH154" s="11">
        <v>0</v>
      </c>
      <c r="AI154" s="43">
        <f t="shared" si="290"/>
        <v>0</v>
      </c>
      <c r="AJ154" s="42">
        <v>0</v>
      </c>
      <c r="AK154" s="11">
        <v>0</v>
      </c>
      <c r="AL154" s="43">
        <f t="shared" si="291"/>
        <v>0</v>
      </c>
      <c r="AM154" s="42">
        <v>0</v>
      </c>
      <c r="AN154" s="11">
        <v>0</v>
      </c>
      <c r="AO154" s="43">
        <f t="shared" si="292"/>
        <v>0</v>
      </c>
      <c r="AP154" s="42">
        <v>0</v>
      </c>
      <c r="AQ154" s="11">
        <v>0</v>
      </c>
      <c r="AR154" s="43">
        <f t="shared" si="293"/>
        <v>0</v>
      </c>
      <c r="AS154" s="42">
        <v>0</v>
      </c>
      <c r="AT154" s="11">
        <v>0</v>
      </c>
      <c r="AU154" s="43">
        <f t="shared" si="294"/>
        <v>0</v>
      </c>
      <c r="AV154" s="42">
        <v>0</v>
      </c>
      <c r="AW154" s="11">
        <v>0</v>
      </c>
      <c r="AX154" s="43">
        <f t="shared" si="295"/>
        <v>0</v>
      </c>
      <c r="AY154" s="42">
        <v>0</v>
      </c>
      <c r="AZ154" s="11">
        <v>0</v>
      </c>
      <c r="BA154" s="43">
        <f t="shared" si="296"/>
        <v>0</v>
      </c>
      <c r="BB154" s="42">
        <v>0</v>
      </c>
      <c r="BC154" s="11">
        <v>0</v>
      </c>
      <c r="BD154" s="43">
        <f t="shared" si="297"/>
        <v>0</v>
      </c>
      <c r="BE154" s="6">
        <f>SUMIF($C$5:$BD$5,"Ton",C154:BD154)</f>
        <v>0</v>
      </c>
      <c r="BF154" s="15">
        <f>SUMIF($C$5:$BD$5,"F*",C154:BD154)</f>
        <v>0</v>
      </c>
    </row>
    <row r="155" spans="1:58" x14ac:dyDescent="0.3">
      <c r="A155" s="51">
        <v>2023</v>
      </c>
      <c r="B155" s="52" t="s">
        <v>11</v>
      </c>
      <c r="C155" s="42">
        <v>0</v>
      </c>
      <c r="D155" s="11">
        <v>0</v>
      </c>
      <c r="E155" s="43">
        <f t="shared" si="299"/>
        <v>0</v>
      </c>
      <c r="F155" s="42">
        <v>0</v>
      </c>
      <c r="G155" s="11">
        <v>0</v>
      </c>
      <c r="H155" s="43">
        <f t="shared" si="282"/>
        <v>0</v>
      </c>
      <c r="I155" s="42"/>
      <c r="J155" s="11"/>
      <c r="K155" s="43"/>
      <c r="L155" s="42">
        <v>0</v>
      </c>
      <c r="M155" s="11">
        <v>0</v>
      </c>
      <c r="N155" s="43">
        <f t="shared" si="283"/>
        <v>0</v>
      </c>
      <c r="O155" s="42">
        <v>0</v>
      </c>
      <c r="P155" s="11">
        <v>0</v>
      </c>
      <c r="Q155" s="43">
        <f t="shared" si="284"/>
        <v>0</v>
      </c>
      <c r="R155" s="42">
        <v>0</v>
      </c>
      <c r="S155" s="11">
        <v>0</v>
      </c>
      <c r="T155" s="43">
        <f t="shared" si="285"/>
        <v>0</v>
      </c>
      <c r="U155" s="42">
        <v>0</v>
      </c>
      <c r="V155" s="11">
        <v>0</v>
      </c>
      <c r="W155" s="43">
        <f t="shared" si="286"/>
        <v>0</v>
      </c>
      <c r="X155" s="42">
        <v>0</v>
      </c>
      <c r="Y155" s="11">
        <v>0</v>
      </c>
      <c r="Z155" s="43">
        <f t="shared" si="287"/>
        <v>0</v>
      </c>
      <c r="AA155" s="42">
        <v>0</v>
      </c>
      <c r="AB155" s="11">
        <v>0</v>
      </c>
      <c r="AC155" s="43">
        <f t="shared" si="288"/>
        <v>0</v>
      </c>
      <c r="AD155" s="42">
        <v>0</v>
      </c>
      <c r="AE155" s="11">
        <v>0</v>
      </c>
      <c r="AF155" s="43">
        <f t="shared" si="289"/>
        <v>0</v>
      </c>
      <c r="AG155" s="42">
        <v>0</v>
      </c>
      <c r="AH155" s="11">
        <v>0</v>
      </c>
      <c r="AI155" s="43">
        <f t="shared" si="290"/>
        <v>0</v>
      </c>
      <c r="AJ155" s="42">
        <v>0</v>
      </c>
      <c r="AK155" s="11">
        <v>0</v>
      </c>
      <c r="AL155" s="43">
        <f t="shared" si="291"/>
        <v>0</v>
      </c>
      <c r="AM155" s="42">
        <v>0</v>
      </c>
      <c r="AN155" s="11">
        <v>0</v>
      </c>
      <c r="AO155" s="43">
        <f t="shared" si="292"/>
        <v>0</v>
      </c>
      <c r="AP155" s="42">
        <v>0</v>
      </c>
      <c r="AQ155" s="11">
        <v>0</v>
      </c>
      <c r="AR155" s="43">
        <f t="shared" si="293"/>
        <v>0</v>
      </c>
      <c r="AS155" s="42">
        <v>0</v>
      </c>
      <c r="AT155" s="11">
        <v>0</v>
      </c>
      <c r="AU155" s="43">
        <f t="shared" si="294"/>
        <v>0</v>
      </c>
      <c r="AV155" s="42">
        <v>0</v>
      </c>
      <c r="AW155" s="11">
        <v>0</v>
      </c>
      <c r="AX155" s="43">
        <f t="shared" si="295"/>
        <v>0</v>
      </c>
      <c r="AY155" s="42">
        <v>0</v>
      </c>
      <c r="AZ155" s="11">
        <v>0</v>
      </c>
      <c r="BA155" s="43">
        <f t="shared" si="296"/>
        <v>0</v>
      </c>
      <c r="BB155" s="42">
        <v>0</v>
      </c>
      <c r="BC155" s="11">
        <v>0</v>
      </c>
      <c r="BD155" s="43">
        <f t="shared" si="297"/>
        <v>0</v>
      </c>
      <c r="BE155" s="6">
        <f>SUMIF($C$5:$BD$5,"Ton",C155:BD155)</f>
        <v>0</v>
      </c>
      <c r="BF155" s="15">
        <f>SUMIF($C$5:$BD$5,"F*",C155:BD155)</f>
        <v>0</v>
      </c>
    </row>
    <row r="156" spans="1:58" x14ac:dyDescent="0.3">
      <c r="A156" s="51">
        <v>2023</v>
      </c>
      <c r="B156" s="52" t="s">
        <v>12</v>
      </c>
      <c r="C156" s="42">
        <v>0</v>
      </c>
      <c r="D156" s="11">
        <v>0</v>
      </c>
      <c r="E156" s="43">
        <f t="shared" si="299"/>
        <v>0</v>
      </c>
      <c r="F156" s="42">
        <v>0</v>
      </c>
      <c r="G156" s="11">
        <v>0</v>
      </c>
      <c r="H156" s="43">
        <f t="shared" si="282"/>
        <v>0</v>
      </c>
      <c r="I156" s="42"/>
      <c r="J156" s="11"/>
      <c r="K156" s="43"/>
      <c r="L156" s="42">
        <v>0</v>
      </c>
      <c r="M156" s="11">
        <v>0</v>
      </c>
      <c r="N156" s="43">
        <f t="shared" si="283"/>
        <v>0</v>
      </c>
      <c r="O156" s="42">
        <v>0</v>
      </c>
      <c r="P156" s="11">
        <v>0</v>
      </c>
      <c r="Q156" s="43">
        <f t="shared" si="284"/>
        <v>0</v>
      </c>
      <c r="R156" s="42">
        <v>0</v>
      </c>
      <c r="S156" s="11">
        <v>0</v>
      </c>
      <c r="T156" s="43">
        <f t="shared" si="285"/>
        <v>0</v>
      </c>
      <c r="U156" s="42">
        <v>0</v>
      </c>
      <c r="V156" s="11">
        <v>0</v>
      </c>
      <c r="W156" s="43">
        <f t="shared" si="286"/>
        <v>0</v>
      </c>
      <c r="X156" s="42">
        <v>0</v>
      </c>
      <c r="Y156" s="11">
        <v>0</v>
      </c>
      <c r="Z156" s="43">
        <f t="shared" si="287"/>
        <v>0</v>
      </c>
      <c r="AA156" s="42">
        <v>0</v>
      </c>
      <c r="AB156" s="11">
        <v>0</v>
      </c>
      <c r="AC156" s="43">
        <f t="shared" si="288"/>
        <v>0</v>
      </c>
      <c r="AD156" s="42">
        <v>0</v>
      </c>
      <c r="AE156" s="11">
        <v>0</v>
      </c>
      <c r="AF156" s="43">
        <f t="shared" si="289"/>
        <v>0</v>
      </c>
      <c r="AG156" s="42">
        <v>0</v>
      </c>
      <c r="AH156" s="11">
        <v>0</v>
      </c>
      <c r="AI156" s="43">
        <f t="shared" si="290"/>
        <v>0</v>
      </c>
      <c r="AJ156" s="42">
        <v>0</v>
      </c>
      <c r="AK156" s="11">
        <v>0</v>
      </c>
      <c r="AL156" s="43">
        <f t="shared" si="291"/>
        <v>0</v>
      </c>
      <c r="AM156" s="42">
        <v>0</v>
      </c>
      <c r="AN156" s="11">
        <v>0</v>
      </c>
      <c r="AO156" s="43">
        <f t="shared" si="292"/>
        <v>0</v>
      </c>
      <c r="AP156" s="42">
        <v>0</v>
      </c>
      <c r="AQ156" s="11">
        <v>0</v>
      </c>
      <c r="AR156" s="43">
        <f t="shared" si="293"/>
        <v>0</v>
      </c>
      <c r="AS156" s="42">
        <v>0</v>
      </c>
      <c r="AT156" s="11">
        <v>0</v>
      </c>
      <c r="AU156" s="43">
        <f t="shared" si="294"/>
        <v>0</v>
      </c>
      <c r="AV156" s="42">
        <v>0</v>
      </c>
      <c r="AW156" s="11">
        <v>0</v>
      </c>
      <c r="AX156" s="43">
        <f t="shared" si="295"/>
        <v>0</v>
      </c>
      <c r="AY156" s="42">
        <v>0</v>
      </c>
      <c r="AZ156" s="11">
        <v>0</v>
      </c>
      <c r="BA156" s="43">
        <f t="shared" si="296"/>
        <v>0</v>
      </c>
      <c r="BB156" s="42">
        <v>0</v>
      </c>
      <c r="BC156" s="11">
        <v>0</v>
      </c>
      <c r="BD156" s="43">
        <f t="shared" si="297"/>
        <v>0</v>
      </c>
      <c r="BE156" s="6">
        <f>SUMIF($C$5:$BD$5,"Ton",C156:BD156)</f>
        <v>0</v>
      </c>
      <c r="BF156" s="15">
        <f>SUMIF($C$5:$BD$5,"F*",C156:BD156)</f>
        <v>0</v>
      </c>
    </row>
    <row r="157" spans="1:58" x14ac:dyDescent="0.3">
      <c r="A157" s="51">
        <v>2023</v>
      </c>
      <c r="B157" s="52" t="s">
        <v>13</v>
      </c>
      <c r="C157" s="57">
        <v>0.34</v>
      </c>
      <c r="D157" s="11">
        <v>14.961</v>
      </c>
      <c r="E157" s="43">
        <f t="shared" si="299"/>
        <v>44002.941176470587</v>
      </c>
      <c r="F157" s="42">
        <v>0</v>
      </c>
      <c r="G157" s="11">
        <v>0</v>
      </c>
      <c r="H157" s="43">
        <f t="shared" si="282"/>
        <v>0</v>
      </c>
      <c r="I157" s="42"/>
      <c r="J157" s="11"/>
      <c r="K157" s="43"/>
      <c r="L157" s="42">
        <v>0</v>
      </c>
      <c r="M157" s="11">
        <v>0</v>
      </c>
      <c r="N157" s="43">
        <f t="shared" si="283"/>
        <v>0</v>
      </c>
      <c r="O157" s="42">
        <v>0</v>
      </c>
      <c r="P157" s="11">
        <v>0</v>
      </c>
      <c r="Q157" s="43">
        <f t="shared" si="284"/>
        <v>0</v>
      </c>
      <c r="R157" s="42">
        <v>0</v>
      </c>
      <c r="S157" s="11">
        <v>0</v>
      </c>
      <c r="T157" s="43">
        <f t="shared" si="285"/>
        <v>0</v>
      </c>
      <c r="U157" s="42">
        <v>0</v>
      </c>
      <c r="V157" s="11">
        <v>0</v>
      </c>
      <c r="W157" s="43">
        <f t="shared" si="286"/>
        <v>0</v>
      </c>
      <c r="X157" s="42">
        <v>0</v>
      </c>
      <c r="Y157" s="11">
        <v>0</v>
      </c>
      <c r="Z157" s="43">
        <f t="shared" si="287"/>
        <v>0</v>
      </c>
      <c r="AA157" s="42">
        <v>0</v>
      </c>
      <c r="AB157" s="11">
        <v>0</v>
      </c>
      <c r="AC157" s="43">
        <f t="shared" si="288"/>
        <v>0</v>
      </c>
      <c r="AD157" s="42">
        <v>0</v>
      </c>
      <c r="AE157" s="11">
        <v>0</v>
      </c>
      <c r="AF157" s="43">
        <f t="shared" si="289"/>
        <v>0</v>
      </c>
      <c r="AG157" s="42">
        <v>0</v>
      </c>
      <c r="AH157" s="11">
        <v>0</v>
      </c>
      <c r="AI157" s="43">
        <f t="shared" si="290"/>
        <v>0</v>
      </c>
      <c r="AJ157" s="42">
        <v>0</v>
      </c>
      <c r="AK157" s="11">
        <v>0</v>
      </c>
      <c r="AL157" s="43">
        <f t="shared" si="291"/>
        <v>0</v>
      </c>
      <c r="AM157" s="42">
        <v>0</v>
      </c>
      <c r="AN157" s="11">
        <v>0</v>
      </c>
      <c r="AO157" s="43">
        <f t="shared" si="292"/>
        <v>0</v>
      </c>
      <c r="AP157" s="42">
        <v>0</v>
      </c>
      <c r="AQ157" s="11">
        <v>0</v>
      </c>
      <c r="AR157" s="43">
        <f t="shared" si="293"/>
        <v>0</v>
      </c>
      <c r="AS157" s="42">
        <v>0</v>
      </c>
      <c r="AT157" s="11">
        <v>0</v>
      </c>
      <c r="AU157" s="43">
        <f t="shared" si="294"/>
        <v>0</v>
      </c>
      <c r="AV157" s="42">
        <v>0</v>
      </c>
      <c r="AW157" s="11">
        <v>0</v>
      </c>
      <c r="AX157" s="43">
        <f t="shared" si="295"/>
        <v>0</v>
      </c>
      <c r="AY157" s="42">
        <v>0</v>
      </c>
      <c r="AZ157" s="11">
        <v>0</v>
      </c>
      <c r="BA157" s="43">
        <f t="shared" si="296"/>
        <v>0</v>
      </c>
      <c r="BB157" s="42">
        <v>0</v>
      </c>
      <c r="BC157" s="11">
        <v>0</v>
      </c>
      <c r="BD157" s="43">
        <f t="shared" si="297"/>
        <v>0</v>
      </c>
      <c r="BE157" s="6">
        <f>SUMIF($C$5:$BD$5,"Ton",C157:BD157)</f>
        <v>0.34</v>
      </c>
      <c r="BF157" s="15">
        <f>SUMIF($C$5:$BD$5,"F*",C157:BD157)</f>
        <v>14.961</v>
      </c>
    </row>
    <row r="158" spans="1:58" x14ac:dyDescent="0.3">
      <c r="A158" s="51">
        <v>2023</v>
      </c>
      <c r="B158" s="52" t="s">
        <v>14</v>
      </c>
      <c r="C158" s="57">
        <v>2.13</v>
      </c>
      <c r="D158" s="11">
        <v>10.586</v>
      </c>
      <c r="E158" s="43">
        <f t="shared" si="299"/>
        <v>4969.9530516431932</v>
      </c>
      <c r="F158" s="42">
        <v>0</v>
      </c>
      <c r="G158" s="11">
        <v>0</v>
      </c>
      <c r="H158" s="43">
        <f t="shared" si="282"/>
        <v>0</v>
      </c>
      <c r="I158" s="42"/>
      <c r="J158" s="11"/>
      <c r="K158" s="43"/>
      <c r="L158" s="42">
        <v>0</v>
      </c>
      <c r="M158" s="11">
        <v>0</v>
      </c>
      <c r="N158" s="43">
        <f t="shared" si="283"/>
        <v>0</v>
      </c>
      <c r="O158" s="42">
        <v>0</v>
      </c>
      <c r="P158" s="11">
        <v>0</v>
      </c>
      <c r="Q158" s="43">
        <f t="shared" si="284"/>
        <v>0</v>
      </c>
      <c r="R158" s="42">
        <v>0</v>
      </c>
      <c r="S158" s="11">
        <v>0</v>
      </c>
      <c r="T158" s="43">
        <f t="shared" si="285"/>
        <v>0</v>
      </c>
      <c r="U158" s="42">
        <v>0</v>
      </c>
      <c r="V158" s="11">
        <v>0</v>
      </c>
      <c r="W158" s="43">
        <f t="shared" si="286"/>
        <v>0</v>
      </c>
      <c r="X158" s="42">
        <v>0</v>
      </c>
      <c r="Y158" s="11">
        <v>0</v>
      </c>
      <c r="Z158" s="43">
        <f t="shared" si="287"/>
        <v>0</v>
      </c>
      <c r="AA158" s="42">
        <v>0</v>
      </c>
      <c r="AB158" s="11">
        <v>0</v>
      </c>
      <c r="AC158" s="43">
        <f t="shared" si="288"/>
        <v>0</v>
      </c>
      <c r="AD158" s="42">
        <v>0</v>
      </c>
      <c r="AE158" s="11">
        <v>0</v>
      </c>
      <c r="AF158" s="43">
        <f t="shared" si="289"/>
        <v>0</v>
      </c>
      <c r="AG158" s="42">
        <v>0</v>
      </c>
      <c r="AH158" s="11">
        <v>0</v>
      </c>
      <c r="AI158" s="43">
        <f t="shared" si="290"/>
        <v>0</v>
      </c>
      <c r="AJ158" s="42">
        <v>0</v>
      </c>
      <c r="AK158" s="11">
        <v>0</v>
      </c>
      <c r="AL158" s="43">
        <f t="shared" si="291"/>
        <v>0</v>
      </c>
      <c r="AM158" s="42">
        <v>0</v>
      </c>
      <c r="AN158" s="11">
        <v>0</v>
      </c>
      <c r="AO158" s="43">
        <f t="shared" si="292"/>
        <v>0</v>
      </c>
      <c r="AP158" s="42">
        <v>0</v>
      </c>
      <c r="AQ158" s="11">
        <v>0</v>
      </c>
      <c r="AR158" s="43">
        <f t="shared" si="293"/>
        <v>0</v>
      </c>
      <c r="AS158" s="42">
        <v>0</v>
      </c>
      <c r="AT158" s="11">
        <v>0</v>
      </c>
      <c r="AU158" s="43">
        <f t="shared" si="294"/>
        <v>0</v>
      </c>
      <c r="AV158" s="42">
        <v>0</v>
      </c>
      <c r="AW158" s="11">
        <v>0</v>
      </c>
      <c r="AX158" s="43">
        <f t="shared" si="295"/>
        <v>0</v>
      </c>
      <c r="AY158" s="42">
        <v>0</v>
      </c>
      <c r="AZ158" s="11">
        <v>0</v>
      </c>
      <c r="BA158" s="43">
        <f t="shared" si="296"/>
        <v>0</v>
      </c>
      <c r="BB158" s="42">
        <v>0</v>
      </c>
      <c r="BC158" s="11">
        <v>0</v>
      </c>
      <c r="BD158" s="43">
        <f t="shared" si="297"/>
        <v>0</v>
      </c>
      <c r="BE158" s="6">
        <f>SUMIF($C$5:$BD$5,"Ton",C158:BD158)</f>
        <v>2.13</v>
      </c>
      <c r="BF158" s="15">
        <f>SUMIF($C$5:$BD$5,"F*",C158:BD158)</f>
        <v>10.586</v>
      </c>
    </row>
    <row r="159" spans="1:58" x14ac:dyDescent="0.3">
      <c r="A159" s="51">
        <v>2023</v>
      </c>
      <c r="B159" s="43" t="s">
        <v>15</v>
      </c>
      <c r="C159" s="42">
        <v>0</v>
      </c>
      <c r="D159" s="11">
        <v>0</v>
      </c>
      <c r="E159" s="43">
        <f t="shared" si="299"/>
        <v>0</v>
      </c>
      <c r="F159" s="42">
        <v>0</v>
      </c>
      <c r="G159" s="11">
        <v>0</v>
      </c>
      <c r="H159" s="43">
        <f t="shared" si="282"/>
        <v>0</v>
      </c>
      <c r="I159" s="42"/>
      <c r="J159" s="11"/>
      <c r="K159" s="43"/>
      <c r="L159" s="42">
        <v>0</v>
      </c>
      <c r="M159" s="11">
        <v>0</v>
      </c>
      <c r="N159" s="43">
        <f t="shared" si="283"/>
        <v>0</v>
      </c>
      <c r="O159" s="42">
        <v>0</v>
      </c>
      <c r="P159" s="11">
        <v>0</v>
      </c>
      <c r="Q159" s="43">
        <f t="shared" si="284"/>
        <v>0</v>
      </c>
      <c r="R159" s="42">
        <v>0</v>
      </c>
      <c r="S159" s="11">
        <v>0</v>
      </c>
      <c r="T159" s="43">
        <f t="shared" si="285"/>
        <v>0</v>
      </c>
      <c r="U159" s="42">
        <v>0</v>
      </c>
      <c r="V159" s="11">
        <v>0</v>
      </c>
      <c r="W159" s="43">
        <f t="shared" si="286"/>
        <v>0</v>
      </c>
      <c r="X159" s="42">
        <v>0</v>
      </c>
      <c r="Y159" s="11">
        <v>0</v>
      </c>
      <c r="Z159" s="43">
        <f t="shared" si="287"/>
        <v>0</v>
      </c>
      <c r="AA159" s="42">
        <v>0</v>
      </c>
      <c r="AB159" s="11">
        <v>0</v>
      </c>
      <c r="AC159" s="43">
        <f t="shared" si="288"/>
        <v>0</v>
      </c>
      <c r="AD159" s="42">
        <v>0</v>
      </c>
      <c r="AE159" s="11">
        <v>0</v>
      </c>
      <c r="AF159" s="43">
        <f t="shared" si="289"/>
        <v>0</v>
      </c>
      <c r="AG159" s="42">
        <v>0</v>
      </c>
      <c r="AH159" s="11">
        <v>0</v>
      </c>
      <c r="AI159" s="43">
        <f t="shared" si="290"/>
        <v>0</v>
      </c>
      <c r="AJ159" s="42">
        <v>0</v>
      </c>
      <c r="AK159" s="11">
        <v>0</v>
      </c>
      <c r="AL159" s="43">
        <f t="shared" si="291"/>
        <v>0</v>
      </c>
      <c r="AM159" s="42">
        <v>0</v>
      </c>
      <c r="AN159" s="11">
        <v>0</v>
      </c>
      <c r="AO159" s="43">
        <f t="shared" si="292"/>
        <v>0</v>
      </c>
      <c r="AP159" s="42">
        <v>0</v>
      </c>
      <c r="AQ159" s="11">
        <v>0</v>
      </c>
      <c r="AR159" s="43">
        <f t="shared" si="293"/>
        <v>0</v>
      </c>
      <c r="AS159" s="42">
        <v>0</v>
      </c>
      <c r="AT159" s="11">
        <v>0</v>
      </c>
      <c r="AU159" s="43">
        <f t="shared" si="294"/>
        <v>0</v>
      </c>
      <c r="AV159" s="42">
        <v>0</v>
      </c>
      <c r="AW159" s="11">
        <v>0</v>
      </c>
      <c r="AX159" s="43">
        <f t="shared" si="295"/>
        <v>0</v>
      </c>
      <c r="AY159" s="42">
        <v>0</v>
      </c>
      <c r="AZ159" s="11">
        <v>0</v>
      </c>
      <c r="BA159" s="43">
        <f t="shared" si="296"/>
        <v>0</v>
      </c>
      <c r="BB159" s="42">
        <v>0</v>
      </c>
      <c r="BC159" s="11">
        <v>0</v>
      </c>
      <c r="BD159" s="43">
        <f t="shared" si="297"/>
        <v>0</v>
      </c>
      <c r="BE159" s="6">
        <f>SUMIF($C$5:$BD$5,"Ton",C159:BD159)</f>
        <v>0</v>
      </c>
      <c r="BF159" s="15">
        <f>SUMIF($C$5:$BD$5,"F*",C159:BD159)</f>
        <v>0</v>
      </c>
    </row>
    <row r="160" spans="1:58" x14ac:dyDescent="0.3">
      <c r="A160" s="51">
        <v>2023</v>
      </c>
      <c r="B160" s="52" t="s">
        <v>16</v>
      </c>
      <c r="C160" s="42">
        <v>0</v>
      </c>
      <c r="D160" s="11">
        <v>0</v>
      </c>
      <c r="E160" s="43">
        <f t="shared" si="299"/>
        <v>0</v>
      </c>
      <c r="F160" s="42">
        <v>0</v>
      </c>
      <c r="G160" s="11">
        <v>0</v>
      </c>
      <c r="H160" s="43">
        <f t="shared" si="282"/>
        <v>0</v>
      </c>
      <c r="I160" s="42"/>
      <c r="J160" s="11"/>
      <c r="K160" s="43"/>
      <c r="L160" s="42">
        <v>0</v>
      </c>
      <c r="M160" s="11">
        <v>0</v>
      </c>
      <c r="N160" s="43">
        <f t="shared" si="283"/>
        <v>0</v>
      </c>
      <c r="O160" s="42">
        <v>0</v>
      </c>
      <c r="P160" s="11">
        <v>0</v>
      </c>
      <c r="Q160" s="43">
        <f t="shared" si="284"/>
        <v>0</v>
      </c>
      <c r="R160" s="42">
        <v>0</v>
      </c>
      <c r="S160" s="11">
        <v>0</v>
      </c>
      <c r="T160" s="43">
        <f t="shared" si="285"/>
        <v>0</v>
      </c>
      <c r="U160" s="42">
        <v>0</v>
      </c>
      <c r="V160" s="11">
        <v>0</v>
      </c>
      <c r="W160" s="43">
        <f t="shared" si="286"/>
        <v>0</v>
      </c>
      <c r="X160" s="42">
        <v>0</v>
      </c>
      <c r="Y160" s="11">
        <v>0</v>
      </c>
      <c r="Z160" s="43">
        <f t="shared" si="287"/>
        <v>0</v>
      </c>
      <c r="AA160" s="42">
        <v>0</v>
      </c>
      <c r="AB160" s="11">
        <v>0</v>
      </c>
      <c r="AC160" s="43">
        <f t="shared" si="288"/>
        <v>0</v>
      </c>
      <c r="AD160" s="42">
        <v>0</v>
      </c>
      <c r="AE160" s="11">
        <v>0</v>
      </c>
      <c r="AF160" s="43">
        <f t="shared" si="289"/>
        <v>0</v>
      </c>
      <c r="AG160" s="42">
        <v>0</v>
      </c>
      <c r="AH160" s="11">
        <v>0</v>
      </c>
      <c r="AI160" s="43">
        <f t="shared" si="290"/>
        <v>0</v>
      </c>
      <c r="AJ160" s="42">
        <v>0</v>
      </c>
      <c r="AK160" s="11">
        <v>0</v>
      </c>
      <c r="AL160" s="43">
        <f t="shared" si="291"/>
        <v>0</v>
      </c>
      <c r="AM160" s="42">
        <v>0</v>
      </c>
      <c r="AN160" s="11">
        <v>0</v>
      </c>
      <c r="AO160" s="43">
        <f t="shared" si="292"/>
        <v>0</v>
      </c>
      <c r="AP160" s="42">
        <v>0</v>
      </c>
      <c r="AQ160" s="11">
        <v>0</v>
      </c>
      <c r="AR160" s="43">
        <f t="shared" si="293"/>
        <v>0</v>
      </c>
      <c r="AS160" s="42">
        <v>0</v>
      </c>
      <c r="AT160" s="11">
        <v>0</v>
      </c>
      <c r="AU160" s="43">
        <f t="shared" si="294"/>
        <v>0</v>
      </c>
      <c r="AV160" s="42">
        <v>0</v>
      </c>
      <c r="AW160" s="11">
        <v>0</v>
      </c>
      <c r="AX160" s="43">
        <f t="shared" si="295"/>
        <v>0</v>
      </c>
      <c r="AY160" s="42">
        <v>0</v>
      </c>
      <c r="AZ160" s="11">
        <v>0</v>
      </c>
      <c r="BA160" s="43">
        <f t="shared" si="296"/>
        <v>0</v>
      </c>
      <c r="BB160" s="42">
        <v>0</v>
      </c>
      <c r="BC160" s="11">
        <v>0</v>
      </c>
      <c r="BD160" s="43">
        <f t="shared" si="297"/>
        <v>0</v>
      </c>
      <c r="BE160" s="6">
        <f>SUMIF($C$5:$BD$5,"Ton",C160:BD160)</f>
        <v>0</v>
      </c>
      <c r="BF160" s="15">
        <f>SUMIF($C$5:$BD$5,"F*",C160:BD160)</f>
        <v>0</v>
      </c>
    </row>
    <row r="161" spans="1:58" ht="15" thickBot="1" x14ac:dyDescent="0.35">
      <c r="A161" s="53"/>
      <c r="B161" s="54" t="s">
        <v>17</v>
      </c>
      <c r="C161" s="44">
        <f t="shared" ref="C161:D161" si="300">SUM(C149:C160)</f>
        <v>3.3019999999999996</v>
      </c>
      <c r="D161" s="35">
        <f t="shared" si="300"/>
        <v>59.326999999999998</v>
      </c>
      <c r="E161" s="45"/>
      <c r="F161" s="44">
        <f t="shared" ref="F161:G161" si="301">SUM(F149:F160)</f>
        <v>0</v>
      </c>
      <c r="G161" s="35">
        <f t="shared" si="301"/>
        <v>0</v>
      </c>
      <c r="H161" s="45"/>
      <c r="I161" s="44"/>
      <c r="J161" s="35"/>
      <c r="K161" s="45"/>
      <c r="L161" s="44">
        <f t="shared" ref="L161:M161" si="302">SUM(L149:L160)</f>
        <v>0</v>
      </c>
      <c r="M161" s="35">
        <f t="shared" si="302"/>
        <v>0</v>
      </c>
      <c r="N161" s="45"/>
      <c r="O161" s="44">
        <f t="shared" ref="O161:P161" si="303">SUM(O149:O160)</f>
        <v>0</v>
      </c>
      <c r="P161" s="35">
        <f t="shared" si="303"/>
        <v>0</v>
      </c>
      <c r="Q161" s="45"/>
      <c r="R161" s="44">
        <f t="shared" ref="R161:S161" si="304">SUM(R149:R160)</f>
        <v>0.21947999999999998</v>
      </c>
      <c r="S161" s="35">
        <f t="shared" si="304"/>
        <v>35.492999999999995</v>
      </c>
      <c r="T161" s="45"/>
      <c r="U161" s="44">
        <f t="shared" ref="U161:V161" si="305">SUM(U149:U160)</f>
        <v>0</v>
      </c>
      <c r="V161" s="35">
        <f t="shared" si="305"/>
        <v>0</v>
      </c>
      <c r="W161" s="45"/>
      <c r="X161" s="44">
        <f t="shared" ref="X161:Y161" si="306">SUM(X149:X160)</f>
        <v>0</v>
      </c>
      <c r="Y161" s="35">
        <f t="shared" si="306"/>
        <v>0</v>
      </c>
      <c r="Z161" s="45"/>
      <c r="AA161" s="44">
        <f t="shared" ref="AA161:AB161" si="307">SUM(AA149:AA160)</f>
        <v>0</v>
      </c>
      <c r="AB161" s="35">
        <f t="shared" si="307"/>
        <v>0</v>
      </c>
      <c r="AC161" s="45"/>
      <c r="AD161" s="44">
        <f t="shared" ref="AD161:AE161" si="308">SUM(AD149:AD160)</f>
        <v>0</v>
      </c>
      <c r="AE161" s="35">
        <f t="shared" si="308"/>
        <v>0</v>
      </c>
      <c r="AF161" s="45"/>
      <c r="AG161" s="44">
        <f t="shared" ref="AG161:AH161" si="309">SUM(AG149:AG160)</f>
        <v>0</v>
      </c>
      <c r="AH161" s="35">
        <f t="shared" si="309"/>
        <v>0</v>
      </c>
      <c r="AI161" s="45"/>
      <c r="AJ161" s="44">
        <f t="shared" ref="AJ161:AK161" si="310">SUM(AJ149:AJ160)</f>
        <v>0</v>
      </c>
      <c r="AK161" s="35">
        <f t="shared" si="310"/>
        <v>0</v>
      </c>
      <c r="AL161" s="45"/>
      <c r="AM161" s="44">
        <f t="shared" ref="AM161:AN161" si="311">SUM(AM149:AM160)</f>
        <v>0</v>
      </c>
      <c r="AN161" s="35">
        <f t="shared" si="311"/>
        <v>0</v>
      </c>
      <c r="AO161" s="45"/>
      <c r="AP161" s="44">
        <f t="shared" ref="AP161:AQ161" si="312">SUM(AP149:AP160)</f>
        <v>0</v>
      </c>
      <c r="AQ161" s="35">
        <f t="shared" si="312"/>
        <v>0</v>
      </c>
      <c r="AR161" s="45"/>
      <c r="AS161" s="44">
        <f t="shared" ref="AS161:AT161" si="313">SUM(AS149:AS160)</f>
        <v>0</v>
      </c>
      <c r="AT161" s="35">
        <f t="shared" si="313"/>
        <v>0</v>
      </c>
      <c r="AU161" s="45"/>
      <c r="AV161" s="44">
        <f t="shared" ref="AV161:AW161" si="314">SUM(AV149:AV160)</f>
        <v>0</v>
      </c>
      <c r="AW161" s="35">
        <f t="shared" si="314"/>
        <v>0</v>
      </c>
      <c r="AX161" s="45"/>
      <c r="AY161" s="44">
        <f t="shared" ref="AY161:AZ161" si="315">SUM(AY149:AY160)</f>
        <v>0</v>
      </c>
      <c r="AZ161" s="35">
        <f t="shared" si="315"/>
        <v>0</v>
      </c>
      <c r="BA161" s="45"/>
      <c r="BB161" s="44">
        <f t="shared" ref="BB161:BC161" si="316">SUM(BB149:BB160)</f>
        <v>0</v>
      </c>
      <c r="BC161" s="35">
        <f t="shared" si="316"/>
        <v>0</v>
      </c>
      <c r="BD161" s="45"/>
      <c r="BE161" s="36">
        <f>SUMIF($C$5:$BD$5,"Ton",C161:BD161)</f>
        <v>3.5214799999999995</v>
      </c>
      <c r="BF161" s="37">
        <f>SUMIF($C$5:$BD$5,"F*",C161:BD161)</f>
        <v>94.82</v>
      </c>
    </row>
    <row r="162" spans="1:58" x14ac:dyDescent="0.3">
      <c r="A162" s="51">
        <v>2024</v>
      </c>
      <c r="B162" s="52" t="s">
        <v>5</v>
      </c>
      <c r="C162" s="42">
        <v>0</v>
      </c>
      <c r="D162" s="11">
        <v>0</v>
      </c>
      <c r="E162" s="43">
        <f>IF(C162=0,0,D162/C162*1000)</f>
        <v>0</v>
      </c>
      <c r="F162" s="42">
        <v>0</v>
      </c>
      <c r="G162" s="11">
        <v>0</v>
      </c>
      <c r="H162" s="43">
        <f t="shared" ref="H162:H173" si="317">IF(F162=0,0,G162/F162*1000)</f>
        <v>0</v>
      </c>
      <c r="I162" s="42"/>
      <c r="J162" s="11"/>
      <c r="K162" s="43"/>
      <c r="L162" s="42">
        <v>0</v>
      </c>
      <c r="M162" s="11">
        <v>0</v>
      </c>
      <c r="N162" s="43">
        <f t="shared" ref="N162:N173" si="318">IF(L162=0,0,M162/L162*1000)</f>
        <v>0</v>
      </c>
      <c r="O162" s="42">
        <v>0</v>
      </c>
      <c r="P162" s="11">
        <v>0</v>
      </c>
      <c r="Q162" s="43">
        <f t="shared" ref="Q162:Q173" si="319">IF(O162=0,0,P162/O162*1000)</f>
        <v>0</v>
      </c>
      <c r="R162" s="42">
        <v>0</v>
      </c>
      <c r="S162" s="11">
        <v>0</v>
      </c>
      <c r="T162" s="43">
        <f t="shared" ref="T162:T173" si="320">IF(R162=0,0,S162/R162*1000)</f>
        <v>0</v>
      </c>
      <c r="U162" s="42">
        <v>0</v>
      </c>
      <c r="V162" s="11">
        <v>0</v>
      </c>
      <c r="W162" s="43">
        <f t="shared" ref="W162:W173" si="321">IF(U162=0,0,V162/U162*1000)</f>
        <v>0</v>
      </c>
      <c r="X162" s="59">
        <v>0.8</v>
      </c>
      <c r="Y162" s="60">
        <v>19.887</v>
      </c>
      <c r="Z162" s="43">
        <f t="shared" ref="Z162:Z173" si="322">IF(X162=0,0,Y162/X162*1000)</f>
        <v>24858.75</v>
      </c>
      <c r="AA162" s="42">
        <v>0</v>
      </c>
      <c r="AB162" s="11">
        <v>0</v>
      </c>
      <c r="AC162" s="43">
        <f t="shared" ref="AC162:AC173" si="323">IF(AA162=0,0,AB162/AA162*1000)</f>
        <v>0</v>
      </c>
      <c r="AD162" s="42">
        <v>0</v>
      </c>
      <c r="AE162" s="11">
        <v>0</v>
      </c>
      <c r="AF162" s="43">
        <f t="shared" ref="AF162:AF173" si="324">IF(AD162=0,0,AE162/AD162*1000)</f>
        <v>0</v>
      </c>
      <c r="AG162" s="42">
        <v>0</v>
      </c>
      <c r="AH162" s="11">
        <v>0</v>
      </c>
      <c r="AI162" s="43">
        <f t="shared" ref="AI162:AI173" si="325">IF(AG162=0,0,AH162/AG162*1000)</f>
        <v>0</v>
      </c>
      <c r="AJ162" s="42">
        <v>0</v>
      </c>
      <c r="AK162" s="11">
        <v>0</v>
      </c>
      <c r="AL162" s="43">
        <f t="shared" ref="AL162:AL173" si="326">IF(AJ162=0,0,AK162/AJ162*1000)</f>
        <v>0</v>
      </c>
      <c r="AM162" s="42">
        <v>0</v>
      </c>
      <c r="AN162" s="11">
        <v>0</v>
      </c>
      <c r="AO162" s="43">
        <f t="shared" ref="AO162:AO173" si="327">IF(AM162=0,0,AN162/AM162*1000)</f>
        <v>0</v>
      </c>
      <c r="AP162" s="42">
        <v>0</v>
      </c>
      <c r="AQ162" s="11">
        <v>0</v>
      </c>
      <c r="AR162" s="43">
        <f t="shared" ref="AR162:AR173" si="328">IF(AP162=0,0,AQ162/AP162*1000)</f>
        <v>0</v>
      </c>
      <c r="AS162" s="42">
        <v>0</v>
      </c>
      <c r="AT162" s="11">
        <v>0</v>
      </c>
      <c r="AU162" s="43">
        <f t="shared" ref="AU162:AU173" si="329">IF(AS162=0,0,AT162/AS162*1000)</f>
        <v>0</v>
      </c>
      <c r="AV162" s="42">
        <v>0</v>
      </c>
      <c r="AW162" s="11">
        <v>0</v>
      </c>
      <c r="AX162" s="43">
        <f t="shared" ref="AX162:AX173" si="330">IF(AV162=0,0,AW162/AV162*1000)</f>
        <v>0</v>
      </c>
      <c r="AY162" s="42">
        <v>0</v>
      </c>
      <c r="AZ162" s="11">
        <v>0</v>
      </c>
      <c r="BA162" s="43">
        <f t="shared" ref="BA162:BA173" si="331">IF(AY162=0,0,AZ162/AY162*1000)</f>
        <v>0</v>
      </c>
      <c r="BB162" s="42">
        <v>0</v>
      </c>
      <c r="BC162" s="11">
        <v>0</v>
      </c>
      <c r="BD162" s="43">
        <f t="shared" ref="BD162:BD173" si="332">IF(BB162=0,0,BC162/BB162*1000)</f>
        <v>0</v>
      </c>
      <c r="BE162" s="6">
        <f>SUMIF($C$5:$BD$5,"Ton",C162:BD162)</f>
        <v>0.8</v>
      </c>
      <c r="BF162" s="15">
        <f>SUMIF($C$5:$BD$5,"F*",C162:BD162)</f>
        <v>19.887</v>
      </c>
    </row>
    <row r="163" spans="1:58" x14ac:dyDescent="0.3">
      <c r="A163" s="51">
        <v>2024</v>
      </c>
      <c r="B163" s="52" t="s">
        <v>6</v>
      </c>
      <c r="C163" s="42">
        <v>0</v>
      </c>
      <c r="D163" s="11">
        <v>0</v>
      </c>
      <c r="E163" s="43">
        <f t="shared" ref="E163:E164" si="333">IF(C163=0,0,D163/C163*1000)</f>
        <v>0</v>
      </c>
      <c r="F163" s="42">
        <v>0</v>
      </c>
      <c r="G163" s="11">
        <v>0</v>
      </c>
      <c r="H163" s="43">
        <f t="shared" si="317"/>
        <v>0</v>
      </c>
      <c r="I163" s="42"/>
      <c r="J163" s="11"/>
      <c r="K163" s="43"/>
      <c r="L163" s="42">
        <v>0</v>
      </c>
      <c r="M163" s="11">
        <v>0</v>
      </c>
      <c r="N163" s="43">
        <f t="shared" si="318"/>
        <v>0</v>
      </c>
      <c r="O163" s="42">
        <v>0</v>
      </c>
      <c r="P163" s="11">
        <v>0</v>
      </c>
      <c r="Q163" s="43">
        <f t="shared" si="319"/>
        <v>0</v>
      </c>
      <c r="R163" s="42">
        <v>0</v>
      </c>
      <c r="S163" s="11">
        <v>0</v>
      </c>
      <c r="T163" s="43">
        <f t="shared" si="320"/>
        <v>0</v>
      </c>
      <c r="U163" s="42">
        <v>0</v>
      </c>
      <c r="V163" s="11">
        <v>0</v>
      </c>
      <c r="W163" s="43">
        <f t="shared" si="321"/>
        <v>0</v>
      </c>
      <c r="X163" s="42">
        <v>0</v>
      </c>
      <c r="Y163" s="11">
        <v>0</v>
      </c>
      <c r="Z163" s="43">
        <f t="shared" si="322"/>
        <v>0</v>
      </c>
      <c r="AA163" s="42">
        <v>0</v>
      </c>
      <c r="AB163" s="11">
        <v>0</v>
      </c>
      <c r="AC163" s="43">
        <f t="shared" si="323"/>
        <v>0</v>
      </c>
      <c r="AD163" s="42">
        <v>0</v>
      </c>
      <c r="AE163" s="11">
        <v>0</v>
      </c>
      <c r="AF163" s="43">
        <f t="shared" si="324"/>
        <v>0</v>
      </c>
      <c r="AG163" s="42">
        <v>0</v>
      </c>
      <c r="AH163" s="11">
        <v>0</v>
      </c>
      <c r="AI163" s="43">
        <f t="shared" si="325"/>
        <v>0</v>
      </c>
      <c r="AJ163" s="42">
        <v>0</v>
      </c>
      <c r="AK163" s="11">
        <v>0</v>
      </c>
      <c r="AL163" s="43">
        <f t="shared" si="326"/>
        <v>0</v>
      </c>
      <c r="AM163" s="42">
        <v>0</v>
      </c>
      <c r="AN163" s="11">
        <v>0</v>
      </c>
      <c r="AO163" s="43">
        <f t="shared" si="327"/>
        <v>0</v>
      </c>
      <c r="AP163" s="42">
        <v>0</v>
      </c>
      <c r="AQ163" s="11">
        <v>0</v>
      </c>
      <c r="AR163" s="43">
        <f t="shared" si="328"/>
        <v>0</v>
      </c>
      <c r="AS163" s="42">
        <v>0</v>
      </c>
      <c r="AT163" s="11">
        <v>0</v>
      </c>
      <c r="AU163" s="43">
        <f t="shared" si="329"/>
        <v>0</v>
      </c>
      <c r="AV163" s="42">
        <v>0</v>
      </c>
      <c r="AW163" s="11">
        <v>0</v>
      </c>
      <c r="AX163" s="43">
        <f t="shared" si="330"/>
        <v>0</v>
      </c>
      <c r="AY163" s="42">
        <v>0</v>
      </c>
      <c r="AZ163" s="11">
        <v>0</v>
      </c>
      <c r="BA163" s="43">
        <f t="shared" si="331"/>
        <v>0</v>
      </c>
      <c r="BB163" s="42">
        <v>0</v>
      </c>
      <c r="BC163" s="11">
        <v>0</v>
      </c>
      <c r="BD163" s="43">
        <f t="shared" si="332"/>
        <v>0</v>
      </c>
      <c r="BE163" s="6">
        <f>SUMIF($C$5:$BD$5,"Ton",C163:BD163)</f>
        <v>0</v>
      </c>
      <c r="BF163" s="15">
        <f>SUMIF($C$5:$BD$5,"F*",C163:BD163)</f>
        <v>0</v>
      </c>
    </row>
    <row r="164" spans="1:58" x14ac:dyDescent="0.3">
      <c r="A164" s="51">
        <v>2024</v>
      </c>
      <c r="B164" s="52" t="s">
        <v>7</v>
      </c>
      <c r="C164" s="57">
        <v>1.1200000000000001</v>
      </c>
      <c r="D164" s="11">
        <v>37.487000000000002</v>
      </c>
      <c r="E164" s="43">
        <f t="shared" si="333"/>
        <v>33470.53571428571</v>
      </c>
      <c r="F164" s="42">
        <v>0</v>
      </c>
      <c r="G164" s="11">
        <v>0</v>
      </c>
      <c r="H164" s="43">
        <f t="shared" si="317"/>
        <v>0</v>
      </c>
      <c r="I164" s="42"/>
      <c r="J164" s="11"/>
      <c r="K164" s="43"/>
      <c r="L164" s="42">
        <v>0</v>
      </c>
      <c r="M164" s="11">
        <v>0</v>
      </c>
      <c r="N164" s="43">
        <f t="shared" si="318"/>
        <v>0</v>
      </c>
      <c r="O164" s="42">
        <v>0</v>
      </c>
      <c r="P164" s="11">
        <v>0</v>
      </c>
      <c r="Q164" s="43">
        <f t="shared" si="319"/>
        <v>0</v>
      </c>
      <c r="R164" s="42">
        <v>0</v>
      </c>
      <c r="S164" s="11">
        <v>0</v>
      </c>
      <c r="T164" s="43">
        <f t="shared" si="320"/>
        <v>0</v>
      </c>
      <c r="U164" s="42">
        <v>0</v>
      </c>
      <c r="V164" s="11">
        <v>0</v>
      </c>
      <c r="W164" s="43">
        <f t="shared" si="321"/>
        <v>0</v>
      </c>
      <c r="X164" s="42">
        <v>0</v>
      </c>
      <c r="Y164" s="11">
        <v>0</v>
      </c>
      <c r="Z164" s="43">
        <f t="shared" si="322"/>
        <v>0</v>
      </c>
      <c r="AA164" s="42">
        <v>0</v>
      </c>
      <c r="AB164" s="11">
        <v>0</v>
      </c>
      <c r="AC164" s="43">
        <f t="shared" si="323"/>
        <v>0</v>
      </c>
      <c r="AD164" s="42">
        <v>0</v>
      </c>
      <c r="AE164" s="11">
        <v>0</v>
      </c>
      <c r="AF164" s="43">
        <f t="shared" si="324"/>
        <v>0</v>
      </c>
      <c r="AG164" s="42">
        <v>0</v>
      </c>
      <c r="AH164" s="11">
        <v>0</v>
      </c>
      <c r="AI164" s="43">
        <f t="shared" si="325"/>
        <v>0</v>
      </c>
      <c r="AJ164" s="42">
        <v>0</v>
      </c>
      <c r="AK164" s="11">
        <v>0</v>
      </c>
      <c r="AL164" s="43">
        <f t="shared" si="326"/>
        <v>0</v>
      </c>
      <c r="AM164" s="42">
        <v>0</v>
      </c>
      <c r="AN164" s="11">
        <v>0</v>
      </c>
      <c r="AO164" s="43">
        <f t="shared" si="327"/>
        <v>0</v>
      </c>
      <c r="AP164" s="42">
        <v>0</v>
      </c>
      <c r="AQ164" s="11">
        <v>0</v>
      </c>
      <c r="AR164" s="43">
        <f t="shared" si="328"/>
        <v>0</v>
      </c>
      <c r="AS164" s="42">
        <v>0</v>
      </c>
      <c r="AT164" s="11">
        <v>0</v>
      </c>
      <c r="AU164" s="43">
        <f t="shared" si="329"/>
        <v>0</v>
      </c>
      <c r="AV164" s="42">
        <v>0</v>
      </c>
      <c r="AW164" s="11">
        <v>0</v>
      </c>
      <c r="AX164" s="43">
        <f t="shared" si="330"/>
        <v>0</v>
      </c>
      <c r="AY164" s="42">
        <v>0</v>
      </c>
      <c r="AZ164" s="11">
        <v>0</v>
      </c>
      <c r="BA164" s="43">
        <f t="shared" si="331"/>
        <v>0</v>
      </c>
      <c r="BB164" s="42">
        <v>0</v>
      </c>
      <c r="BC164" s="11">
        <v>0</v>
      </c>
      <c r="BD164" s="43">
        <f t="shared" si="332"/>
        <v>0</v>
      </c>
      <c r="BE164" s="6">
        <f>SUMIF($C$5:$BD$5,"Ton",C164:BD164)</f>
        <v>1.1200000000000001</v>
      </c>
      <c r="BF164" s="15">
        <f>SUMIF($C$5:$BD$5,"F*",C164:BD164)</f>
        <v>37.487000000000002</v>
      </c>
    </row>
    <row r="165" spans="1:58" x14ac:dyDescent="0.3">
      <c r="A165" s="51">
        <v>2024</v>
      </c>
      <c r="B165" s="52" t="s">
        <v>8</v>
      </c>
      <c r="C165" s="42">
        <v>0</v>
      </c>
      <c r="D165" s="11">
        <v>0</v>
      </c>
      <c r="E165" s="43">
        <f>IF(C165=0,0,D165/C165*1000)</f>
        <v>0</v>
      </c>
      <c r="F165" s="42">
        <v>0</v>
      </c>
      <c r="G165" s="11">
        <v>0</v>
      </c>
      <c r="H165" s="43">
        <f t="shared" si="317"/>
        <v>0</v>
      </c>
      <c r="I165" s="42"/>
      <c r="J165" s="11"/>
      <c r="K165" s="43"/>
      <c r="L165" s="42">
        <v>0</v>
      </c>
      <c r="M165" s="11">
        <v>0</v>
      </c>
      <c r="N165" s="43">
        <f t="shared" si="318"/>
        <v>0</v>
      </c>
      <c r="O165" s="42">
        <v>0</v>
      </c>
      <c r="P165" s="11">
        <v>0</v>
      </c>
      <c r="Q165" s="43">
        <f t="shared" si="319"/>
        <v>0</v>
      </c>
      <c r="R165" s="57">
        <v>5.3400000000000001E-3</v>
      </c>
      <c r="S165" s="11">
        <v>2.552</v>
      </c>
      <c r="T165" s="43">
        <f t="shared" si="320"/>
        <v>477902.62172284647</v>
      </c>
      <c r="U165" s="42">
        <v>0</v>
      </c>
      <c r="V165" s="11">
        <v>0</v>
      </c>
      <c r="W165" s="43">
        <f t="shared" si="321"/>
        <v>0</v>
      </c>
      <c r="X165" s="57">
        <v>1.7975300000000001</v>
      </c>
      <c r="Y165" s="11">
        <v>38.665999999999997</v>
      </c>
      <c r="Z165" s="43">
        <f t="shared" si="322"/>
        <v>21510.628473516434</v>
      </c>
      <c r="AA165" s="42">
        <v>0</v>
      </c>
      <c r="AB165" s="11">
        <v>0</v>
      </c>
      <c r="AC165" s="43">
        <f t="shared" si="323"/>
        <v>0</v>
      </c>
      <c r="AD165" s="42">
        <v>0</v>
      </c>
      <c r="AE165" s="11">
        <v>0</v>
      </c>
      <c r="AF165" s="43">
        <f t="shared" si="324"/>
        <v>0</v>
      </c>
      <c r="AG165" s="42">
        <v>0</v>
      </c>
      <c r="AH165" s="11">
        <v>0</v>
      </c>
      <c r="AI165" s="43">
        <f t="shared" si="325"/>
        <v>0</v>
      </c>
      <c r="AJ165" s="42">
        <v>0</v>
      </c>
      <c r="AK165" s="11">
        <v>0</v>
      </c>
      <c r="AL165" s="43">
        <f t="shared" si="326"/>
        <v>0</v>
      </c>
      <c r="AM165" s="42">
        <v>0</v>
      </c>
      <c r="AN165" s="11">
        <v>0</v>
      </c>
      <c r="AO165" s="43">
        <f t="shared" si="327"/>
        <v>0</v>
      </c>
      <c r="AP165" s="42">
        <v>0</v>
      </c>
      <c r="AQ165" s="11">
        <v>0</v>
      </c>
      <c r="AR165" s="43">
        <f t="shared" si="328"/>
        <v>0</v>
      </c>
      <c r="AS165" s="42">
        <v>0</v>
      </c>
      <c r="AT165" s="11">
        <v>0</v>
      </c>
      <c r="AU165" s="43">
        <f t="shared" si="329"/>
        <v>0</v>
      </c>
      <c r="AV165" s="42">
        <v>0</v>
      </c>
      <c r="AW165" s="11">
        <v>0</v>
      </c>
      <c r="AX165" s="43">
        <f t="shared" si="330"/>
        <v>0</v>
      </c>
      <c r="AY165" s="42">
        <v>0</v>
      </c>
      <c r="AZ165" s="11">
        <v>0</v>
      </c>
      <c r="BA165" s="43">
        <f t="shared" si="331"/>
        <v>0</v>
      </c>
      <c r="BB165" s="42">
        <v>0</v>
      </c>
      <c r="BC165" s="11">
        <v>0</v>
      </c>
      <c r="BD165" s="43">
        <f t="shared" si="332"/>
        <v>0</v>
      </c>
      <c r="BE165" s="6">
        <f>SUMIF($C$5:$BD$5,"Ton",C165:BD165)</f>
        <v>1.80287</v>
      </c>
      <c r="BF165" s="15">
        <f>SUMIF($C$5:$BD$5,"F*",C165:BD165)</f>
        <v>41.217999999999996</v>
      </c>
    </row>
    <row r="166" spans="1:58" x14ac:dyDescent="0.3">
      <c r="A166" s="51">
        <v>2024</v>
      </c>
      <c r="B166" s="43" t="s">
        <v>9</v>
      </c>
      <c r="C166" s="42">
        <v>0</v>
      </c>
      <c r="D166" s="11">
        <v>0</v>
      </c>
      <c r="E166" s="43">
        <f t="shared" ref="E166:E173" si="334">IF(C166=0,0,D166/C166*1000)</f>
        <v>0</v>
      </c>
      <c r="F166" s="42">
        <v>0</v>
      </c>
      <c r="G166" s="11">
        <v>0</v>
      </c>
      <c r="H166" s="43">
        <f t="shared" si="317"/>
        <v>0</v>
      </c>
      <c r="I166" s="42"/>
      <c r="J166" s="11"/>
      <c r="K166" s="43"/>
      <c r="L166" s="42">
        <v>0</v>
      </c>
      <c r="M166" s="11">
        <v>0</v>
      </c>
      <c r="N166" s="43">
        <f t="shared" si="318"/>
        <v>0</v>
      </c>
      <c r="O166" s="42">
        <v>0</v>
      </c>
      <c r="P166" s="11">
        <v>0</v>
      </c>
      <c r="Q166" s="43">
        <f t="shared" si="319"/>
        <v>0</v>
      </c>
      <c r="R166" s="57">
        <v>6.3119999999999996E-2</v>
      </c>
      <c r="S166" s="11">
        <v>37.716999999999999</v>
      </c>
      <c r="T166" s="43">
        <f t="shared" si="320"/>
        <v>597544.35994930298</v>
      </c>
      <c r="U166" s="42">
        <v>0</v>
      </c>
      <c r="V166" s="11">
        <v>0</v>
      </c>
      <c r="W166" s="43">
        <f t="shared" si="321"/>
        <v>0</v>
      </c>
      <c r="X166" s="42">
        <v>0</v>
      </c>
      <c r="Y166" s="11">
        <v>0</v>
      </c>
      <c r="Z166" s="43">
        <f t="shared" si="322"/>
        <v>0</v>
      </c>
      <c r="AA166" s="42">
        <v>0</v>
      </c>
      <c r="AB166" s="11">
        <v>0</v>
      </c>
      <c r="AC166" s="43">
        <f t="shared" si="323"/>
        <v>0</v>
      </c>
      <c r="AD166" s="42">
        <v>0</v>
      </c>
      <c r="AE166" s="11">
        <v>0</v>
      </c>
      <c r="AF166" s="43">
        <f t="shared" si="324"/>
        <v>0</v>
      </c>
      <c r="AG166" s="42">
        <v>0</v>
      </c>
      <c r="AH166" s="11">
        <v>0</v>
      </c>
      <c r="AI166" s="43">
        <f t="shared" si="325"/>
        <v>0</v>
      </c>
      <c r="AJ166" s="42">
        <v>0</v>
      </c>
      <c r="AK166" s="11">
        <v>0</v>
      </c>
      <c r="AL166" s="43">
        <f t="shared" si="326"/>
        <v>0</v>
      </c>
      <c r="AM166" s="42">
        <v>0</v>
      </c>
      <c r="AN166" s="11">
        <v>0</v>
      </c>
      <c r="AO166" s="43">
        <f t="shared" si="327"/>
        <v>0</v>
      </c>
      <c r="AP166" s="42">
        <v>0</v>
      </c>
      <c r="AQ166" s="11">
        <v>0</v>
      </c>
      <c r="AR166" s="43">
        <f t="shared" si="328"/>
        <v>0</v>
      </c>
      <c r="AS166" s="42">
        <v>0</v>
      </c>
      <c r="AT166" s="11">
        <v>0</v>
      </c>
      <c r="AU166" s="43">
        <f t="shared" si="329"/>
        <v>0</v>
      </c>
      <c r="AV166" s="42">
        <v>0</v>
      </c>
      <c r="AW166" s="11">
        <v>0</v>
      </c>
      <c r="AX166" s="43">
        <f t="shared" si="330"/>
        <v>0</v>
      </c>
      <c r="AY166" s="42">
        <v>0</v>
      </c>
      <c r="AZ166" s="11">
        <v>0</v>
      </c>
      <c r="BA166" s="43">
        <f t="shared" si="331"/>
        <v>0</v>
      </c>
      <c r="BB166" s="42">
        <v>0</v>
      </c>
      <c r="BC166" s="11">
        <v>0</v>
      </c>
      <c r="BD166" s="43">
        <f t="shared" si="332"/>
        <v>0</v>
      </c>
      <c r="BE166" s="6">
        <f>SUMIF($C$5:$BD$5,"Ton",C166:BD166)</f>
        <v>6.3119999999999996E-2</v>
      </c>
      <c r="BF166" s="15">
        <f>SUMIF($C$5:$BD$5,"F*",C166:BD166)</f>
        <v>37.716999999999999</v>
      </c>
    </row>
    <row r="167" spans="1:58" x14ac:dyDescent="0.3">
      <c r="A167" s="51">
        <v>2024</v>
      </c>
      <c r="B167" s="52" t="s">
        <v>10</v>
      </c>
      <c r="C167" s="42">
        <v>0</v>
      </c>
      <c r="D167" s="11">
        <v>0</v>
      </c>
      <c r="E167" s="43">
        <f t="shared" si="334"/>
        <v>0</v>
      </c>
      <c r="F167" s="42">
        <v>0</v>
      </c>
      <c r="G167" s="11">
        <v>0</v>
      </c>
      <c r="H167" s="43">
        <f t="shared" si="317"/>
        <v>0</v>
      </c>
      <c r="I167" s="42"/>
      <c r="J167" s="11"/>
      <c r="K167" s="43"/>
      <c r="L167" s="42">
        <v>0</v>
      </c>
      <c r="M167" s="11">
        <v>0</v>
      </c>
      <c r="N167" s="43">
        <f t="shared" si="318"/>
        <v>0</v>
      </c>
      <c r="O167" s="42">
        <v>0</v>
      </c>
      <c r="P167" s="11">
        <v>0</v>
      </c>
      <c r="Q167" s="43">
        <f t="shared" si="319"/>
        <v>0</v>
      </c>
      <c r="R167" s="42">
        <v>0</v>
      </c>
      <c r="S167" s="11">
        <v>0</v>
      </c>
      <c r="T167" s="43">
        <f t="shared" si="320"/>
        <v>0</v>
      </c>
      <c r="U167" s="42">
        <v>0</v>
      </c>
      <c r="V167" s="11">
        <v>0</v>
      </c>
      <c r="W167" s="43">
        <f t="shared" si="321"/>
        <v>0</v>
      </c>
      <c r="X167" s="42">
        <v>0</v>
      </c>
      <c r="Y167" s="11">
        <v>0</v>
      </c>
      <c r="Z167" s="43">
        <f t="shared" si="322"/>
        <v>0</v>
      </c>
      <c r="AA167" s="42">
        <v>0</v>
      </c>
      <c r="AB167" s="11">
        <v>0</v>
      </c>
      <c r="AC167" s="43">
        <f t="shared" si="323"/>
        <v>0</v>
      </c>
      <c r="AD167" s="42">
        <v>0</v>
      </c>
      <c r="AE167" s="11">
        <v>0</v>
      </c>
      <c r="AF167" s="43">
        <f t="shared" si="324"/>
        <v>0</v>
      </c>
      <c r="AG167" s="42">
        <v>0</v>
      </c>
      <c r="AH167" s="11">
        <v>0</v>
      </c>
      <c r="AI167" s="43">
        <f t="shared" si="325"/>
        <v>0</v>
      </c>
      <c r="AJ167" s="42">
        <v>0</v>
      </c>
      <c r="AK167" s="11">
        <v>0</v>
      </c>
      <c r="AL167" s="43">
        <f t="shared" si="326"/>
        <v>0</v>
      </c>
      <c r="AM167" s="42">
        <v>0</v>
      </c>
      <c r="AN167" s="11">
        <v>0</v>
      </c>
      <c r="AO167" s="43">
        <f t="shared" si="327"/>
        <v>0</v>
      </c>
      <c r="AP167" s="42">
        <v>0</v>
      </c>
      <c r="AQ167" s="11">
        <v>0</v>
      </c>
      <c r="AR167" s="43">
        <f t="shared" si="328"/>
        <v>0</v>
      </c>
      <c r="AS167" s="42">
        <v>0</v>
      </c>
      <c r="AT167" s="11">
        <v>0</v>
      </c>
      <c r="AU167" s="43">
        <f t="shared" si="329"/>
        <v>0</v>
      </c>
      <c r="AV167" s="42">
        <v>0</v>
      </c>
      <c r="AW167" s="11">
        <v>0</v>
      </c>
      <c r="AX167" s="43">
        <f t="shared" si="330"/>
        <v>0</v>
      </c>
      <c r="AY167" s="42">
        <v>0</v>
      </c>
      <c r="AZ167" s="11">
        <v>0</v>
      </c>
      <c r="BA167" s="43">
        <f t="shared" si="331"/>
        <v>0</v>
      </c>
      <c r="BB167" s="42">
        <v>0</v>
      </c>
      <c r="BC167" s="11">
        <v>0</v>
      </c>
      <c r="BD167" s="43">
        <f t="shared" si="332"/>
        <v>0</v>
      </c>
      <c r="BE167" s="6">
        <f>SUMIF($C$5:$BD$5,"Ton",C167:BD167)</f>
        <v>0</v>
      </c>
      <c r="BF167" s="15">
        <f>SUMIF($C$5:$BD$5,"F*",C167:BD167)</f>
        <v>0</v>
      </c>
    </row>
    <row r="168" spans="1:58" x14ac:dyDescent="0.3">
      <c r="A168" s="51">
        <v>2024</v>
      </c>
      <c r="B168" s="52" t="s">
        <v>11</v>
      </c>
      <c r="C168" s="42">
        <v>0</v>
      </c>
      <c r="D168" s="11">
        <v>0</v>
      </c>
      <c r="E168" s="43">
        <f t="shared" si="334"/>
        <v>0</v>
      </c>
      <c r="F168" s="42">
        <v>0</v>
      </c>
      <c r="G168" s="11">
        <v>0</v>
      </c>
      <c r="H168" s="43">
        <f t="shared" si="317"/>
        <v>0</v>
      </c>
      <c r="I168" s="42"/>
      <c r="J168" s="11"/>
      <c r="K168" s="43"/>
      <c r="L168" s="42">
        <v>0</v>
      </c>
      <c r="M168" s="11">
        <v>0</v>
      </c>
      <c r="N168" s="43">
        <f t="shared" si="318"/>
        <v>0</v>
      </c>
      <c r="O168" s="42">
        <v>0</v>
      </c>
      <c r="P168" s="11">
        <v>0</v>
      </c>
      <c r="Q168" s="43">
        <f t="shared" si="319"/>
        <v>0</v>
      </c>
      <c r="R168" s="42">
        <v>0</v>
      </c>
      <c r="S168" s="11">
        <v>0</v>
      </c>
      <c r="T168" s="43">
        <f t="shared" si="320"/>
        <v>0</v>
      </c>
      <c r="U168" s="42">
        <v>0</v>
      </c>
      <c r="V168" s="11">
        <v>0</v>
      </c>
      <c r="W168" s="43">
        <f t="shared" si="321"/>
        <v>0</v>
      </c>
      <c r="X168" s="42">
        <v>0</v>
      </c>
      <c r="Y168" s="11">
        <v>0</v>
      </c>
      <c r="Z168" s="43">
        <f t="shared" si="322"/>
        <v>0</v>
      </c>
      <c r="AA168" s="42">
        <v>0</v>
      </c>
      <c r="AB168" s="11">
        <v>0</v>
      </c>
      <c r="AC168" s="43">
        <f t="shared" si="323"/>
        <v>0</v>
      </c>
      <c r="AD168" s="42">
        <v>0</v>
      </c>
      <c r="AE168" s="11">
        <v>0</v>
      </c>
      <c r="AF168" s="43">
        <f t="shared" si="324"/>
        <v>0</v>
      </c>
      <c r="AG168" s="42">
        <v>0</v>
      </c>
      <c r="AH168" s="11">
        <v>0</v>
      </c>
      <c r="AI168" s="43">
        <f t="shared" si="325"/>
        <v>0</v>
      </c>
      <c r="AJ168" s="42">
        <v>0</v>
      </c>
      <c r="AK168" s="11">
        <v>0</v>
      </c>
      <c r="AL168" s="43">
        <f t="shared" si="326"/>
        <v>0</v>
      </c>
      <c r="AM168" s="42">
        <v>0</v>
      </c>
      <c r="AN168" s="11">
        <v>0</v>
      </c>
      <c r="AO168" s="43">
        <f t="shared" si="327"/>
        <v>0</v>
      </c>
      <c r="AP168" s="42">
        <v>0</v>
      </c>
      <c r="AQ168" s="11">
        <v>0</v>
      </c>
      <c r="AR168" s="43">
        <f t="shared" si="328"/>
        <v>0</v>
      </c>
      <c r="AS168" s="42">
        <v>0</v>
      </c>
      <c r="AT168" s="11">
        <v>0</v>
      </c>
      <c r="AU168" s="43">
        <f t="shared" si="329"/>
        <v>0</v>
      </c>
      <c r="AV168" s="42">
        <v>0</v>
      </c>
      <c r="AW168" s="11">
        <v>0</v>
      </c>
      <c r="AX168" s="43">
        <f t="shared" si="330"/>
        <v>0</v>
      </c>
      <c r="AY168" s="42">
        <v>0</v>
      </c>
      <c r="AZ168" s="11">
        <v>0</v>
      </c>
      <c r="BA168" s="43">
        <f t="shared" si="331"/>
        <v>0</v>
      </c>
      <c r="BB168" s="42">
        <v>0</v>
      </c>
      <c r="BC168" s="11">
        <v>0</v>
      </c>
      <c r="BD168" s="43">
        <f t="shared" si="332"/>
        <v>0</v>
      </c>
      <c r="BE168" s="6">
        <f>SUMIF($C$5:$BD$5,"Ton",C168:BD168)</f>
        <v>0</v>
      </c>
      <c r="BF168" s="15">
        <f>SUMIF($C$5:$BD$5,"F*",C168:BD168)</f>
        <v>0</v>
      </c>
    </row>
    <row r="169" spans="1:58" x14ac:dyDescent="0.3">
      <c r="A169" s="51">
        <v>2024</v>
      </c>
      <c r="B169" s="52" t="s">
        <v>12</v>
      </c>
      <c r="C169" s="42">
        <v>0</v>
      </c>
      <c r="D169" s="11">
        <v>0</v>
      </c>
      <c r="E169" s="43">
        <f t="shared" si="334"/>
        <v>0</v>
      </c>
      <c r="F169" s="42">
        <v>0</v>
      </c>
      <c r="G169" s="11">
        <v>0</v>
      </c>
      <c r="H169" s="43">
        <f t="shared" si="317"/>
        <v>0</v>
      </c>
      <c r="I169" s="42"/>
      <c r="J169" s="11"/>
      <c r="K169" s="43"/>
      <c r="L169" s="42">
        <v>0</v>
      </c>
      <c r="M169" s="11">
        <v>0</v>
      </c>
      <c r="N169" s="43">
        <f t="shared" si="318"/>
        <v>0</v>
      </c>
      <c r="O169" s="42">
        <v>0</v>
      </c>
      <c r="P169" s="11">
        <v>0</v>
      </c>
      <c r="Q169" s="43">
        <f t="shared" si="319"/>
        <v>0</v>
      </c>
      <c r="R169" s="42">
        <v>0</v>
      </c>
      <c r="S169" s="11">
        <v>0</v>
      </c>
      <c r="T169" s="43">
        <f t="shared" si="320"/>
        <v>0</v>
      </c>
      <c r="U169" s="42">
        <v>0</v>
      </c>
      <c r="V169" s="11">
        <v>0</v>
      </c>
      <c r="W169" s="43">
        <f t="shared" si="321"/>
        <v>0</v>
      </c>
      <c r="X169" s="57">
        <v>0.2</v>
      </c>
      <c r="Y169" s="11">
        <v>19.186</v>
      </c>
      <c r="Z169" s="43">
        <f t="shared" si="322"/>
        <v>95929.999999999985</v>
      </c>
      <c r="AA169" s="42">
        <v>0</v>
      </c>
      <c r="AB169" s="11">
        <v>0</v>
      </c>
      <c r="AC169" s="43">
        <f t="shared" si="323"/>
        <v>0</v>
      </c>
      <c r="AD169" s="42">
        <v>0</v>
      </c>
      <c r="AE169" s="11">
        <v>0</v>
      </c>
      <c r="AF169" s="43">
        <f t="shared" si="324"/>
        <v>0</v>
      </c>
      <c r="AG169" s="42">
        <v>0</v>
      </c>
      <c r="AH169" s="11">
        <v>0</v>
      </c>
      <c r="AI169" s="43">
        <f t="shared" si="325"/>
        <v>0</v>
      </c>
      <c r="AJ169" s="42">
        <v>0</v>
      </c>
      <c r="AK169" s="11">
        <v>0</v>
      </c>
      <c r="AL169" s="43">
        <f t="shared" si="326"/>
        <v>0</v>
      </c>
      <c r="AM169" s="42">
        <v>0</v>
      </c>
      <c r="AN169" s="11">
        <v>0</v>
      </c>
      <c r="AO169" s="43">
        <f t="shared" si="327"/>
        <v>0</v>
      </c>
      <c r="AP169" s="42">
        <v>0</v>
      </c>
      <c r="AQ169" s="11">
        <v>0</v>
      </c>
      <c r="AR169" s="43">
        <f t="shared" si="328"/>
        <v>0</v>
      </c>
      <c r="AS169" s="42">
        <v>0</v>
      </c>
      <c r="AT169" s="11">
        <v>0</v>
      </c>
      <c r="AU169" s="43">
        <f t="shared" si="329"/>
        <v>0</v>
      </c>
      <c r="AV169" s="42">
        <v>0</v>
      </c>
      <c r="AW169" s="11">
        <v>0</v>
      </c>
      <c r="AX169" s="43">
        <f t="shared" si="330"/>
        <v>0</v>
      </c>
      <c r="AY169" s="42">
        <v>0</v>
      </c>
      <c r="AZ169" s="11">
        <v>0</v>
      </c>
      <c r="BA169" s="43">
        <f t="shared" si="331"/>
        <v>0</v>
      </c>
      <c r="BB169" s="42">
        <v>0</v>
      </c>
      <c r="BC169" s="11">
        <v>0</v>
      </c>
      <c r="BD169" s="43">
        <f t="shared" si="332"/>
        <v>0</v>
      </c>
      <c r="BE169" s="6">
        <f>SUMIF($C$5:$BD$5,"Ton",C169:BD169)</f>
        <v>0.2</v>
      </c>
      <c r="BF169" s="15">
        <f>SUMIF($C$5:$BD$5,"F*",C169:BD169)</f>
        <v>19.186</v>
      </c>
    </row>
    <row r="170" spans="1:58" x14ac:dyDescent="0.3">
      <c r="A170" s="51">
        <v>2024</v>
      </c>
      <c r="B170" s="52" t="s">
        <v>13</v>
      </c>
      <c r="C170" s="42">
        <v>0</v>
      </c>
      <c r="D170" s="11">
        <v>0</v>
      </c>
      <c r="E170" s="43">
        <f t="shared" si="334"/>
        <v>0</v>
      </c>
      <c r="F170" s="42">
        <v>0</v>
      </c>
      <c r="G170" s="11">
        <v>0</v>
      </c>
      <c r="H170" s="43">
        <f t="shared" si="317"/>
        <v>0</v>
      </c>
      <c r="I170" s="42"/>
      <c r="J170" s="11"/>
      <c r="K170" s="43"/>
      <c r="L170" s="42">
        <v>0</v>
      </c>
      <c r="M170" s="11">
        <v>0</v>
      </c>
      <c r="N170" s="43">
        <f t="shared" si="318"/>
        <v>0</v>
      </c>
      <c r="O170" s="42">
        <v>0</v>
      </c>
      <c r="P170" s="11">
        <v>0</v>
      </c>
      <c r="Q170" s="43">
        <f t="shared" si="319"/>
        <v>0</v>
      </c>
      <c r="R170" s="42">
        <v>0</v>
      </c>
      <c r="S170" s="11">
        <v>0</v>
      </c>
      <c r="T170" s="43">
        <f t="shared" si="320"/>
        <v>0</v>
      </c>
      <c r="U170" s="42">
        <v>0</v>
      </c>
      <c r="V170" s="11">
        <v>0</v>
      </c>
      <c r="W170" s="43">
        <f t="shared" si="321"/>
        <v>0</v>
      </c>
      <c r="X170" s="42">
        <v>0</v>
      </c>
      <c r="Y170" s="11">
        <v>0</v>
      </c>
      <c r="Z170" s="43">
        <f t="shared" si="322"/>
        <v>0</v>
      </c>
      <c r="AA170" s="42">
        <v>0</v>
      </c>
      <c r="AB170" s="11">
        <v>0</v>
      </c>
      <c r="AC170" s="43">
        <f t="shared" si="323"/>
        <v>0</v>
      </c>
      <c r="AD170" s="42">
        <v>0</v>
      </c>
      <c r="AE170" s="11">
        <v>0</v>
      </c>
      <c r="AF170" s="43">
        <f t="shared" si="324"/>
        <v>0</v>
      </c>
      <c r="AG170" s="42">
        <v>0</v>
      </c>
      <c r="AH170" s="11">
        <v>0</v>
      </c>
      <c r="AI170" s="43">
        <f t="shared" si="325"/>
        <v>0</v>
      </c>
      <c r="AJ170" s="42">
        <v>0</v>
      </c>
      <c r="AK170" s="11">
        <v>0</v>
      </c>
      <c r="AL170" s="43">
        <f t="shared" si="326"/>
        <v>0</v>
      </c>
      <c r="AM170" s="42">
        <v>0</v>
      </c>
      <c r="AN170" s="11">
        <v>0</v>
      </c>
      <c r="AO170" s="43">
        <f t="shared" si="327"/>
        <v>0</v>
      </c>
      <c r="AP170" s="42">
        <v>0</v>
      </c>
      <c r="AQ170" s="11">
        <v>0</v>
      </c>
      <c r="AR170" s="43">
        <f t="shared" si="328"/>
        <v>0</v>
      </c>
      <c r="AS170" s="42">
        <v>0</v>
      </c>
      <c r="AT170" s="11">
        <v>0</v>
      </c>
      <c r="AU170" s="43">
        <f t="shared" si="329"/>
        <v>0</v>
      </c>
      <c r="AV170" s="42">
        <v>0</v>
      </c>
      <c r="AW170" s="11">
        <v>0</v>
      </c>
      <c r="AX170" s="43">
        <f t="shared" si="330"/>
        <v>0</v>
      </c>
      <c r="AY170" s="57">
        <v>0.625</v>
      </c>
      <c r="AZ170" s="11">
        <v>70.117000000000004</v>
      </c>
      <c r="BA170" s="43">
        <f t="shared" si="331"/>
        <v>112187.2</v>
      </c>
      <c r="BB170" s="42">
        <v>0</v>
      </c>
      <c r="BC170" s="11">
        <v>0</v>
      </c>
      <c r="BD170" s="43">
        <f t="shared" si="332"/>
        <v>0</v>
      </c>
      <c r="BE170" s="6">
        <f>SUMIF($C$5:$BD$5,"Ton",C170:BD170)</f>
        <v>0.625</v>
      </c>
      <c r="BF170" s="15">
        <f>SUMIF($C$5:$BD$5,"F*",C170:BD170)</f>
        <v>70.117000000000004</v>
      </c>
    </row>
    <row r="171" spans="1:58" x14ac:dyDescent="0.3">
      <c r="A171" s="51">
        <v>2024</v>
      </c>
      <c r="B171" s="52" t="s">
        <v>14</v>
      </c>
      <c r="C171" s="42">
        <v>0</v>
      </c>
      <c r="D171" s="11">
        <v>0</v>
      </c>
      <c r="E171" s="43">
        <f t="shared" si="334"/>
        <v>0</v>
      </c>
      <c r="F171" s="42">
        <v>0</v>
      </c>
      <c r="G171" s="11">
        <v>0</v>
      </c>
      <c r="H171" s="43">
        <f t="shared" si="317"/>
        <v>0</v>
      </c>
      <c r="I171" s="42"/>
      <c r="J171" s="11"/>
      <c r="K171" s="43"/>
      <c r="L171" s="42">
        <v>0</v>
      </c>
      <c r="M171" s="11">
        <v>0</v>
      </c>
      <c r="N171" s="43">
        <f t="shared" si="318"/>
        <v>0</v>
      </c>
      <c r="O171" s="42">
        <v>0</v>
      </c>
      <c r="P171" s="11">
        <v>0</v>
      </c>
      <c r="Q171" s="43">
        <f t="shared" si="319"/>
        <v>0</v>
      </c>
      <c r="R171" s="42">
        <v>0</v>
      </c>
      <c r="S171" s="11">
        <v>0</v>
      </c>
      <c r="T171" s="43">
        <f t="shared" si="320"/>
        <v>0</v>
      </c>
      <c r="U171" s="42">
        <v>0</v>
      </c>
      <c r="V171" s="11">
        <v>0</v>
      </c>
      <c r="W171" s="43">
        <f t="shared" si="321"/>
        <v>0</v>
      </c>
      <c r="X171" s="57">
        <v>2.51674</v>
      </c>
      <c r="Y171" s="11">
        <v>100.563</v>
      </c>
      <c r="Z171" s="43">
        <f t="shared" si="322"/>
        <v>39957.643618331655</v>
      </c>
      <c r="AA171" s="42">
        <v>0</v>
      </c>
      <c r="AB171" s="11">
        <v>0</v>
      </c>
      <c r="AC171" s="43">
        <f t="shared" si="323"/>
        <v>0</v>
      </c>
      <c r="AD171" s="42">
        <v>0</v>
      </c>
      <c r="AE171" s="11">
        <v>0</v>
      </c>
      <c r="AF171" s="43">
        <f t="shared" si="324"/>
        <v>0</v>
      </c>
      <c r="AG171" s="42">
        <v>0</v>
      </c>
      <c r="AH171" s="11">
        <v>0</v>
      </c>
      <c r="AI171" s="43">
        <f t="shared" si="325"/>
        <v>0</v>
      </c>
      <c r="AJ171" s="42">
        <v>0</v>
      </c>
      <c r="AK171" s="11">
        <v>0</v>
      </c>
      <c r="AL171" s="43">
        <f t="shared" si="326"/>
        <v>0</v>
      </c>
      <c r="AM171" s="42">
        <v>0</v>
      </c>
      <c r="AN171" s="11">
        <v>0</v>
      </c>
      <c r="AO171" s="43">
        <f t="shared" si="327"/>
        <v>0</v>
      </c>
      <c r="AP171" s="42">
        <v>0</v>
      </c>
      <c r="AQ171" s="11">
        <v>0</v>
      </c>
      <c r="AR171" s="43">
        <f t="shared" si="328"/>
        <v>0</v>
      </c>
      <c r="AS171" s="42">
        <v>0</v>
      </c>
      <c r="AT171" s="11">
        <v>0</v>
      </c>
      <c r="AU171" s="43">
        <f t="shared" si="329"/>
        <v>0</v>
      </c>
      <c r="AV171" s="42">
        <v>0</v>
      </c>
      <c r="AW171" s="11">
        <v>0</v>
      </c>
      <c r="AX171" s="43">
        <f t="shared" si="330"/>
        <v>0</v>
      </c>
      <c r="AY171" s="42">
        <v>0</v>
      </c>
      <c r="AZ171" s="11">
        <v>0</v>
      </c>
      <c r="BA171" s="43">
        <f t="shared" si="331"/>
        <v>0</v>
      </c>
      <c r="BB171" s="42">
        <v>0</v>
      </c>
      <c r="BC171" s="11">
        <v>0</v>
      </c>
      <c r="BD171" s="43">
        <f t="shared" si="332"/>
        <v>0</v>
      </c>
      <c r="BE171" s="6">
        <f>SUMIF($C$5:$BD$5,"Ton",C171:BD171)</f>
        <v>2.51674</v>
      </c>
      <c r="BF171" s="15">
        <f>SUMIF($C$5:$BD$5,"F*",C171:BD171)</f>
        <v>100.563</v>
      </c>
    </row>
    <row r="172" spans="1:58" x14ac:dyDescent="0.3">
      <c r="A172" s="51">
        <v>2024</v>
      </c>
      <c r="B172" s="43" t="s">
        <v>15</v>
      </c>
      <c r="C172" s="57">
        <v>2.4</v>
      </c>
      <c r="D172" s="11">
        <v>26.609000000000002</v>
      </c>
      <c r="E172" s="43">
        <f t="shared" si="334"/>
        <v>11087.083333333334</v>
      </c>
      <c r="F172" s="42">
        <v>0</v>
      </c>
      <c r="G172" s="11">
        <v>0</v>
      </c>
      <c r="H172" s="43">
        <f t="shared" si="317"/>
        <v>0</v>
      </c>
      <c r="I172" s="42"/>
      <c r="J172" s="11"/>
      <c r="K172" s="43"/>
      <c r="L172" s="42">
        <v>0</v>
      </c>
      <c r="M172" s="11">
        <v>0</v>
      </c>
      <c r="N172" s="43">
        <f t="shared" si="318"/>
        <v>0</v>
      </c>
      <c r="O172" s="42">
        <v>0</v>
      </c>
      <c r="P172" s="11">
        <v>0</v>
      </c>
      <c r="Q172" s="43">
        <f t="shared" si="319"/>
        <v>0</v>
      </c>
      <c r="R172" s="57">
        <v>9.300000000000001E-3</v>
      </c>
      <c r="S172" s="11">
        <v>9.7000000000000003E-2</v>
      </c>
      <c r="T172" s="43">
        <f t="shared" si="320"/>
        <v>10430.10752688172</v>
      </c>
      <c r="U172" s="42">
        <v>0</v>
      </c>
      <c r="V172" s="11">
        <v>0</v>
      </c>
      <c r="W172" s="43">
        <f t="shared" si="321"/>
        <v>0</v>
      </c>
      <c r="X172" s="42">
        <v>0</v>
      </c>
      <c r="Y172" s="11">
        <v>0</v>
      </c>
      <c r="Z172" s="43">
        <f t="shared" si="322"/>
        <v>0</v>
      </c>
      <c r="AA172" s="42">
        <v>0</v>
      </c>
      <c r="AB172" s="11">
        <v>0</v>
      </c>
      <c r="AC172" s="43">
        <f t="shared" si="323"/>
        <v>0</v>
      </c>
      <c r="AD172" s="42">
        <v>0</v>
      </c>
      <c r="AE172" s="11">
        <v>0</v>
      </c>
      <c r="AF172" s="43">
        <f t="shared" si="324"/>
        <v>0</v>
      </c>
      <c r="AG172" s="42">
        <v>0</v>
      </c>
      <c r="AH172" s="11">
        <v>0</v>
      </c>
      <c r="AI172" s="43">
        <f t="shared" si="325"/>
        <v>0</v>
      </c>
      <c r="AJ172" s="42">
        <v>0</v>
      </c>
      <c r="AK172" s="11">
        <v>0</v>
      </c>
      <c r="AL172" s="43">
        <f t="shared" si="326"/>
        <v>0</v>
      </c>
      <c r="AM172" s="42">
        <v>0</v>
      </c>
      <c r="AN172" s="11">
        <v>0</v>
      </c>
      <c r="AO172" s="43">
        <f t="shared" si="327"/>
        <v>0</v>
      </c>
      <c r="AP172" s="42">
        <v>0</v>
      </c>
      <c r="AQ172" s="11">
        <v>0</v>
      </c>
      <c r="AR172" s="43">
        <f t="shared" si="328"/>
        <v>0</v>
      </c>
      <c r="AS172" s="42">
        <v>0</v>
      </c>
      <c r="AT172" s="11">
        <v>0</v>
      </c>
      <c r="AU172" s="43">
        <f t="shared" si="329"/>
        <v>0</v>
      </c>
      <c r="AV172" s="42">
        <v>0</v>
      </c>
      <c r="AW172" s="11">
        <v>0</v>
      </c>
      <c r="AX172" s="43">
        <f t="shared" si="330"/>
        <v>0</v>
      </c>
      <c r="AY172" s="42">
        <v>0</v>
      </c>
      <c r="AZ172" s="11">
        <v>0</v>
      </c>
      <c r="BA172" s="43">
        <f t="shared" si="331"/>
        <v>0</v>
      </c>
      <c r="BB172" s="42">
        <v>0</v>
      </c>
      <c r="BC172" s="11">
        <v>0</v>
      </c>
      <c r="BD172" s="43">
        <f t="shared" si="332"/>
        <v>0</v>
      </c>
      <c r="BE172" s="6">
        <f>SUMIF($C$5:$BD$5,"Ton",C172:BD172)</f>
        <v>2.4093</v>
      </c>
      <c r="BF172" s="15">
        <f>SUMIF($C$5:$BD$5,"F*",C172:BD172)</f>
        <v>26.706000000000003</v>
      </c>
    </row>
    <row r="173" spans="1:58" x14ac:dyDescent="0.3">
      <c r="A173" s="51">
        <v>2024</v>
      </c>
      <c r="B173" s="52" t="s">
        <v>16</v>
      </c>
      <c r="C173" s="57">
        <v>1.1000000000000001</v>
      </c>
      <c r="D173" s="11">
        <v>6.8029999999999999</v>
      </c>
      <c r="E173" s="43">
        <f t="shared" si="334"/>
        <v>6184.545454545454</v>
      </c>
      <c r="F173" s="42">
        <v>0</v>
      </c>
      <c r="G173" s="11">
        <v>0</v>
      </c>
      <c r="H173" s="43">
        <f t="shared" si="317"/>
        <v>0</v>
      </c>
      <c r="I173" s="57"/>
      <c r="J173" s="11"/>
      <c r="K173" s="43"/>
      <c r="L173" s="57">
        <v>0.504</v>
      </c>
      <c r="M173" s="11">
        <v>148.554</v>
      </c>
      <c r="N173" s="43">
        <f t="shared" si="318"/>
        <v>294750</v>
      </c>
      <c r="O173" s="42">
        <v>0</v>
      </c>
      <c r="P173" s="11">
        <v>0</v>
      </c>
      <c r="Q173" s="43">
        <f t="shared" si="319"/>
        <v>0</v>
      </c>
      <c r="R173" s="42">
        <v>0</v>
      </c>
      <c r="S173" s="11">
        <v>0</v>
      </c>
      <c r="T173" s="43">
        <f t="shared" si="320"/>
        <v>0</v>
      </c>
      <c r="U173" s="42">
        <v>0</v>
      </c>
      <c r="V173" s="11">
        <v>0</v>
      </c>
      <c r="W173" s="43">
        <f t="shared" si="321"/>
        <v>0</v>
      </c>
      <c r="X173" s="42">
        <v>0</v>
      </c>
      <c r="Y173" s="11">
        <v>0</v>
      </c>
      <c r="Z173" s="43">
        <f t="shared" si="322"/>
        <v>0</v>
      </c>
      <c r="AA173" s="42">
        <v>0</v>
      </c>
      <c r="AB173" s="11">
        <v>0</v>
      </c>
      <c r="AC173" s="43">
        <f t="shared" si="323"/>
        <v>0</v>
      </c>
      <c r="AD173" s="42">
        <v>0</v>
      </c>
      <c r="AE173" s="11">
        <v>0</v>
      </c>
      <c r="AF173" s="43">
        <f t="shared" si="324"/>
        <v>0</v>
      </c>
      <c r="AG173" s="42">
        <v>0</v>
      </c>
      <c r="AH173" s="11">
        <v>0</v>
      </c>
      <c r="AI173" s="43">
        <f t="shared" si="325"/>
        <v>0</v>
      </c>
      <c r="AJ173" s="42">
        <v>0</v>
      </c>
      <c r="AK173" s="11">
        <v>0</v>
      </c>
      <c r="AL173" s="43">
        <f t="shared" si="326"/>
        <v>0</v>
      </c>
      <c r="AM173" s="42">
        <v>0</v>
      </c>
      <c r="AN173" s="11">
        <v>0</v>
      </c>
      <c r="AO173" s="43">
        <f t="shared" si="327"/>
        <v>0</v>
      </c>
      <c r="AP173" s="42">
        <v>0</v>
      </c>
      <c r="AQ173" s="11">
        <v>0</v>
      </c>
      <c r="AR173" s="43">
        <f t="shared" si="328"/>
        <v>0</v>
      </c>
      <c r="AS173" s="42">
        <v>0</v>
      </c>
      <c r="AT173" s="11">
        <v>0</v>
      </c>
      <c r="AU173" s="43">
        <f t="shared" si="329"/>
        <v>0</v>
      </c>
      <c r="AV173" s="42">
        <v>0</v>
      </c>
      <c r="AW173" s="11">
        <v>0</v>
      </c>
      <c r="AX173" s="43">
        <f t="shared" si="330"/>
        <v>0</v>
      </c>
      <c r="AY173" s="42">
        <v>0</v>
      </c>
      <c r="AZ173" s="11">
        <v>0</v>
      </c>
      <c r="BA173" s="43">
        <f t="shared" si="331"/>
        <v>0</v>
      </c>
      <c r="BB173" s="42">
        <v>0</v>
      </c>
      <c r="BC173" s="11">
        <v>0</v>
      </c>
      <c r="BD173" s="43">
        <f t="shared" si="332"/>
        <v>0</v>
      </c>
      <c r="BE173" s="6">
        <f>SUMIF($C$5:$BD$5,"Ton",C173:BD173)</f>
        <v>1.6040000000000001</v>
      </c>
      <c r="BF173" s="15">
        <f>SUMIF($C$5:$BD$5,"F*",C173:BD173)</f>
        <v>155.357</v>
      </c>
    </row>
    <row r="174" spans="1:58" ht="15" thickBot="1" x14ac:dyDescent="0.35">
      <c r="A174" s="53"/>
      <c r="B174" s="54" t="s">
        <v>17</v>
      </c>
      <c r="C174" s="44">
        <f t="shared" ref="C174:D174" si="335">SUM(C162:C173)</f>
        <v>4.62</v>
      </c>
      <c r="D174" s="35">
        <f t="shared" si="335"/>
        <v>70.899000000000001</v>
      </c>
      <c r="E174" s="45"/>
      <c r="F174" s="44">
        <f t="shared" ref="F174:G174" si="336">SUM(F162:F173)</f>
        <v>0</v>
      </c>
      <c r="G174" s="35">
        <f t="shared" si="336"/>
        <v>0</v>
      </c>
      <c r="H174" s="45"/>
      <c r="I174" s="44"/>
      <c r="J174" s="35"/>
      <c r="K174" s="45"/>
      <c r="L174" s="44">
        <f t="shared" ref="L174:M174" si="337">SUM(L162:L173)</f>
        <v>0.504</v>
      </c>
      <c r="M174" s="35">
        <f t="shared" si="337"/>
        <v>148.554</v>
      </c>
      <c r="N174" s="45"/>
      <c r="O174" s="44">
        <f t="shared" ref="O174:P174" si="338">SUM(O162:O173)</f>
        <v>0</v>
      </c>
      <c r="P174" s="35">
        <f t="shared" si="338"/>
        <v>0</v>
      </c>
      <c r="Q174" s="45"/>
      <c r="R174" s="44">
        <f t="shared" ref="R174:S174" si="339">SUM(R162:R173)</f>
        <v>7.7759999999999996E-2</v>
      </c>
      <c r="S174" s="35">
        <f t="shared" si="339"/>
        <v>40.366</v>
      </c>
      <c r="T174" s="45"/>
      <c r="U174" s="44">
        <f t="shared" ref="U174:V174" si="340">SUM(U162:U173)</f>
        <v>0</v>
      </c>
      <c r="V174" s="35">
        <f t="shared" si="340"/>
        <v>0</v>
      </c>
      <c r="W174" s="45"/>
      <c r="X174" s="44">
        <f t="shared" ref="X174:Y174" si="341">SUM(X162:X173)</f>
        <v>5.3142700000000005</v>
      </c>
      <c r="Y174" s="35">
        <f t="shared" si="341"/>
        <v>178.30200000000002</v>
      </c>
      <c r="Z174" s="45"/>
      <c r="AA174" s="44">
        <f t="shared" ref="AA174:AB174" si="342">SUM(AA162:AA173)</f>
        <v>0</v>
      </c>
      <c r="AB174" s="35">
        <f t="shared" si="342"/>
        <v>0</v>
      </c>
      <c r="AC174" s="45"/>
      <c r="AD174" s="44">
        <f t="shared" ref="AD174:AE174" si="343">SUM(AD162:AD173)</f>
        <v>0</v>
      </c>
      <c r="AE174" s="35">
        <f t="shared" si="343"/>
        <v>0</v>
      </c>
      <c r="AF174" s="45"/>
      <c r="AG174" s="44">
        <f t="shared" ref="AG174:AH174" si="344">SUM(AG162:AG173)</f>
        <v>0</v>
      </c>
      <c r="AH174" s="35">
        <f t="shared" si="344"/>
        <v>0</v>
      </c>
      <c r="AI174" s="45"/>
      <c r="AJ174" s="44">
        <f t="shared" ref="AJ174:AK174" si="345">SUM(AJ162:AJ173)</f>
        <v>0</v>
      </c>
      <c r="AK174" s="35">
        <f t="shared" si="345"/>
        <v>0</v>
      </c>
      <c r="AL174" s="45"/>
      <c r="AM174" s="44">
        <f t="shared" ref="AM174:AN174" si="346">SUM(AM162:AM173)</f>
        <v>0</v>
      </c>
      <c r="AN174" s="35">
        <f t="shared" si="346"/>
        <v>0</v>
      </c>
      <c r="AO174" s="45"/>
      <c r="AP174" s="44">
        <f t="shared" ref="AP174:AQ174" si="347">SUM(AP162:AP173)</f>
        <v>0</v>
      </c>
      <c r="AQ174" s="35">
        <f t="shared" si="347"/>
        <v>0</v>
      </c>
      <c r="AR174" s="45"/>
      <c r="AS174" s="44">
        <f t="shared" ref="AS174:AT174" si="348">SUM(AS162:AS173)</f>
        <v>0</v>
      </c>
      <c r="AT174" s="35">
        <f t="shared" si="348"/>
        <v>0</v>
      </c>
      <c r="AU174" s="45"/>
      <c r="AV174" s="44">
        <f t="shared" ref="AV174:AW174" si="349">SUM(AV162:AV173)</f>
        <v>0</v>
      </c>
      <c r="AW174" s="35">
        <f t="shared" si="349"/>
        <v>0</v>
      </c>
      <c r="AX174" s="45"/>
      <c r="AY174" s="44">
        <f t="shared" ref="AY174:AZ174" si="350">SUM(AY162:AY173)</f>
        <v>0.625</v>
      </c>
      <c r="AZ174" s="35">
        <f t="shared" si="350"/>
        <v>70.117000000000004</v>
      </c>
      <c r="BA174" s="45"/>
      <c r="BB174" s="44">
        <f t="shared" ref="BB174:BC174" si="351">SUM(BB162:BB173)</f>
        <v>0</v>
      </c>
      <c r="BC174" s="35">
        <f t="shared" si="351"/>
        <v>0</v>
      </c>
      <c r="BD174" s="45"/>
      <c r="BE174" s="36">
        <f>SUMIF($C$5:$BD$5,"Ton",C174:BD174)</f>
        <v>11.141030000000001</v>
      </c>
      <c r="BF174" s="37">
        <f>SUMIF($C$5:$BD$5,"F*",C174:BD174)</f>
        <v>508.23800000000006</v>
      </c>
    </row>
    <row r="175" spans="1:58" x14ac:dyDescent="0.3">
      <c r="A175" s="51">
        <v>2025</v>
      </c>
      <c r="B175" s="52" t="s">
        <v>5</v>
      </c>
      <c r="C175" s="42">
        <v>0</v>
      </c>
      <c r="D175" s="11">
        <v>0</v>
      </c>
      <c r="E175" s="43">
        <f>IF(C175=0,0,D175/C175*1000)</f>
        <v>0</v>
      </c>
      <c r="F175" s="42">
        <v>0</v>
      </c>
      <c r="G175" s="11">
        <v>0</v>
      </c>
      <c r="H175" s="43">
        <f t="shared" ref="H175:H186" si="352">IF(F175=0,0,G175/F175*1000)</f>
        <v>0</v>
      </c>
      <c r="I175" s="42">
        <v>0</v>
      </c>
      <c r="J175" s="11">
        <v>0</v>
      </c>
      <c r="K175" s="43">
        <f t="shared" ref="K175:K186" si="353">IF(I175=0,0,J175/I175*1000)</f>
        <v>0</v>
      </c>
      <c r="L175" s="42">
        <v>0</v>
      </c>
      <c r="M175" s="11">
        <v>0</v>
      </c>
      <c r="N175" s="43">
        <f t="shared" ref="N175:N186" si="354">IF(L175=0,0,M175/L175*1000)</f>
        <v>0</v>
      </c>
      <c r="O175" s="42">
        <v>0</v>
      </c>
      <c r="P175" s="11">
        <v>0</v>
      </c>
      <c r="Q175" s="43">
        <f t="shared" ref="Q175:Q186" si="355">IF(O175=0,0,P175/O175*1000)</f>
        <v>0</v>
      </c>
      <c r="R175" s="42">
        <v>0</v>
      </c>
      <c r="S175" s="11">
        <v>0</v>
      </c>
      <c r="T175" s="43">
        <f t="shared" ref="T175:T186" si="356">IF(R175=0,0,S175/R175*1000)</f>
        <v>0</v>
      </c>
      <c r="U175" s="42">
        <v>0</v>
      </c>
      <c r="V175" s="11">
        <v>0</v>
      </c>
      <c r="W175" s="43">
        <f t="shared" ref="W175:W186" si="357">IF(U175=0,0,V175/U175*1000)</f>
        <v>0</v>
      </c>
      <c r="X175" s="57">
        <v>3.3808600000000002</v>
      </c>
      <c r="Y175" s="11">
        <v>98.367999999999995</v>
      </c>
      <c r="Z175" s="43">
        <f t="shared" ref="Z175:Z186" si="358">IF(X175=0,0,Y175/X175*1000)</f>
        <v>29095.555568701453</v>
      </c>
      <c r="AA175" s="42">
        <v>0</v>
      </c>
      <c r="AB175" s="11">
        <v>0</v>
      </c>
      <c r="AC175" s="43">
        <f t="shared" ref="AC175:AC186" si="359">IF(AA175=0,0,AB175/AA175*1000)</f>
        <v>0</v>
      </c>
      <c r="AD175" s="42">
        <v>0</v>
      </c>
      <c r="AE175" s="11">
        <v>0</v>
      </c>
      <c r="AF175" s="43">
        <f t="shared" ref="AF175:AF186" si="360">IF(AD175=0,0,AE175/AD175*1000)</f>
        <v>0</v>
      </c>
      <c r="AG175" s="42">
        <v>0</v>
      </c>
      <c r="AH175" s="11">
        <v>0</v>
      </c>
      <c r="AI175" s="43">
        <f t="shared" ref="AI175:AI186" si="361">IF(AG175=0,0,AH175/AG175*1000)</f>
        <v>0</v>
      </c>
      <c r="AJ175" s="42">
        <v>0</v>
      </c>
      <c r="AK175" s="11">
        <v>0</v>
      </c>
      <c r="AL175" s="43">
        <f t="shared" ref="AL175:AL186" si="362">IF(AJ175=0,0,AK175/AJ175*1000)</f>
        <v>0</v>
      </c>
      <c r="AM175" s="42">
        <v>0</v>
      </c>
      <c r="AN175" s="11">
        <v>0</v>
      </c>
      <c r="AO175" s="43">
        <f t="shared" ref="AO175:AO186" si="363">IF(AM175=0,0,AN175/AM175*1000)</f>
        <v>0</v>
      </c>
      <c r="AP175" s="42">
        <v>0</v>
      </c>
      <c r="AQ175" s="11">
        <v>0</v>
      </c>
      <c r="AR175" s="43">
        <f t="shared" ref="AR175:AR186" si="364">IF(AP175=0,0,AQ175/AP175*1000)</f>
        <v>0</v>
      </c>
      <c r="AS175" s="42">
        <v>0</v>
      </c>
      <c r="AT175" s="11">
        <v>0</v>
      </c>
      <c r="AU175" s="43">
        <f t="shared" ref="AU175:AU186" si="365">IF(AS175=0,0,AT175/AS175*1000)</f>
        <v>0</v>
      </c>
      <c r="AV175" s="42">
        <v>0</v>
      </c>
      <c r="AW175" s="11">
        <v>0</v>
      </c>
      <c r="AX175" s="43">
        <f t="shared" ref="AX175:AX186" si="366">IF(AV175=0,0,AW175/AV175*1000)</f>
        <v>0</v>
      </c>
      <c r="AY175" s="42">
        <v>0</v>
      </c>
      <c r="AZ175" s="11">
        <v>0</v>
      </c>
      <c r="BA175" s="43">
        <f t="shared" ref="BA175:BA186" si="367">IF(AY175=0,0,AZ175/AY175*1000)</f>
        <v>0</v>
      </c>
      <c r="BB175" s="42">
        <v>0</v>
      </c>
      <c r="BC175" s="11">
        <v>0</v>
      </c>
      <c r="BD175" s="43">
        <f t="shared" ref="BD175:BD186" si="368">IF(BB175=0,0,BC175/BB175*1000)</f>
        <v>0</v>
      </c>
      <c r="BE175" s="6">
        <f>SUMIF($C$5:$BD$5,"Ton",C175:BD175)</f>
        <v>3.3808600000000002</v>
      </c>
      <c r="BF175" s="15">
        <f>SUMIF($C$5:$BD$5,"F*",C175:BD175)</f>
        <v>98.367999999999995</v>
      </c>
    </row>
    <row r="176" spans="1:58" x14ac:dyDescent="0.3">
      <c r="A176" s="51">
        <v>2025</v>
      </c>
      <c r="B176" s="52" t="s">
        <v>6</v>
      </c>
      <c r="C176" s="42">
        <v>0</v>
      </c>
      <c r="D176" s="11">
        <v>0</v>
      </c>
      <c r="E176" s="43">
        <f t="shared" ref="E176:E177" si="369">IF(C176=0,0,D176/C176*1000)</f>
        <v>0</v>
      </c>
      <c r="F176" s="42">
        <v>0</v>
      </c>
      <c r="G176" s="11">
        <v>0</v>
      </c>
      <c r="H176" s="43">
        <f t="shared" si="352"/>
        <v>0</v>
      </c>
      <c r="I176" s="42">
        <v>0</v>
      </c>
      <c r="J176" s="11">
        <v>0</v>
      </c>
      <c r="K176" s="43">
        <f t="shared" si="353"/>
        <v>0</v>
      </c>
      <c r="L176" s="42">
        <v>0</v>
      </c>
      <c r="M176" s="11">
        <v>0</v>
      </c>
      <c r="N176" s="43">
        <f t="shared" si="354"/>
        <v>0</v>
      </c>
      <c r="O176" s="42">
        <v>0</v>
      </c>
      <c r="P176" s="11">
        <v>0</v>
      </c>
      <c r="Q176" s="43">
        <f t="shared" si="355"/>
        <v>0</v>
      </c>
      <c r="R176" s="42">
        <v>0</v>
      </c>
      <c r="S176" s="11">
        <v>0</v>
      </c>
      <c r="T176" s="43">
        <f t="shared" si="356"/>
        <v>0</v>
      </c>
      <c r="U176" s="42">
        <v>0</v>
      </c>
      <c r="V176" s="11">
        <v>0</v>
      </c>
      <c r="W176" s="43">
        <f t="shared" si="357"/>
        <v>0</v>
      </c>
      <c r="X176" s="57">
        <v>3.7229999999999999E-2</v>
      </c>
      <c r="Y176" s="11">
        <v>1.99</v>
      </c>
      <c r="Z176" s="43">
        <f t="shared" si="358"/>
        <v>53451.517593338707</v>
      </c>
      <c r="AA176" s="42">
        <v>0</v>
      </c>
      <c r="AB176" s="11">
        <v>0</v>
      </c>
      <c r="AC176" s="43">
        <f t="shared" si="359"/>
        <v>0</v>
      </c>
      <c r="AD176" s="42">
        <v>0</v>
      </c>
      <c r="AE176" s="11">
        <v>0</v>
      </c>
      <c r="AF176" s="43">
        <f t="shared" si="360"/>
        <v>0</v>
      </c>
      <c r="AG176" s="42">
        <v>0</v>
      </c>
      <c r="AH176" s="11">
        <v>0</v>
      </c>
      <c r="AI176" s="43">
        <f t="shared" si="361"/>
        <v>0</v>
      </c>
      <c r="AJ176" s="42">
        <v>0</v>
      </c>
      <c r="AK176" s="11">
        <v>0</v>
      </c>
      <c r="AL176" s="43">
        <f t="shared" si="362"/>
        <v>0</v>
      </c>
      <c r="AM176" s="42">
        <v>0</v>
      </c>
      <c r="AN176" s="11">
        <v>0</v>
      </c>
      <c r="AO176" s="43">
        <f t="shared" si="363"/>
        <v>0</v>
      </c>
      <c r="AP176" s="42">
        <v>0</v>
      </c>
      <c r="AQ176" s="11">
        <v>0</v>
      </c>
      <c r="AR176" s="43">
        <f t="shared" si="364"/>
        <v>0</v>
      </c>
      <c r="AS176" s="42">
        <v>0</v>
      </c>
      <c r="AT176" s="11">
        <v>0</v>
      </c>
      <c r="AU176" s="43">
        <f t="shared" si="365"/>
        <v>0</v>
      </c>
      <c r="AV176" s="42">
        <v>0</v>
      </c>
      <c r="AW176" s="11">
        <v>0</v>
      </c>
      <c r="AX176" s="43">
        <f t="shared" si="366"/>
        <v>0</v>
      </c>
      <c r="AY176" s="42">
        <v>0</v>
      </c>
      <c r="AZ176" s="11">
        <v>0</v>
      </c>
      <c r="BA176" s="43">
        <f t="shared" si="367"/>
        <v>0</v>
      </c>
      <c r="BB176" s="42">
        <v>0</v>
      </c>
      <c r="BC176" s="11">
        <v>0</v>
      </c>
      <c r="BD176" s="43">
        <f t="shared" si="368"/>
        <v>0</v>
      </c>
      <c r="BE176" s="6">
        <f>SUMIF($C$5:$BD$5,"Ton",C176:BD176)</f>
        <v>3.7229999999999999E-2</v>
      </c>
      <c r="BF176" s="15">
        <f>SUMIF($C$5:$BD$5,"F*",C176:BD176)</f>
        <v>1.99</v>
      </c>
    </row>
    <row r="177" spans="1:58" x14ac:dyDescent="0.3">
      <c r="A177" s="51">
        <v>2025</v>
      </c>
      <c r="B177" s="52" t="s">
        <v>7</v>
      </c>
      <c r="C177" s="42">
        <v>0</v>
      </c>
      <c r="D177" s="11">
        <v>0</v>
      </c>
      <c r="E177" s="43">
        <f t="shared" si="369"/>
        <v>0</v>
      </c>
      <c r="F177" s="42">
        <v>0</v>
      </c>
      <c r="G177" s="11">
        <v>0</v>
      </c>
      <c r="H177" s="43">
        <f t="shared" si="352"/>
        <v>0</v>
      </c>
      <c r="I177" s="42">
        <v>0</v>
      </c>
      <c r="J177" s="11">
        <v>0</v>
      </c>
      <c r="K177" s="43">
        <f t="shared" si="353"/>
        <v>0</v>
      </c>
      <c r="L177" s="42">
        <v>0</v>
      </c>
      <c r="M177" s="11">
        <v>0</v>
      </c>
      <c r="N177" s="43">
        <f t="shared" si="354"/>
        <v>0</v>
      </c>
      <c r="O177" s="42">
        <v>0</v>
      </c>
      <c r="P177" s="11">
        <v>0</v>
      </c>
      <c r="Q177" s="43">
        <f t="shared" si="355"/>
        <v>0</v>
      </c>
      <c r="R177" s="42">
        <v>0</v>
      </c>
      <c r="S177" s="11">
        <v>0</v>
      </c>
      <c r="T177" s="43">
        <f t="shared" si="356"/>
        <v>0</v>
      </c>
      <c r="U177" s="42">
        <v>0</v>
      </c>
      <c r="V177" s="11">
        <v>0</v>
      </c>
      <c r="W177" s="43">
        <f t="shared" si="357"/>
        <v>0</v>
      </c>
      <c r="X177" s="42">
        <v>0</v>
      </c>
      <c r="Y177" s="11">
        <v>0</v>
      </c>
      <c r="Z177" s="43">
        <f t="shared" si="358"/>
        <v>0</v>
      </c>
      <c r="AA177" s="42">
        <v>0</v>
      </c>
      <c r="AB177" s="11">
        <v>0</v>
      </c>
      <c r="AC177" s="43">
        <f t="shared" si="359"/>
        <v>0</v>
      </c>
      <c r="AD177" s="42">
        <v>0</v>
      </c>
      <c r="AE177" s="11">
        <v>0</v>
      </c>
      <c r="AF177" s="43">
        <f t="shared" si="360"/>
        <v>0</v>
      </c>
      <c r="AG177" s="42">
        <v>0</v>
      </c>
      <c r="AH177" s="11">
        <v>0</v>
      </c>
      <c r="AI177" s="43">
        <f t="shared" si="361"/>
        <v>0</v>
      </c>
      <c r="AJ177" s="42">
        <v>0</v>
      </c>
      <c r="AK177" s="11">
        <v>0</v>
      </c>
      <c r="AL177" s="43">
        <f t="shared" si="362"/>
        <v>0</v>
      </c>
      <c r="AM177" s="42">
        <v>0</v>
      </c>
      <c r="AN177" s="11">
        <v>0</v>
      </c>
      <c r="AO177" s="43">
        <f t="shared" si="363"/>
        <v>0</v>
      </c>
      <c r="AP177" s="42">
        <v>0</v>
      </c>
      <c r="AQ177" s="11">
        <v>0</v>
      </c>
      <c r="AR177" s="43">
        <f t="shared" si="364"/>
        <v>0</v>
      </c>
      <c r="AS177" s="42">
        <v>0</v>
      </c>
      <c r="AT177" s="11">
        <v>0</v>
      </c>
      <c r="AU177" s="43">
        <f t="shared" si="365"/>
        <v>0</v>
      </c>
      <c r="AV177" s="42">
        <v>0</v>
      </c>
      <c r="AW177" s="11">
        <v>0</v>
      </c>
      <c r="AX177" s="43">
        <f t="shared" si="366"/>
        <v>0</v>
      </c>
      <c r="AY177" s="42">
        <v>0</v>
      </c>
      <c r="AZ177" s="11">
        <v>0</v>
      </c>
      <c r="BA177" s="43">
        <f t="shared" si="367"/>
        <v>0</v>
      </c>
      <c r="BB177" s="42">
        <v>0</v>
      </c>
      <c r="BC177" s="11">
        <v>0</v>
      </c>
      <c r="BD177" s="43">
        <f t="shared" si="368"/>
        <v>0</v>
      </c>
      <c r="BE177" s="6">
        <f>SUMIF($C$5:$BD$5,"Ton",C177:BD177)</f>
        <v>0</v>
      </c>
      <c r="BF177" s="15">
        <f>SUMIF($C$5:$BD$5,"F*",C177:BD177)</f>
        <v>0</v>
      </c>
    </row>
    <row r="178" spans="1:58" x14ac:dyDescent="0.3">
      <c r="A178" s="51">
        <v>2025</v>
      </c>
      <c r="B178" s="52" t="s">
        <v>8</v>
      </c>
      <c r="C178" s="57">
        <v>0.78300000000000003</v>
      </c>
      <c r="D178" s="11">
        <v>29.422000000000001</v>
      </c>
      <c r="E178" s="43">
        <f>IF(C178=0,0,D178/C178*1000)</f>
        <v>37575.989782886332</v>
      </c>
      <c r="F178" s="42">
        <v>0</v>
      </c>
      <c r="G178" s="11">
        <v>0</v>
      </c>
      <c r="H178" s="43">
        <f t="shared" si="352"/>
        <v>0</v>
      </c>
      <c r="I178" s="57">
        <v>5.0000000000000001E-4</v>
      </c>
      <c r="J178" s="11">
        <v>0.20599999999999999</v>
      </c>
      <c r="K178" s="43">
        <f t="shared" si="353"/>
        <v>411999.99999999994</v>
      </c>
      <c r="L178" s="42">
        <v>0</v>
      </c>
      <c r="M178" s="11">
        <v>0</v>
      </c>
      <c r="N178" s="43">
        <f t="shared" si="354"/>
        <v>0</v>
      </c>
      <c r="O178" s="42">
        <v>0</v>
      </c>
      <c r="P178" s="11">
        <v>0</v>
      </c>
      <c r="Q178" s="43">
        <f t="shared" si="355"/>
        <v>0</v>
      </c>
      <c r="R178" s="42">
        <v>0</v>
      </c>
      <c r="S178" s="11">
        <v>0</v>
      </c>
      <c r="T178" s="43">
        <f t="shared" si="356"/>
        <v>0</v>
      </c>
      <c r="U178" s="42">
        <v>0</v>
      </c>
      <c r="V178" s="11">
        <v>0</v>
      </c>
      <c r="W178" s="43">
        <f t="shared" si="357"/>
        <v>0</v>
      </c>
      <c r="X178" s="57">
        <v>1.66394</v>
      </c>
      <c r="Y178" s="11">
        <v>29.859000000000002</v>
      </c>
      <c r="Z178" s="43">
        <f t="shared" si="358"/>
        <v>17944.757623472</v>
      </c>
      <c r="AA178" s="42">
        <v>0</v>
      </c>
      <c r="AB178" s="11">
        <v>0</v>
      </c>
      <c r="AC178" s="43">
        <f t="shared" si="359"/>
        <v>0</v>
      </c>
      <c r="AD178" s="42">
        <v>0</v>
      </c>
      <c r="AE178" s="11">
        <v>0</v>
      </c>
      <c r="AF178" s="43">
        <f t="shared" si="360"/>
        <v>0</v>
      </c>
      <c r="AG178" s="42">
        <v>0</v>
      </c>
      <c r="AH178" s="11">
        <v>0</v>
      </c>
      <c r="AI178" s="43">
        <f t="shared" si="361"/>
        <v>0</v>
      </c>
      <c r="AJ178" s="42">
        <v>0</v>
      </c>
      <c r="AK178" s="11">
        <v>0</v>
      </c>
      <c r="AL178" s="43">
        <f t="shared" si="362"/>
        <v>0</v>
      </c>
      <c r="AM178" s="42">
        <v>0</v>
      </c>
      <c r="AN178" s="11">
        <v>0</v>
      </c>
      <c r="AO178" s="43">
        <f t="shared" si="363"/>
        <v>0</v>
      </c>
      <c r="AP178" s="42">
        <v>0</v>
      </c>
      <c r="AQ178" s="11">
        <v>0</v>
      </c>
      <c r="AR178" s="43">
        <f t="shared" si="364"/>
        <v>0</v>
      </c>
      <c r="AS178" s="42">
        <v>0</v>
      </c>
      <c r="AT178" s="11">
        <v>0</v>
      </c>
      <c r="AU178" s="43">
        <f t="shared" si="365"/>
        <v>0</v>
      </c>
      <c r="AV178" s="42">
        <v>0</v>
      </c>
      <c r="AW178" s="11">
        <v>0</v>
      </c>
      <c r="AX178" s="43">
        <f t="shared" si="366"/>
        <v>0</v>
      </c>
      <c r="AY178" s="42">
        <v>0</v>
      </c>
      <c r="AZ178" s="11">
        <v>0</v>
      </c>
      <c r="BA178" s="43">
        <f t="shared" si="367"/>
        <v>0</v>
      </c>
      <c r="BB178" s="42">
        <v>0</v>
      </c>
      <c r="BC178" s="11">
        <v>0</v>
      </c>
      <c r="BD178" s="43">
        <f t="shared" si="368"/>
        <v>0</v>
      </c>
      <c r="BE178" s="6">
        <f>SUMIF($C$5:$BD$5,"Ton",C178:BD178)</f>
        <v>2.4474399999999998</v>
      </c>
      <c r="BF178" s="15">
        <f>SUMIF($C$5:$BD$5,"F*",C178:BD178)</f>
        <v>59.487000000000002</v>
      </c>
    </row>
    <row r="179" spans="1:58" x14ac:dyDescent="0.3">
      <c r="A179" s="51">
        <v>2025</v>
      </c>
      <c r="B179" s="43" t="s">
        <v>9</v>
      </c>
      <c r="C179" s="57">
        <v>0.80001</v>
      </c>
      <c r="D179" s="11">
        <v>12.369</v>
      </c>
      <c r="E179" s="43">
        <f t="shared" ref="E179:E186" si="370">IF(C179=0,0,D179/C179*1000)</f>
        <v>15461.05673679079</v>
      </c>
      <c r="F179" s="42">
        <v>0</v>
      </c>
      <c r="G179" s="11">
        <v>0</v>
      </c>
      <c r="H179" s="43">
        <f t="shared" si="352"/>
        <v>0</v>
      </c>
      <c r="I179" s="42">
        <v>0</v>
      </c>
      <c r="J179" s="11">
        <v>0</v>
      </c>
      <c r="K179" s="43">
        <f t="shared" si="353"/>
        <v>0</v>
      </c>
      <c r="L179" s="42">
        <v>0</v>
      </c>
      <c r="M179" s="11">
        <v>0</v>
      </c>
      <c r="N179" s="43">
        <f t="shared" si="354"/>
        <v>0</v>
      </c>
      <c r="O179" s="42">
        <v>0</v>
      </c>
      <c r="P179" s="11">
        <v>0</v>
      </c>
      <c r="Q179" s="43">
        <f t="shared" si="355"/>
        <v>0</v>
      </c>
      <c r="R179" s="42">
        <v>0</v>
      </c>
      <c r="S179" s="11">
        <v>0</v>
      </c>
      <c r="T179" s="43">
        <f t="shared" si="356"/>
        <v>0</v>
      </c>
      <c r="U179" s="42">
        <v>0</v>
      </c>
      <c r="V179" s="11">
        <v>0</v>
      </c>
      <c r="W179" s="43">
        <f t="shared" si="357"/>
        <v>0</v>
      </c>
      <c r="X179" s="42">
        <v>0</v>
      </c>
      <c r="Y179" s="11">
        <v>0</v>
      </c>
      <c r="Z179" s="43">
        <f t="shared" si="358"/>
        <v>0</v>
      </c>
      <c r="AA179" s="42">
        <v>0</v>
      </c>
      <c r="AB179" s="11">
        <v>0</v>
      </c>
      <c r="AC179" s="43">
        <f t="shared" si="359"/>
        <v>0</v>
      </c>
      <c r="AD179" s="42">
        <v>0</v>
      </c>
      <c r="AE179" s="11">
        <v>0</v>
      </c>
      <c r="AF179" s="43">
        <f t="shared" si="360"/>
        <v>0</v>
      </c>
      <c r="AG179" s="42">
        <v>0</v>
      </c>
      <c r="AH179" s="11">
        <v>0</v>
      </c>
      <c r="AI179" s="43">
        <f t="shared" si="361"/>
        <v>0</v>
      </c>
      <c r="AJ179" s="42">
        <v>0</v>
      </c>
      <c r="AK179" s="11">
        <v>0</v>
      </c>
      <c r="AL179" s="43">
        <f t="shared" si="362"/>
        <v>0</v>
      </c>
      <c r="AM179" s="42">
        <v>0</v>
      </c>
      <c r="AN179" s="11">
        <v>0</v>
      </c>
      <c r="AO179" s="43">
        <f t="shared" si="363"/>
        <v>0</v>
      </c>
      <c r="AP179" s="42">
        <v>0</v>
      </c>
      <c r="AQ179" s="11">
        <v>0</v>
      </c>
      <c r="AR179" s="43">
        <f t="shared" si="364"/>
        <v>0</v>
      </c>
      <c r="AS179" s="42">
        <v>0</v>
      </c>
      <c r="AT179" s="11">
        <v>0</v>
      </c>
      <c r="AU179" s="43">
        <f t="shared" si="365"/>
        <v>0</v>
      </c>
      <c r="AV179" s="42">
        <v>0</v>
      </c>
      <c r="AW179" s="11">
        <v>0</v>
      </c>
      <c r="AX179" s="43">
        <f t="shared" si="366"/>
        <v>0</v>
      </c>
      <c r="AY179" s="57">
        <v>1.5</v>
      </c>
      <c r="AZ179" s="11">
        <v>44.234000000000002</v>
      </c>
      <c r="BA179" s="43">
        <f t="shared" si="367"/>
        <v>29489.333333333336</v>
      </c>
      <c r="BB179" s="42">
        <v>0</v>
      </c>
      <c r="BC179" s="11">
        <v>0</v>
      </c>
      <c r="BD179" s="43">
        <f t="shared" si="368"/>
        <v>0</v>
      </c>
      <c r="BE179" s="6">
        <f>SUMIF($C$5:$BD$5,"Ton",C179:BD179)</f>
        <v>2.3000099999999999</v>
      </c>
      <c r="BF179" s="15">
        <f>SUMIF($C$5:$BD$5,"F*",C179:BD179)</f>
        <v>56.603000000000002</v>
      </c>
    </row>
    <row r="180" spans="1:58" x14ac:dyDescent="0.3">
      <c r="A180" s="51">
        <v>2025</v>
      </c>
      <c r="B180" s="52" t="s">
        <v>10</v>
      </c>
      <c r="C180" s="42">
        <v>0</v>
      </c>
      <c r="D180" s="11">
        <v>0</v>
      </c>
      <c r="E180" s="43">
        <f t="shared" si="370"/>
        <v>0</v>
      </c>
      <c r="F180" s="42">
        <v>0</v>
      </c>
      <c r="G180" s="11">
        <v>0</v>
      </c>
      <c r="H180" s="43">
        <f t="shared" si="352"/>
        <v>0</v>
      </c>
      <c r="I180" s="42">
        <v>0</v>
      </c>
      <c r="J180" s="11">
        <v>0</v>
      </c>
      <c r="K180" s="43">
        <f t="shared" si="353"/>
        <v>0</v>
      </c>
      <c r="L180" s="42">
        <v>0</v>
      </c>
      <c r="M180" s="11">
        <v>0</v>
      </c>
      <c r="N180" s="43">
        <f t="shared" si="354"/>
        <v>0</v>
      </c>
      <c r="O180" s="42">
        <v>0</v>
      </c>
      <c r="P180" s="11">
        <v>0</v>
      </c>
      <c r="Q180" s="43">
        <f t="shared" si="355"/>
        <v>0</v>
      </c>
      <c r="R180" s="42">
        <v>0</v>
      </c>
      <c r="S180" s="11">
        <v>0</v>
      </c>
      <c r="T180" s="43">
        <f t="shared" si="356"/>
        <v>0</v>
      </c>
      <c r="U180" s="42">
        <v>0</v>
      </c>
      <c r="V180" s="11">
        <v>0</v>
      </c>
      <c r="W180" s="43">
        <f t="shared" si="357"/>
        <v>0</v>
      </c>
      <c r="X180" s="42">
        <v>0</v>
      </c>
      <c r="Y180" s="11">
        <v>0</v>
      </c>
      <c r="Z180" s="43">
        <f t="shared" si="358"/>
        <v>0</v>
      </c>
      <c r="AA180" s="42">
        <v>0</v>
      </c>
      <c r="AB180" s="11">
        <v>0</v>
      </c>
      <c r="AC180" s="43">
        <f t="shared" si="359"/>
        <v>0</v>
      </c>
      <c r="AD180" s="42">
        <v>0</v>
      </c>
      <c r="AE180" s="11">
        <v>0</v>
      </c>
      <c r="AF180" s="43">
        <f t="shared" si="360"/>
        <v>0</v>
      </c>
      <c r="AG180" s="42">
        <v>0</v>
      </c>
      <c r="AH180" s="11">
        <v>0</v>
      </c>
      <c r="AI180" s="43">
        <f t="shared" si="361"/>
        <v>0</v>
      </c>
      <c r="AJ180" s="42">
        <v>0</v>
      </c>
      <c r="AK180" s="11">
        <v>0</v>
      </c>
      <c r="AL180" s="43">
        <f t="shared" si="362"/>
        <v>0</v>
      </c>
      <c r="AM180" s="42">
        <v>0</v>
      </c>
      <c r="AN180" s="11">
        <v>0</v>
      </c>
      <c r="AO180" s="43">
        <f t="shared" si="363"/>
        <v>0</v>
      </c>
      <c r="AP180" s="42">
        <v>0</v>
      </c>
      <c r="AQ180" s="11">
        <v>0</v>
      </c>
      <c r="AR180" s="43">
        <f t="shared" si="364"/>
        <v>0</v>
      </c>
      <c r="AS180" s="42">
        <v>0</v>
      </c>
      <c r="AT180" s="11">
        <v>0</v>
      </c>
      <c r="AU180" s="43">
        <f t="shared" si="365"/>
        <v>0</v>
      </c>
      <c r="AV180" s="42">
        <v>0</v>
      </c>
      <c r="AW180" s="11">
        <v>0</v>
      </c>
      <c r="AX180" s="43">
        <f t="shared" si="366"/>
        <v>0</v>
      </c>
      <c r="AY180" s="42">
        <v>0</v>
      </c>
      <c r="AZ180" s="11">
        <v>0</v>
      </c>
      <c r="BA180" s="43">
        <f t="shared" si="367"/>
        <v>0</v>
      </c>
      <c r="BB180" s="42">
        <v>0</v>
      </c>
      <c r="BC180" s="11">
        <v>0</v>
      </c>
      <c r="BD180" s="43">
        <f t="shared" si="368"/>
        <v>0</v>
      </c>
      <c r="BE180" s="6">
        <f>SUMIF($C$5:$BD$5,"Ton",C180:BD180)</f>
        <v>0</v>
      </c>
      <c r="BF180" s="15">
        <f>SUMIF($C$5:$BD$5,"F*",C180:BD180)</f>
        <v>0</v>
      </c>
    </row>
    <row r="181" spans="1:58" x14ac:dyDescent="0.3">
      <c r="A181" s="51">
        <v>2025</v>
      </c>
      <c r="B181" s="52" t="s">
        <v>11</v>
      </c>
      <c r="C181" s="42">
        <v>0</v>
      </c>
      <c r="D181" s="11">
        <v>0</v>
      </c>
      <c r="E181" s="43">
        <f t="shared" si="370"/>
        <v>0</v>
      </c>
      <c r="F181" s="42">
        <v>0</v>
      </c>
      <c r="G181" s="11">
        <v>0</v>
      </c>
      <c r="H181" s="43">
        <f t="shared" si="352"/>
        <v>0</v>
      </c>
      <c r="I181" s="42">
        <v>0</v>
      </c>
      <c r="J181" s="11">
        <v>0</v>
      </c>
      <c r="K181" s="43">
        <f t="shared" si="353"/>
        <v>0</v>
      </c>
      <c r="L181" s="42">
        <v>0</v>
      </c>
      <c r="M181" s="11">
        <v>0</v>
      </c>
      <c r="N181" s="43">
        <f t="shared" si="354"/>
        <v>0</v>
      </c>
      <c r="O181" s="42">
        <v>0</v>
      </c>
      <c r="P181" s="11">
        <v>0</v>
      </c>
      <c r="Q181" s="43">
        <f t="shared" si="355"/>
        <v>0</v>
      </c>
      <c r="R181" s="42">
        <v>0</v>
      </c>
      <c r="S181" s="11">
        <v>0</v>
      </c>
      <c r="T181" s="43">
        <f t="shared" si="356"/>
        <v>0</v>
      </c>
      <c r="U181" s="42">
        <v>0</v>
      </c>
      <c r="V181" s="11">
        <v>0</v>
      </c>
      <c r="W181" s="43">
        <f t="shared" si="357"/>
        <v>0</v>
      </c>
      <c r="X181" s="42">
        <v>0</v>
      </c>
      <c r="Y181" s="11">
        <v>0</v>
      </c>
      <c r="Z181" s="43">
        <f t="shared" si="358"/>
        <v>0</v>
      </c>
      <c r="AA181" s="42">
        <v>0</v>
      </c>
      <c r="AB181" s="11">
        <v>0</v>
      </c>
      <c r="AC181" s="43">
        <f t="shared" si="359"/>
        <v>0</v>
      </c>
      <c r="AD181" s="42">
        <v>0</v>
      </c>
      <c r="AE181" s="11">
        <v>0</v>
      </c>
      <c r="AF181" s="43">
        <f t="shared" si="360"/>
        <v>0</v>
      </c>
      <c r="AG181" s="42">
        <v>0</v>
      </c>
      <c r="AH181" s="11">
        <v>0</v>
      </c>
      <c r="AI181" s="43">
        <f t="shared" si="361"/>
        <v>0</v>
      </c>
      <c r="AJ181" s="42">
        <v>0</v>
      </c>
      <c r="AK181" s="11">
        <v>0</v>
      </c>
      <c r="AL181" s="43">
        <f t="shared" si="362"/>
        <v>0</v>
      </c>
      <c r="AM181" s="42">
        <v>0</v>
      </c>
      <c r="AN181" s="11">
        <v>0</v>
      </c>
      <c r="AO181" s="43">
        <f t="shared" si="363"/>
        <v>0</v>
      </c>
      <c r="AP181" s="42">
        <v>0</v>
      </c>
      <c r="AQ181" s="11">
        <v>0</v>
      </c>
      <c r="AR181" s="43">
        <f t="shared" si="364"/>
        <v>0</v>
      </c>
      <c r="AS181" s="42">
        <v>0</v>
      </c>
      <c r="AT181" s="11">
        <v>0</v>
      </c>
      <c r="AU181" s="43">
        <f t="shared" si="365"/>
        <v>0</v>
      </c>
      <c r="AV181" s="42">
        <v>0</v>
      </c>
      <c r="AW181" s="11">
        <v>0</v>
      </c>
      <c r="AX181" s="43">
        <f t="shared" si="366"/>
        <v>0</v>
      </c>
      <c r="AY181" s="57">
        <v>0.31629000000000002</v>
      </c>
      <c r="AZ181" s="11">
        <v>21.603999999999999</v>
      </c>
      <c r="BA181" s="43">
        <f t="shared" si="367"/>
        <v>68304.40418603181</v>
      </c>
      <c r="BB181" s="42">
        <v>0</v>
      </c>
      <c r="BC181" s="11">
        <v>0</v>
      </c>
      <c r="BD181" s="43">
        <f t="shared" si="368"/>
        <v>0</v>
      </c>
      <c r="BE181" s="6">
        <f>SUMIF($C$5:$BD$5,"Ton",C181:BD181)</f>
        <v>0.31629000000000002</v>
      </c>
      <c r="BF181" s="15">
        <f>SUMIF($C$5:$BD$5,"F*",C181:BD181)</f>
        <v>21.603999999999999</v>
      </c>
    </row>
    <row r="182" spans="1:58" x14ac:dyDescent="0.3">
      <c r="A182" s="51">
        <v>2025</v>
      </c>
      <c r="B182" s="52" t="s">
        <v>12</v>
      </c>
      <c r="C182" s="57">
        <v>1.74</v>
      </c>
      <c r="D182" s="11">
        <v>59.847000000000001</v>
      </c>
      <c r="E182" s="43">
        <f t="shared" si="370"/>
        <v>34394.827586206891</v>
      </c>
      <c r="F182" s="42">
        <v>0</v>
      </c>
      <c r="G182" s="11">
        <v>0</v>
      </c>
      <c r="H182" s="43">
        <f t="shared" si="352"/>
        <v>0</v>
      </c>
      <c r="I182" s="42">
        <v>0</v>
      </c>
      <c r="J182" s="11">
        <v>0</v>
      </c>
      <c r="K182" s="43">
        <f t="shared" si="353"/>
        <v>0</v>
      </c>
      <c r="L182" s="42">
        <v>0</v>
      </c>
      <c r="M182" s="11">
        <v>0</v>
      </c>
      <c r="N182" s="43">
        <f t="shared" si="354"/>
        <v>0</v>
      </c>
      <c r="O182" s="42">
        <v>0</v>
      </c>
      <c r="P182" s="11">
        <v>0</v>
      </c>
      <c r="Q182" s="43">
        <f t="shared" si="355"/>
        <v>0</v>
      </c>
      <c r="R182" s="57">
        <v>9.5199999999999989E-3</v>
      </c>
      <c r="S182" s="11">
        <v>7.4340000000000002</v>
      </c>
      <c r="T182" s="43">
        <f t="shared" si="356"/>
        <v>780882.35294117662</v>
      </c>
      <c r="U182" s="42">
        <v>0</v>
      </c>
      <c r="V182" s="11">
        <v>0</v>
      </c>
      <c r="W182" s="43">
        <f t="shared" si="357"/>
        <v>0</v>
      </c>
      <c r="X182" s="57">
        <v>1.81023</v>
      </c>
      <c r="Y182" s="11">
        <v>71.405000000000001</v>
      </c>
      <c r="Z182" s="43">
        <f t="shared" si="358"/>
        <v>39445.263861498264</v>
      </c>
      <c r="AA182" s="42">
        <v>0</v>
      </c>
      <c r="AB182" s="11">
        <v>0</v>
      </c>
      <c r="AC182" s="43">
        <f t="shared" si="359"/>
        <v>0</v>
      </c>
      <c r="AD182" s="42">
        <v>0</v>
      </c>
      <c r="AE182" s="11">
        <v>0</v>
      </c>
      <c r="AF182" s="43">
        <f t="shared" si="360"/>
        <v>0</v>
      </c>
      <c r="AG182" s="42">
        <v>0</v>
      </c>
      <c r="AH182" s="11">
        <v>0</v>
      </c>
      <c r="AI182" s="43">
        <f t="shared" si="361"/>
        <v>0</v>
      </c>
      <c r="AJ182" s="42">
        <v>0</v>
      </c>
      <c r="AK182" s="11">
        <v>0</v>
      </c>
      <c r="AL182" s="43">
        <f t="shared" si="362"/>
        <v>0</v>
      </c>
      <c r="AM182" s="42">
        <v>0</v>
      </c>
      <c r="AN182" s="11">
        <v>0</v>
      </c>
      <c r="AO182" s="43">
        <f t="shared" si="363"/>
        <v>0</v>
      </c>
      <c r="AP182" s="42">
        <v>0</v>
      </c>
      <c r="AQ182" s="11">
        <v>0</v>
      </c>
      <c r="AR182" s="43">
        <f t="shared" si="364"/>
        <v>0</v>
      </c>
      <c r="AS182" s="42">
        <v>0</v>
      </c>
      <c r="AT182" s="11">
        <v>0</v>
      </c>
      <c r="AU182" s="43">
        <f t="shared" si="365"/>
        <v>0</v>
      </c>
      <c r="AV182" s="42">
        <v>0</v>
      </c>
      <c r="AW182" s="11">
        <v>0</v>
      </c>
      <c r="AX182" s="43">
        <f t="shared" si="366"/>
        <v>0</v>
      </c>
      <c r="AY182" s="57">
        <v>3</v>
      </c>
      <c r="AZ182" s="11">
        <v>84.971000000000004</v>
      </c>
      <c r="BA182" s="43">
        <f t="shared" si="367"/>
        <v>28323.666666666668</v>
      </c>
      <c r="BB182" s="42">
        <v>0</v>
      </c>
      <c r="BC182" s="11">
        <v>0</v>
      </c>
      <c r="BD182" s="43">
        <f t="shared" si="368"/>
        <v>0</v>
      </c>
      <c r="BE182" s="6">
        <f>SUMIF($C$5:$BD$5,"Ton",C182:BD182)</f>
        <v>6.5597500000000002</v>
      </c>
      <c r="BF182" s="15">
        <f>SUMIF($C$5:$BD$5,"F*",C182:BD182)</f>
        <v>223.65700000000001</v>
      </c>
    </row>
    <row r="183" spans="1:58" x14ac:dyDescent="0.3">
      <c r="A183" s="51">
        <v>2025</v>
      </c>
      <c r="B183" s="52" t="s">
        <v>13</v>
      </c>
      <c r="C183" s="42">
        <v>0</v>
      </c>
      <c r="D183" s="11">
        <v>0</v>
      </c>
      <c r="E183" s="43">
        <f t="shared" si="370"/>
        <v>0</v>
      </c>
      <c r="F183" s="42">
        <v>0</v>
      </c>
      <c r="G183" s="11">
        <v>0</v>
      </c>
      <c r="H183" s="43">
        <f t="shared" si="352"/>
        <v>0</v>
      </c>
      <c r="I183" s="42">
        <v>0</v>
      </c>
      <c r="J183" s="11">
        <v>0</v>
      </c>
      <c r="K183" s="43">
        <f t="shared" si="353"/>
        <v>0</v>
      </c>
      <c r="L183" s="42">
        <v>0</v>
      </c>
      <c r="M183" s="11">
        <v>0</v>
      </c>
      <c r="N183" s="43">
        <f t="shared" si="354"/>
        <v>0</v>
      </c>
      <c r="O183" s="42">
        <v>0</v>
      </c>
      <c r="P183" s="11">
        <v>0</v>
      </c>
      <c r="Q183" s="43">
        <f t="shared" si="355"/>
        <v>0</v>
      </c>
      <c r="R183" s="57">
        <v>0.11589000000000001</v>
      </c>
      <c r="S183" s="11">
        <v>4.43</v>
      </c>
      <c r="T183" s="43">
        <f t="shared" si="356"/>
        <v>38225.903874363619</v>
      </c>
      <c r="U183" s="42">
        <v>0</v>
      </c>
      <c r="V183" s="11">
        <v>0</v>
      </c>
      <c r="W183" s="43">
        <f t="shared" si="357"/>
        <v>0</v>
      </c>
      <c r="X183" s="42">
        <v>0</v>
      </c>
      <c r="Y183" s="11">
        <v>0</v>
      </c>
      <c r="Z183" s="43">
        <f t="shared" si="358"/>
        <v>0</v>
      </c>
      <c r="AA183" s="42">
        <v>0</v>
      </c>
      <c r="AB183" s="11">
        <v>0</v>
      </c>
      <c r="AC183" s="43">
        <f t="shared" si="359"/>
        <v>0</v>
      </c>
      <c r="AD183" s="42">
        <v>0</v>
      </c>
      <c r="AE183" s="11">
        <v>0</v>
      </c>
      <c r="AF183" s="43">
        <f t="shared" si="360"/>
        <v>0</v>
      </c>
      <c r="AG183" s="42">
        <v>0</v>
      </c>
      <c r="AH183" s="11">
        <v>0</v>
      </c>
      <c r="AI183" s="43">
        <f t="shared" si="361"/>
        <v>0</v>
      </c>
      <c r="AJ183" s="42">
        <v>0</v>
      </c>
      <c r="AK183" s="11">
        <v>0</v>
      </c>
      <c r="AL183" s="43">
        <f t="shared" si="362"/>
        <v>0</v>
      </c>
      <c r="AM183" s="42">
        <v>0</v>
      </c>
      <c r="AN183" s="11">
        <v>0</v>
      </c>
      <c r="AO183" s="43">
        <f t="shared" si="363"/>
        <v>0</v>
      </c>
      <c r="AP183" s="42">
        <v>0</v>
      </c>
      <c r="AQ183" s="11">
        <v>0</v>
      </c>
      <c r="AR183" s="43">
        <f t="shared" si="364"/>
        <v>0</v>
      </c>
      <c r="AS183" s="42">
        <v>0</v>
      </c>
      <c r="AT183" s="11">
        <v>0</v>
      </c>
      <c r="AU183" s="43">
        <f t="shared" si="365"/>
        <v>0</v>
      </c>
      <c r="AV183" s="42">
        <v>0</v>
      </c>
      <c r="AW183" s="11">
        <v>0</v>
      </c>
      <c r="AX183" s="43">
        <f t="shared" si="366"/>
        <v>0</v>
      </c>
      <c r="AY183" s="42">
        <v>0</v>
      </c>
      <c r="AZ183" s="11">
        <v>0</v>
      </c>
      <c r="BA183" s="43">
        <f t="shared" si="367"/>
        <v>0</v>
      </c>
      <c r="BB183" s="42">
        <v>0</v>
      </c>
      <c r="BC183" s="11">
        <v>0</v>
      </c>
      <c r="BD183" s="43">
        <f t="shared" si="368"/>
        <v>0</v>
      </c>
      <c r="BE183" s="6">
        <f>SUMIF($C$5:$BD$5,"Ton",C183:BD183)</f>
        <v>0.11589000000000001</v>
      </c>
      <c r="BF183" s="15">
        <f>SUMIF($C$5:$BD$5,"F*",C183:BD183)</f>
        <v>4.43</v>
      </c>
    </row>
    <row r="184" spans="1:58" x14ac:dyDescent="0.3">
      <c r="A184" s="51">
        <v>2025</v>
      </c>
      <c r="B184" s="52" t="s">
        <v>14</v>
      </c>
      <c r="C184" s="42">
        <v>0</v>
      </c>
      <c r="D184" s="11">
        <v>0</v>
      </c>
      <c r="E184" s="43">
        <f t="shared" si="370"/>
        <v>0</v>
      </c>
      <c r="F184" s="42">
        <v>0</v>
      </c>
      <c r="G184" s="11">
        <v>0</v>
      </c>
      <c r="H184" s="43">
        <f t="shared" si="352"/>
        <v>0</v>
      </c>
      <c r="I184" s="42">
        <v>0</v>
      </c>
      <c r="J184" s="11">
        <v>0</v>
      </c>
      <c r="K184" s="43">
        <f t="shared" si="353"/>
        <v>0</v>
      </c>
      <c r="L184" s="42">
        <v>0</v>
      </c>
      <c r="M184" s="11">
        <v>0</v>
      </c>
      <c r="N184" s="43">
        <f t="shared" si="354"/>
        <v>0</v>
      </c>
      <c r="O184" s="42">
        <v>0</v>
      </c>
      <c r="P184" s="11">
        <v>0</v>
      </c>
      <c r="Q184" s="43">
        <f t="shared" si="355"/>
        <v>0</v>
      </c>
      <c r="R184" s="42">
        <v>0</v>
      </c>
      <c r="S184" s="11">
        <v>0</v>
      </c>
      <c r="T184" s="43">
        <f t="shared" si="356"/>
        <v>0</v>
      </c>
      <c r="U184" s="42">
        <v>0</v>
      </c>
      <c r="V184" s="11">
        <v>0</v>
      </c>
      <c r="W184" s="43">
        <f t="shared" si="357"/>
        <v>0</v>
      </c>
      <c r="X184" s="42">
        <v>0</v>
      </c>
      <c r="Y184" s="11">
        <v>0</v>
      </c>
      <c r="Z184" s="43">
        <f t="shared" si="358"/>
        <v>0</v>
      </c>
      <c r="AA184" s="42">
        <v>0</v>
      </c>
      <c r="AB184" s="11">
        <v>0</v>
      </c>
      <c r="AC184" s="43">
        <f t="shared" si="359"/>
        <v>0</v>
      </c>
      <c r="AD184" s="42">
        <v>0</v>
      </c>
      <c r="AE184" s="11">
        <v>0</v>
      </c>
      <c r="AF184" s="43">
        <f t="shared" si="360"/>
        <v>0</v>
      </c>
      <c r="AG184" s="42">
        <v>0</v>
      </c>
      <c r="AH184" s="11">
        <v>0</v>
      </c>
      <c r="AI184" s="43">
        <f t="shared" si="361"/>
        <v>0</v>
      </c>
      <c r="AJ184" s="42">
        <v>0</v>
      </c>
      <c r="AK184" s="11">
        <v>0</v>
      </c>
      <c r="AL184" s="43">
        <f t="shared" si="362"/>
        <v>0</v>
      </c>
      <c r="AM184" s="42">
        <v>0</v>
      </c>
      <c r="AN184" s="11">
        <v>0</v>
      </c>
      <c r="AO184" s="43">
        <f t="shared" si="363"/>
        <v>0</v>
      </c>
      <c r="AP184" s="42">
        <v>0</v>
      </c>
      <c r="AQ184" s="11">
        <v>0</v>
      </c>
      <c r="AR184" s="43">
        <f t="shared" si="364"/>
        <v>0</v>
      </c>
      <c r="AS184" s="42">
        <v>0</v>
      </c>
      <c r="AT184" s="11">
        <v>0</v>
      </c>
      <c r="AU184" s="43">
        <f t="shared" si="365"/>
        <v>0</v>
      </c>
      <c r="AV184" s="42">
        <v>0</v>
      </c>
      <c r="AW184" s="11">
        <v>0</v>
      </c>
      <c r="AX184" s="43">
        <f t="shared" si="366"/>
        <v>0</v>
      </c>
      <c r="AY184" s="42">
        <v>0</v>
      </c>
      <c r="AZ184" s="11">
        <v>0</v>
      </c>
      <c r="BA184" s="43">
        <f t="shared" si="367"/>
        <v>0</v>
      </c>
      <c r="BB184" s="42">
        <v>0</v>
      </c>
      <c r="BC184" s="11">
        <v>0</v>
      </c>
      <c r="BD184" s="43">
        <f t="shared" si="368"/>
        <v>0</v>
      </c>
      <c r="BE184" s="6">
        <f>SUMIF($C$5:$BD$5,"Ton",C184:BD184)</f>
        <v>0</v>
      </c>
      <c r="BF184" s="15">
        <f>SUMIF($C$5:$BD$5,"F*",C184:BD184)</f>
        <v>0</v>
      </c>
    </row>
    <row r="185" spans="1:58" x14ac:dyDescent="0.3">
      <c r="A185" s="51">
        <v>2025</v>
      </c>
      <c r="B185" s="43" t="s">
        <v>15</v>
      </c>
      <c r="C185" s="57">
        <v>4.4000000000000004</v>
      </c>
      <c r="D185" s="11">
        <v>27.456</v>
      </c>
      <c r="E185" s="43">
        <f t="shared" si="370"/>
        <v>6239.9999999999991</v>
      </c>
      <c r="F185" s="42">
        <v>0</v>
      </c>
      <c r="G185" s="11">
        <v>0</v>
      </c>
      <c r="H185" s="43">
        <f t="shared" si="352"/>
        <v>0</v>
      </c>
      <c r="I185" s="42">
        <v>0</v>
      </c>
      <c r="J185" s="11">
        <v>0</v>
      </c>
      <c r="K185" s="43">
        <f t="shared" si="353"/>
        <v>0</v>
      </c>
      <c r="L185" s="42">
        <v>0</v>
      </c>
      <c r="M185" s="11">
        <v>0</v>
      </c>
      <c r="N185" s="43">
        <f t="shared" si="354"/>
        <v>0</v>
      </c>
      <c r="O185" s="42">
        <v>0</v>
      </c>
      <c r="P185" s="11">
        <v>0</v>
      </c>
      <c r="Q185" s="43">
        <f t="shared" si="355"/>
        <v>0</v>
      </c>
      <c r="R185" s="42">
        <v>0</v>
      </c>
      <c r="S185" s="11">
        <v>0</v>
      </c>
      <c r="T185" s="43">
        <f t="shared" si="356"/>
        <v>0</v>
      </c>
      <c r="U185" s="42">
        <v>0</v>
      </c>
      <c r="V185" s="11">
        <v>0</v>
      </c>
      <c r="W185" s="43">
        <f t="shared" si="357"/>
        <v>0</v>
      </c>
      <c r="X185" s="57">
        <v>0.63194000000000006</v>
      </c>
      <c r="Y185" s="11">
        <v>9.1170000000000009</v>
      </c>
      <c r="Z185" s="43">
        <f t="shared" si="358"/>
        <v>14427.002563534514</v>
      </c>
      <c r="AA185" s="42">
        <v>0</v>
      </c>
      <c r="AB185" s="11">
        <v>0</v>
      </c>
      <c r="AC185" s="43">
        <f t="shared" si="359"/>
        <v>0</v>
      </c>
      <c r="AD185" s="42">
        <v>0</v>
      </c>
      <c r="AE185" s="11">
        <v>0</v>
      </c>
      <c r="AF185" s="43">
        <f t="shared" si="360"/>
        <v>0</v>
      </c>
      <c r="AG185" s="42">
        <v>0</v>
      </c>
      <c r="AH185" s="11">
        <v>0</v>
      </c>
      <c r="AI185" s="43">
        <f t="shared" si="361"/>
        <v>0</v>
      </c>
      <c r="AJ185" s="42">
        <v>0</v>
      </c>
      <c r="AK185" s="11">
        <v>0</v>
      </c>
      <c r="AL185" s="43">
        <f t="shared" si="362"/>
        <v>0</v>
      </c>
      <c r="AM185" s="42">
        <v>0</v>
      </c>
      <c r="AN185" s="11">
        <v>0</v>
      </c>
      <c r="AO185" s="43">
        <f t="shared" si="363"/>
        <v>0</v>
      </c>
      <c r="AP185" s="42">
        <v>0</v>
      </c>
      <c r="AQ185" s="11">
        <v>0</v>
      </c>
      <c r="AR185" s="43">
        <f t="shared" si="364"/>
        <v>0</v>
      </c>
      <c r="AS185" s="42">
        <v>0</v>
      </c>
      <c r="AT185" s="11">
        <v>0</v>
      </c>
      <c r="AU185" s="43">
        <f t="shared" si="365"/>
        <v>0</v>
      </c>
      <c r="AV185" s="42">
        <v>0</v>
      </c>
      <c r="AW185" s="11">
        <v>0</v>
      </c>
      <c r="AX185" s="43">
        <f t="shared" si="366"/>
        <v>0</v>
      </c>
      <c r="AY185" s="57">
        <v>4.41866</v>
      </c>
      <c r="AZ185" s="11">
        <v>137.048</v>
      </c>
      <c r="BA185" s="43">
        <f t="shared" si="367"/>
        <v>31015.737802863314</v>
      </c>
      <c r="BB185" s="42">
        <v>0</v>
      </c>
      <c r="BC185" s="11">
        <v>0</v>
      </c>
      <c r="BD185" s="43">
        <f t="shared" si="368"/>
        <v>0</v>
      </c>
      <c r="BE185" s="6">
        <f>SUMIF($C$5:$BD$5,"Ton",C185:BD185)</f>
        <v>9.4506000000000014</v>
      </c>
      <c r="BF185" s="15">
        <f>SUMIF($C$5:$BD$5,"F*",C185:BD185)</f>
        <v>173.62100000000001</v>
      </c>
    </row>
    <row r="186" spans="1:58" x14ac:dyDescent="0.3">
      <c r="A186" s="51">
        <v>2025</v>
      </c>
      <c r="B186" s="52" t="s">
        <v>16</v>
      </c>
      <c r="C186" s="42">
        <v>0</v>
      </c>
      <c r="D186" s="11">
        <v>0</v>
      </c>
      <c r="E186" s="43">
        <f t="shared" si="370"/>
        <v>0</v>
      </c>
      <c r="F186" s="42">
        <v>0</v>
      </c>
      <c r="G186" s="11">
        <v>0</v>
      </c>
      <c r="H186" s="43">
        <f t="shared" si="352"/>
        <v>0</v>
      </c>
      <c r="I186" s="42">
        <v>0</v>
      </c>
      <c r="J186" s="11">
        <v>0</v>
      </c>
      <c r="K186" s="43">
        <f t="shared" si="353"/>
        <v>0</v>
      </c>
      <c r="L186" s="42">
        <v>0</v>
      </c>
      <c r="M186" s="11">
        <v>0</v>
      </c>
      <c r="N186" s="43">
        <f t="shared" si="354"/>
        <v>0</v>
      </c>
      <c r="O186" s="42">
        <v>0</v>
      </c>
      <c r="P186" s="11">
        <v>0</v>
      </c>
      <c r="Q186" s="43">
        <f t="shared" si="355"/>
        <v>0</v>
      </c>
      <c r="R186" s="42">
        <v>0</v>
      </c>
      <c r="S186" s="11">
        <v>0</v>
      </c>
      <c r="T186" s="43">
        <f t="shared" si="356"/>
        <v>0</v>
      </c>
      <c r="U186" s="42">
        <v>0</v>
      </c>
      <c r="V186" s="11">
        <v>0</v>
      </c>
      <c r="W186" s="43">
        <f t="shared" si="357"/>
        <v>0</v>
      </c>
      <c r="X186" s="57">
        <v>0.18</v>
      </c>
      <c r="Y186" s="11">
        <v>5.891</v>
      </c>
      <c r="Z186" s="43">
        <f t="shared" si="358"/>
        <v>32727.777777777781</v>
      </c>
      <c r="AA186" s="42">
        <v>0</v>
      </c>
      <c r="AB186" s="11">
        <v>0</v>
      </c>
      <c r="AC186" s="43">
        <f t="shared" si="359"/>
        <v>0</v>
      </c>
      <c r="AD186" s="42">
        <v>0</v>
      </c>
      <c r="AE186" s="11">
        <v>0</v>
      </c>
      <c r="AF186" s="43">
        <f t="shared" si="360"/>
        <v>0</v>
      </c>
      <c r="AG186" s="42">
        <v>0</v>
      </c>
      <c r="AH186" s="11">
        <v>0</v>
      </c>
      <c r="AI186" s="43">
        <f t="shared" si="361"/>
        <v>0</v>
      </c>
      <c r="AJ186" s="42">
        <v>0</v>
      </c>
      <c r="AK186" s="11">
        <v>0</v>
      </c>
      <c r="AL186" s="43">
        <f t="shared" si="362"/>
        <v>0</v>
      </c>
      <c r="AM186" s="42">
        <v>0</v>
      </c>
      <c r="AN186" s="11">
        <v>0</v>
      </c>
      <c r="AO186" s="43">
        <f t="shared" si="363"/>
        <v>0</v>
      </c>
      <c r="AP186" s="42">
        <v>0</v>
      </c>
      <c r="AQ186" s="11">
        <v>0</v>
      </c>
      <c r="AR186" s="43">
        <f t="shared" si="364"/>
        <v>0</v>
      </c>
      <c r="AS186" s="42">
        <v>0</v>
      </c>
      <c r="AT186" s="11">
        <v>0</v>
      </c>
      <c r="AU186" s="43">
        <f t="shared" si="365"/>
        <v>0</v>
      </c>
      <c r="AV186" s="42">
        <v>0</v>
      </c>
      <c r="AW186" s="11">
        <v>0</v>
      </c>
      <c r="AX186" s="43">
        <f t="shared" si="366"/>
        <v>0</v>
      </c>
      <c r="AY186" s="57">
        <v>15</v>
      </c>
      <c r="AZ186" s="11">
        <v>401.85700000000003</v>
      </c>
      <c r="BA186" s="43">
        <f t="shared" si="367"/>
        <v>26790.466666666667</v>
      </c>
      <c r="BB186" s="42">
        <v>0</v>
      </c>
      <c r="BC186" s="11">
        <v>0</v>
      </c>
      <c r="BD186" s="43">
        <f t="shared" si="368"/>
        <v>0</v>
      </c>
      <c r="BE186" s="6">
        <f>SUMIF($C$5:$BD$5,"Ton",C186:BD186)</f>
        <v>15.18</v>
      </c>
      <c r="BF186" s="15">
        <f>SUMIF($C$5:$BD$5,"F*",C186:BD186)</f>
        <v>407.74800000000005</v>
      </c>
    </row>
    <row r="187" spans="1:58" ht="15" thickBot="1" x14ac:dyDescent="0.35">
      <c r="A187" s="53"/>
      <c r="B187" s="54" t="s">
        <v>17</v>
      </c>
      <c r="C187" s="44">
        <f t="shared" ref="C187:D187" si="371">SUM(C175:C186)</f>
        <v>7.7230100000000004</v>
      </c>
      <c r="D187" s="35">
        <f t="shared" si="371"/>
        <v>129.09399999999999</v>
      </c>
      <c r="E187" s="45"/>
      <c r="F187" s="44">
        <f t="shared" ref="F187:G187" si="372">SUM(F175:F186)</f>
        <v>0</v>
      </c>
      <c r="G187" s="35">
        <f t="shared" si="372"/>
        <v>0</v>
      </c>
      <c r="H187" s="45"/>
      <c r="I187" s="44">
        <f t="shared" ref="I187:J187" si="373">SUM(I175:I186)</f>
        <v>5.0000000000000001E-4</v>
      </c>
      <c r="J187" s="35">
        <f t="shared" si="373"/>
        <v>0.20599999999999999</v>
      </c>
      <c r="K187" s="45"/>
      <c r="L187" s="44">
        <f t="shared" ref="L187:M187" si="374">SUM(L175:L186)</f>
        <v>0</v>
      </c>
      <c r="M187" s="35">
        <f t="shared" si="374"/>
        <v>0</v>
      </c>
      <c r="N187" s="45"/>
      <c r="O187" s="44">
        <f t="shared" ref="O187:P187" si="375">SUM(O175:O186)</f>
        <v>0</v>
      </c>
      <c r="P187" s="35">
        <f t="shared" si="375"/>
        <v>0</v>
      </c>
      <c r="Q187" s="45"/>
      <c r="R187" s="44">
        <f t="shared" ref="R187:S187" si="376">SUM(R175:R186)</f>
        <v>0.12540999999999999</v>
      </c>
      <c r="S187" s="35">
        <f t="shared" si="376"/>
        <v>11.864000000000001</v>
      </c>
      <c r="T187" s="45"/>
      <c r="U187" s="44">
        <f t="shared" ref="U187:V187" si="377">SUM(U175:U186)</f>
        <v>0</v>
      </c>
      <c r="V187" s="35">
        <f t="shared" si="377"/>
        <v>0</v>
      </c>
      <c r="W187" s="45"/>
      <c r="X187" s="44">
        <f t="shared" ref="X187:Y187" si="378">SUM(X175:X186)</f>
        <v>7.7042000000000002</v>
      </c>
      <c r="Y187" s="35">
        <f t="shared" si="378"/>
        <v>216.62999999999997</v>
      </c>
      <c r="Z187" s="45"/>
      <c r="AA187" s="44">
        <f t="shared" ref="AA187:AB187" si="379">SUM(AA175:AA186)</f>
        <v>0</v>
      </c>
      <c r="AB187" s="35">
        <f t="shared" si="379"/>
        <v>0</v>
      </c>
      <c r="AC187" s="45"/>
      <c r="AD187" s="44">
        <f t="shared" ref="AD187:AE187" si="380">SUM(AD175:AD186)</f>
        <v>0</v>
      </c>
      <c r="AE187" s="35">
        <f t="shared" si="380"/>
        <v>0</v>
      </c>
      <c r="AF187" s="45"/>
      <c r="AG187" s="44">
        <f t="shared" ref="AG187:AH187" si="381">SUM(AG175:AG186)</f>
        <v>0</v>
      </c>
      <c r="AH187" s="35">
        <f t="shared" si="381"/>
        <v>0</v>
      </c>
      <c r="AI187" s="45"/>
      <c r="AJ187" s="44">
        <f t="shared" ref="AJ187:AK187" si="382">SUM(AJ175:AJ186)</f>
        <v>0</v>
      </c>
      <c r="AK187" s="35">
        <f t="shared" si="382"/>
        <v>0</v>
      </c>
      <c r="AL187" s="45"/>
      <c r="AM187" s="44">
        <f t="shared" ref="AM187:AN187" si="383">SUM(AM175:AM186)</f>
        <v>0</v>
      </c>
      <c r="AN187" s="35">
        <f t="shared" si="383"/>
        <v>0</v>
      </c>
      <c r="AO187" s="45"/>
      <c r="AP187" s="44">
        <f t="shared" ref="AP187:AQ187" si="384">SUM(AP175:AP186)</f>
        <v>0</v>
      </c>
      <c r="AQ187" s="35">
        <f t="shared" si="384"/>
        <v>0</v>
      </c>
      <c r="AR187" s="45"/>
      <c r="AS187" s="44">
        <f t="shared" ref="AS187:AT187" si="385">SUM(AS175:AS186)</f>
        <v>0</v>
      </c>
      <c r="AT187" s="35">
        <f t="shared" si="385"/>
        <v>0</v>
      </c>
      <c r="AU187" s="45"/>
      <c r="AV187" s="44">
        <f t="shared" ref="AV187:AW187" si="386">SUM(AV175:AV186)</f>
        <v>0</v>
      </c>
      <c r="AW187" s="35">
        <f t="shared" si="386"/>
        <v>0</v>
      </c>
      <c r="AX187" s="45"/>
      <c r="AY187" s="44">
        <f t="shared" ref="AY187:AZ187" si="387">SUM(AY175:AY186)</f>
        <v>24.234950000000001</v>
      </c>
      <c r="AZ187" s="35">
        <f t="shared" si="387"/>
        <v>689.71399999999994</v>
      </c>
      <c r="BA187" s="45"/>
      <c r="BB187" s="44">
        <f t="shared" ref="BB187:BC187" si="388">SUM(BB175:BB186)</f>
        <v>0</v>
      </c>
      <c r="BC187" s="35">
        <f t="shared" si="388"/>
        <v>0</v>
      </c>
      <c r="BD187" s="45"/>
      <c r="BE187" s="36">
        <f>SUMIF($C$5:$BD$5,"Ton",C187:BD187)</f>
        <v>39.788070000000005</v>
      </c>
      <c r="BF187" s="37">
        <f>SUMIF($C$5:$BD$5,"F*",C187:BD187)</f>
        <v>1047.5079999999998</v>
      </c>
    </row>
    <row r="188" spans="1:58" x14ac:dyDescent="0.3">
      <c r="A188" s="51">
        <v>2026</v>
      </c>
      <c r="B188" s="52" t="s">
        <v>5</v>
      </c>
      <c r="C188" s="57">
        <v>2.0950000000000002</v>
      </c>
      <c r="D188" s="11">
        <v>29.527999999999999</v>
      </c>
      <c r="E188" s="43">
        <f>IF(C188=0,0,D188/C188*1000)</f>
        <v>14094.5107398568</v>
      </c>
      <c r="F188" s="42">
        <v>0</v>
      </c>
      <c r="G188" s="11">
        <v>0</v>
      </c>
      <c r="H188" s="43">
        <f>IF(F188=0,0,G188/F188*1000)</f>
        <v>0</v>
      </c>
      <c r="I188" s="42">
        <v>0</v>
      </c>
      <c r="J188" s="11">
        <v>0</v>
      </c>
      <c r="K188" s="43">
        <v>0</v>
      </c>
      <c r="L188" s="42">
        <v>0</v>
      </c>
      <c r="M188" s="11">
        <v>0</v>
      </c>
      <c r="N188" s="43">
        <v>0</v>
      </c>
      <c r="O188" s="42">
        <v>0</v>
      </c>
      <c r="P188" s="11">
        <v>0</v>
      </c>
      <c r="Q188" s="43">
        <v>0</v>
      </c>
      <c r="R188" s="57">
        <v>2</v>
      </c>
      <c r="S188" s="11">
        <v>53.335999999999999</v>
      </c>
      <c r="T188" s="43">
        <v>0</v>
      </c>
      <c r="U188" s="42">
        <v>0</v>
      </c>
      <c r="V188" s="11">
        <v>0</v>
      </c>
      <c r="W188" s="43">
        <v>0</v>
      </c>
      <c r="X188" s="57">
        <v>1.38344</v>
      </c>
      <c r="Y188" s="11">
        <v>15.336</v>
      </c>
      <c r="Z188" s="43">
        <v>0</v>
      </c>
      <c r="AA188" s="42">
        <v>0</v>
      </c>
      <c r="AB188" s="11">
        <v>0</v>
      </c>
      <c r="AC188" s="43">
        <v>0</v>
      </c>
      <c r="AD188" s="42">
        <v>0</v>
      </c>
      <c r="AE188" s="11">
        <v>0</v>
      </c>
      <c r="AF188" s="43">
        <v>0</v>
      </c>
      <c r="AG188" s="42">
        <v>0</v>
      </c>
      <c r="AH188" s="11">
        <v>0</v>
      </c>
      <c r="AI188" s="43">
        <v>0</v>
      </c>
      <c r="AJ188" s="42">
        <v>0</v>
      </c>
      <c r="AK188" s="11">
        <v>0</v>
      </c>
      <c r="AL188" s="43">
        <v>0</v>
      </c>
      <c r="AM188" s="42">
        <v>0</v>
      </c>
      <c r="AN188" s="11">
        <v>0</v>
      </c>
      <c r="AO188" s="43">
        <v>0</v>
      </c>
      <c r="AP188" s="42">
        <v>0</v>
      </c>
      <c r="AQ188" s="11">
        <v>0</v>
      </c>
      <c r="AR188" s="43">
        <v>0</v>
      </c>
      <c r="AS188" s="42">
        <v>0</v>
      </c>
      <c r="AT188" s="11">
        <v>0</v>
      </c>
      <c r="AU188" s="43">
        <v>0</v>
      </c>
      <c r="AV188" s="42">
        <v>0</v>
      </c>
      <c r="AW188" s="11">
        <v>0</v>
      </c>
      <c r="AX188" s="43">
        <v>0</v>
      </c>
      <c r="AY188" s="42">
        <v>0</v>
      </c>
      <c r="AZ188" s="11">
        <v>0</v>
      </c>
      <c r="BA188" s="43">
        <v>0</v>
      </c>
      <c r="BB188" s="42">
        <v>0</v>
      </c>
      <c r="BC188" s="11">
        <v>0</v>
      </c>
      <c r="BD188" s="43">
        <v>0</v>
      </c>
      <c r="BE188" s="6">
        <f>SUMIF($C$5:$BD$5,"Ton",C188:BD188)</f>
        <v>5.4784400000000009</v>
      </c>
      <c r="BF188" s="15">
        <f>SUMIF($C$5:$BD$5,"F*",C188:BD188)</f>
        <v>98.2</v>
      </c>
    </row>
    <row r="189" spans="1:58" x14ac:dyDescent="0.3">
      <c r="A189" s="51">
        <v>2026</v>
      </c>
      <c r="B189" s="52" t="s">
        <v>6</v>
      </c>
      <c r="C189" s="57">
        <v>3.8149999999999999</v>
      </c>
      <c r="D189" s="11">
        <v>41.804000000000002</v>
      </c>
      <c r="E189" s="43">
        <f t="shared" ref="E189:E190" si="389">IF(C189=0,0,D189/C189*1000)</f>
        <v>10957.798165137616</v>
      </c>
      <c r="F189" s="42">
        <v>0</v>
      </c>
      <c r="G189" s="11">
        <v>0</v>
      </c>
      <c r="H189" s="43">
        <f t="shared" ref="H189:H190" si="390">IF(F189=0,0,G189/F189*1000)</f>
        <v>0</v>
      </c>
      <c r="I189" s="42">
        <v>0</v>
      </c>
      <c r="J189" s="11">
        <v>0</v>
      </c>
      <c r="K189" s="43">
        <v>0</v>
      </c>
      <c r="L189" s="42">
        <v>0</v>
      </c>
      <c r="M189" s="11">
        <v>0</v>
      </c>
      <c r="N189" s="43">
        <v>0</v>
      </c>
      <c r="O189" s="42">
        <v>0</v>
      </c>
      <c r="P189" s="11">
        <v>0</v>
      </c>
      <c r="Q189" s="43">
        <v>0</v>
      </c>
      <c r="R189" s="42">
        <v>0</v>
      </c>
      <c r="S189" s="11">
        <v>0</v>
      </c>
      <c r="T189" s="43">
        <v>0</v>
      </c>
      <c r="U189" s="42">
        <v>0</v>
      </c>
      <c r="V189" s="11">
        <v>0</v>
      </c>
      <c r="W189" s="43">
        <v>0</v>
      </c>
      <c r="X189" s="42">
        <v>0</v>
      </c>
      <c r="Y189" s="11">
        <v>0</v>
      </c>
      <c r="Z189" s="43">
        <v>0</v>
      </c>
      <c r="AA189" s="42">
        <v>0</v>
      </c>
      <c r="AB189" s="11">
        <v>0</v>
      </c>
      <c r="AC189" s="43">
        <v>0</v>
      </c>
      <c r="AD189" s="42">
        <v>0</v>
      </c>
      <c r="AE189" s="11">
        <v>0</v>
      </c>
      <c r="AF189" s="43">
        <v>0</v>
      </c>
      <c r="AG189" s="42">
        <v>0</v>
      </c>
      <c r="AH189" s="11">
        <v>0</v>
      </c>
      <c r="AI189" s="43">
        <v>0</v>
      </c>
      <c r="AJ189" s="42">
        <v>0</v>
      </c>
      <c r="AK189" s="11">
        <v>0</v>
      </c>
      <c r="AL189" s="43">
        <v>0</v>
      </c>
      <c r="AM189" s="42">
        <v>0</v>
      </c>
      <c r="AN189" s="11">
        <v>0</v>
      </c>
      <c r="AO189" s="43">
        <v>0</v>
      </c>
      <c r="AP189" s="42">
        <v>0</v>
      </c>
      <c r="AQ189" s="11">
        <v>0</v>
      </c>
      <c r="AR189" s="43">
        <v>0</v>
      </c>
      <c r="AS189" s="42">
        <v>0</v>
      </c>
      <c r="AT189" s="11">
        <v>0</v>
      </c>
      <c r="AU189" s="43">
        <v>0</v>
      </c>
      <c r="AV189" s="42">
        <v>0</v>
      </c>
      <c r="AW189" s="11">
        <v>0</v>
      </c>
      <c r="AX189" s="43">
        <v>0</v>
      </c>
      <c r="AY189" s="42">
        <v>0</v>
      </c>
      <c r="AZ189" s="11">
        <v>0</v>
      </c>
      <c r="BA189" s="43">
        <v>0</v>
      </c>
      <c r="BB189" s="42">
        <v>0</v>
      </c>
      <c r="BC189" s="11">
        <v>0</v>
      </c>
      <c r="BD189" s="43">
        <v>0</v>
      </c>
      <c r="BE189" s="6">
        <f>SUMIF($C$5:$BD$5,"Ton",C189:BD189)</f>
        <v>3.8149999999999999</v>
      </c>
      <c r="BF189" s="15">
        <f>SUMIF($C$5:$BD$5,"F*",C189:BD189)</f>
        <v>41.804000000000002</v>
      </c>
    </row>
    <row r="190" spans="1:58" x14ac:dyDescent="0.3">
      <c r="A190" s="51">
        <v>2026</v>
      </c>
      <c r="B190" s="52" t="s">
        <v>7</v>
      </c>
      <c r="C190" s="42">
        <v>0</v>
      </c>
      <c r="D190" s="11">
        <v>0</v>
      </c>
      <c r="E190" s="43">
        <f t="shared" si="389"/>
        <v>0</v>
      </c>
      <c r="F190" s="42">
        <v>0</v>
      </c>
      <c r="G190" s="11">
        <v>0</v>
      </c>
      <c r="H190" s="43">
        <f t="shared" si="390"/>
        <v>0</v>
      </c>
      <c r="I190" s="42">
        <v>0</v>
      </c>
      <c r="J190" s="11">
        <v>0</v>
      </c>
      <c r="K190" s="43">
        <v>0</v>
      </c>
      <c r="L190" s="42">
        <v>0</v>
      </c>
      <c r="M190" s="11">
        <v>0</v>
      </c>
      <c r="N190" s="43">
        <v>0</v>
      </c>
      <c r="O190" s="42">
        <v>0</v>
      </c>
      <c r="P190" s="11">
        <v>0</v>
      </c>
      <c r="Q190" s="43">
        <v>0</v>
      </c>
      <c r="R190" s="42">
        <v>0</v>
      </c>
      <c r="S190" s="11">
        <v>0</v>
      </c>
      <c r="T190" s="43">
        <v>0</v>
      </c>
      <c r="U190" s="42">
        <v>0</v>
      </c>
      <c r="V190" s="11">
        <v>0</v>
      </c>
      <c r="W190" s="43">
        <v>0</v>
      </c>
      <c r="X190" s="57">
        <v>0.41160000000000002</v>
      </c>
      <c r="Y190" s="11">
        <v>6.0389999999999997</v>
      </c>
      <c r="Z190" s="43">
        <v>0</v>
      </c>
      <c r="AA190" s="42">
        <v>0</v>
      </c>
      <c r="AB190" s="11">
        <v>0</v>
      </c>
      <c r="AC190" s="43">
        <v>0</v>
      </c>
      <c r="AD190" s="42">
        <v>0</v>
      </c>
      <c r="AE190" s="11">
        <v>0</v>
      </c>
      <c r="AF190" s="43">
        <v>0</v>
      </c>
      <c r="AG190" s="42">
        <v>0</v>
      </c>
      <c r="AH190" s="11">
        <v>0</v>
      </c>
      <c r="AI190" s="43">
        <v>0</v>
      </c>
      <c r="AJ190" s="42">
        <v>0</v>
      </c>
      <c r="AK190" s="11">
        <v>0</v>
      </c>
      <c r="AL190" s="43">
        <v>0</v>
      </c>
      <c r="AM190" s="42">
        <v>0</v>
      </c>
      <c r="AN190" s="11">
        <v>0</v>
      </c>
      <c r="AO190" s="43">
        <v>0</v>
      </c>
      <c r="AP190" s="42">
        <v>0</v>
      </c>
      <c r="AQ190" s="11">
        <v>0</v>
      </c>
      <c r="AR190" s="43">
        <v>0</v>
      </c>
      <c r="AS190" s="42">
        <v>0</v>
      </c>
      <c r="AT190" s="11">
        <v>0</v>
      </c>
      <c r="AU190" s="43">
        <v>0</v>
      </c>
      <c r="AV190" s="42">
        <v>0</v>
      </c>
      <c r="AW190" s="11">
        <v>0</v>
      </c>
      <c r="AX190" s="43">
        <v>0</v>
      </c>
      <c r="AY190" s="42">
        <v>0</v>
      </c>
      <c r="AZ190" s="11">
        <v>0</v>
      </c>
      <c r="BA190" s="43">
        <v>0</v>
      </c>
      <c r="BB190" s="42">
        <v>0</v>
      </c>
      <c r="BC190" s="11">
        <v>0</v>
      </c>
      <c r="BD190" s="43">
        <v>0</v>
      </c>
      <c r="BE190" s="6">
        <f>SUMIF($C$5:$BD$5,"Ton",C190:BD190)</f>
        <v>0.41160000000000002</v>
      </c>
      <c r="BF190" s="15">
        <f>SUMIF($C$5:$BD$5,"F*",C190:BD190)</f>
        <v>6.0389999999999997</v>
      </c>
    </row>
    <row r="191" spans="1:58" x14ac:dyDescent="0.3">
      <c r="A191" s="51">
        <v>2026</v>
      </c>
      <c r="B191" s="52" t="s">
        <v>8</v>
      </c>
      <c r="C191" s="42">
        <v>0</v>
      </c>
      <c r="D191" s="11">
        <v>0</v>
      </c>
      <c r="E191" s="43">
        <f>IF(C191=0,0,D191/C191*1000)</f>
        <v>0</v>
      </c>
      <c r="F191" s="42">
        <v>0</v>
      </c>
      <c r="G191" s="11">
        <v>0</v>
      </c>
      <c r="H191" s="43">
        <f>IF(F191=0,0,G191/F191*1000)</f>
        <v>0</v>
      </c>
      <c r="I191" s="42">
        <v>0</v>
      </c>
      <c r="J191" s="11">
        <v>0</v>
      </c>
      <c r="K191" s="43">
        <v>0</v>
      </c>
      <c r="L191" s="42">
        <v>0</v>
      </c>
      <c r="M191" s="11">
        <v>0</v>
      </c>
      <c r="N191" s="43">
        <v>0</v>
      </c>
      <c r="O191" s="42">
        <v>0</v>
      </c>
      <c r="P191" s="11">
        <v>0</v>
      </c>
      <c r="Q191" s="43">
        <v>0</v>
      </c>
      <c r="R191" s="42">
        <v>0</v>
      </c>
      <c r="S191" s="11">
        <v>0</v>
      </c>
      <c r="T191" s="43">
        <v>0</v>
      </c>
      <c r="U191" s="42">
        <v>0</v>
      </c>
      <c r="V191" s="11">
        <v>0</v>
      </c>
      <c r="W191" s="43">
        <v>0</v>
      </c>
      <c r="X191" s="57">
        <v>2.33</v>
      </c>
      <c r="Y191" s="11">
        <v>37.9</v>
      </c>
      <c r="Z191" s="43">
        <v>0</v>
      </c>
      <c r="AA191" s="42">
        <v>0</v>
      </c>
      <c r="AB191" s="11">
        <v>0</v>
      </c>
      <c r="AC191" s="43">
        <v>0</v>
      </c>
      <c r="AD191" s="42">
        <v>0</v>
      </c>
      <c r="AE191" s="11">
        <v>0</v>
      </c>
      <c r="AF191" s="43">
        <v>0</v>
      </c>
      <c r="AG191" s="42">
        <v>0</v>
      </c>
      <c r="AH191" s="11">
        <v>0</v>
      </c>
      <c r="AI191" s="43">
        <v>0</v>
      </c>
      <c r="AJ191" s="42">
        <v>0</v>
      </c>
      <c r="AK191" s="11">
        <v>0</v>
      </c>
      <c r="AL191" s="43">
        <v>0</v>
      </c>
      <c r="AM191" s="42">
        <v>0</v>
      </c>
      <c r="AN191" s="11">
        <v>0</v>
      </c>
      <c r="AO191" s="43">
        <v>0</v>
      </c>
      <c r="AP191" s="42">
        <v>0</v>
      </c>
      <c r="AQ191" s="11">
        <v>0</v>
      </c>
      <c r="AR191" s="43">
        <v>0</v>
      </c>
      <c r="AS191" s="42">
        <v>0</v>
      </c>
      <c r="AT191" s="11">
        <v>0</v>
      </c>
      <c r="AU191" s="43">
        <v>0</v>
      </c>
      <c r="AV191" s="42">
        <v>0</v>
      </c>
      <c r="AW191" s="11">
        <v>0</v>
      </c>
      <c r="AX191" s="43">
        <v>0</v>
      </c>
      <c r="AY191" s="42">
        <v>0</v>
      </c>
      <c r="AZ191" s="11">
        <v>0</v>
      </c>
      <c r="BA191" s="43">
        <v>0</v>
      </c>
      <c r="BB191" s="42">
        <v>0</v>
      </c>
      <c r="BC191" s="11">
        <v>0</v>
      </c>
      <c r="BD191" s="43">
        <v>0</v>
      </c>
      <c r="BE191" s="6">
        <f>SUMIF($C$5:$BD$5,"Ton",C191:BD191)</f>
        <v>2.33</v>
      </c>
      <c r="BF191" s="15">
        <f>SUMIF($C$5:$BD$5,"F*",C191:BD191)</f>
        <v>37.9</v>
      </c>
    </row>
    <row r="192" spans="1:58" x14ac:dyDescent="0.3">
      <c r="A192" s="51">
        <v>2026</v>
      </c>
      <c r="B192" s="43" t="s">
        <v>9</v>
      </c>
      <c r="C192" s="57">
        <v>1.4055</v>
      </c>
      <c r="D192" s="11">
        <v>17.352</v>
      </c>
      <c r="E192" s="43">
        <f t="shared" ref="E192:E199" si="391">IF(C192=0,0,D192/C192*1000)</f>
        <v>12345.784418356458</v>
      </c>
      <c r="F192" s="42">
        <v>0</v>
      </c>
      <c r="G192" s="11">
        <v>0</v>
      </c>
      <c r="H192" s="43">
        <f t="shared" ref="H192:H199" si="392">IF(F192=0,0,G192/F192*1000)</f>
        <v>0</v>
      </c>
      <c r="I192" s="42">
        <v>0</v>
      </c>
      <c r="J192" s="11">
        <v>0</v>
      </c>
      <c r="K192" s="43">
        <v>0</v>
      </c>
      <c r="L192" s="42">
        <v>0</v>
      </c>
      <c r="M192" s="11">
        <v>0</v>
      </c>
      <c r="N192" s="43">
        <v>0</v>
      </c>
      <c r="O192" s="42">
        <v>0</v>
      </c>
      <c r="P192" s="11">
        <v>0</v>
      </c>
      <c r="Q192" s="43">
        <v>0</v>
      </c>
      <c r="R192" s="57">
        <v>0.36</v>
      </c>
      <c r="S192" s="11">
        <v>15.805</v>
      </c>
      <c r="T192" s="43">
        <v>0</v>
      </c>
      <c r="U192" s="42">
        <v>0</v>
      </c>
      <c r="V192" s="11">
        <v>0</v>
      </c>
      <c r="W192" s="43">
        <v>0</v>
      </c>
      <c r="X192" s="57">
        <v>0.21461000000000002</v>
      </c>
      <c r="Y192" s="11">
        <v>3.66</v>
      </c>
      <c r="Z192" s="43">
        <v>0</v>
      </c>
      <c r="AA192" s="42">
        <v>0</v>
      </c>
      <c r="AB192" s="11">
        <v>0</v>
      </c>
      <c r="AC192" s="43">
        <v>0</v>
      </c>
      <c r="AD192" s="42">
        <v>0</v>
      </c>
      <c r="AE192" s="11">
        <v>0</v>
      </c>
      <c r="AF192" s="43">
        <v>0</v>
      </c>
      <c r="AG192" s="42">
        <v>0</v>
      </c>
      <c r="AH192" s="11">
        <v>0</v>
      </c>
      <c r="AI192" s="43">
        <v>0</v>
      </c>
      <c r="AJ192" s="42">
        <v>0</v>
      </c>
      <c r="AK192" s="11">
        <v>0</v>
      </c>
      <c r="AL192" s="43">
        <v>0</v>
      </c>
      <c r="AM192" s="42">
        <v>0</v>
      </c>
      <c r="AN192" s="11">
        <v>0</v>
      </c>
      <c r="AO192" s="43">
        <v>0</v>
      </c>
      <c r="AP192" s="42">
        <v>0</v>
      </c>
      <c r="AQ192" s="11">
        <v>0</v>
      </c>
      <c r="AR192" s="43">
        <v>0</v>
      </c>
      <c r="AS192" s="42">
        <v>0</v>
      </c>
      <c r="AT192" s="11">
        <v>0</v>
      </c>
      <c r="AU192" s="43">
        <v>0</v>
      </c>
      <c r="AV192" s="42">
        <v>0</v>
      </c>
      <c r="AW192" s="11">
        <v>0</v>
      </c>
      <c r="AX192" s="43">
        <v>0</v>
      </c>
      <c r="AY192" s="42">
        <v>0</v>
      </c>
      <c r="AZ192" s="11">
        <v>0</v>
      </c>
      <c r="BA192" s="43">
        <v>0</v>
      </c>
      <c r="BB192" s="42">
        <v>0</v>
      </c>
      <c r="BC192" s="11">
        <v>0</v>
      </c>
      <c r="BD192" s="43">
        <v>0</v>
      </c>
      <c r="BE192" s="6">
        <f>SUMIF($C$5:$BD$5,"Ton",C192:BD192)</f>
        <v>1.9801099999999998</v>
      </c>
      <c r="BF192" s="15">
        <f>SUMIF($C$5:$BD$5,"F*",C192:BD192)</f>
        <v>36.816999999999993</v>
      </c>
    </row>
    <row r="193" spans="1:58" x14ac:dyDescent="0.3">
      <c r="A193" s="51">
        <v>2026</v>
      </c>
      <c r="B193" s="52" t="s">
        <v>10</v>
      </c>
      <c r="C193" s="42">
        <v>0</v>
      </c>
      <c r="D193" s="11">
        <v>0</v>
      </c>
      <c r="E193" s="43">
        <f t="shared" si="391"/>
        <v>0</v>
      </c>
      <c r="F193" s="42">
        <v>0</v>
      </c>
      <c r="G193" s="11">
        <v>0</v>
      </c>
      <c r="H193" s="43">
        <f t="shared" si="392"/>
        <v>0</v>
      </c>
      <c r="I193" s="42">
        <v>0</v>
      </c>
      <c r="J193" s="11">
        <v>0</v>
      </c>
      <c r="K193" s="43">
        <v>0</v>
      </c>
      <c r="L193" s="42">
        <v>0</v>
      </c>
      <c r="M193" s="11">
        <v>0</v>
      </c>
      <c r="N193" s="43">
        <v>0</v>
      </c>
      <c r="O193" s="42">
        <v>0</v>
      </c>
      <c r="P193" s="11">
        <v>0</v>
      </c>
      <c r="Q193" s="43">
        <v>0</v>
      </c>
      <c r="R193" s="42">
        <v>0</v>
      </c>
      <c r="S193" s="11">
        <v>0</v>
      </c>
      <c r="T193" s="43">
        <v>0</v>
      </c>
      <c r="U193" s="42">
        <v>0</v>
      </c>
      <c r="V193" s="11">
        <v>0</v>
      </c>
      <c r="W193" s="43">
        <v>0</v>
      </c>
      <c r="X193" s="42">
        <v>0</v>
      </c>
      <c r="Y193" s="11">
        <v>0</v>
      </c>
      <c r="Z193" s="43">
        <v>0</v>
      </c>
      <c r="AA193" s="42">
        <v>0</v>
      </c>
      <c r="AB193" s="11">
        <v>0</v>
      </c>
      <c r="AC193" s="43">
        <v>0</v>
      </c>
      <c r="AD193" s="42">
        <v>0</v>
      </c>
      <c r="AE193" s="11">
        <v>0</v>
      </c>
      <c r="AF193" s="43">
        <v>0</v>
      </c>
      <c r="AG193" s="42">
        <v>0</v>
      </c>
      <c r="AH193" s="11">
        <v>0</v>
      </c>
      <c r="AI193" s="43">
        <v>0</v>
      </c>
      <c r="AJ193" s="42">
        <v>0</v>
      </c>
      <c r="AK193" s="11">
        <v>0</v>
      </c>
      <c r="AL193" s="43">
        <v>0</v>
      </c>
      <c r="AM193" s="42">
        <v>0</v>
      </c>
      <c r="AN193" s="11">
        <v>0</v>
      </c>
      <c r="AO193" s="43">
        <v>0</v>
      </c>
      <c r="AP193" s="42">
        <v>0</v>
      </c>
      <c r="AQ193" s="11">
        <v>0</v>
      </c>
      <c r="AR193" s="43">
        <v>0</v>
      </c>
      <c r="AS193" s="42">
        <v>0</v>
      </c>
      <c r="AT193" s="11">
        <v>0</v>
      </c>
      <c r="AU193" s="43">
        <v>0</v>
      </c>
      <c r="AV193" s="42">
        <v>0</v>
      </c>
      <c r="AW193" s="11">
        <v>0</v>
      </c>
      <c r="AX193" s="43">
        <v>0</v>
      </c>
      <c r="AY193" s="42">
        <v>0</v>
      </c>
      <c r="AZ193" s="11">
        <v>0</v>
      </c>
      <c r="BA193" s="43">
        <v>0</v>
      </c>
      <c r="BB193" s="42">
        <v>0</v>
      </c>
      <c r="BC193" s="11">
        <v>0</v>
      </c>
      <c r="BD193" s="43">
        <v>0</v>
      </c>
      <c r="BE193" s="6">
        <f>SUMIF($C$5:$BD$5,"Ton",C193:BD193)</f>
        <v>0</v>
      </c>
      <c r="BF193" s="15">
        <f>SUMIF($C$5:$BD$5,"F*",C193:BD193)</f>
        <v>0</v>
      </c>
    </row>
    <row r="194" spans="1:58" x14ac:dyDescent="0.3">
      <c r="A194" s="51">
        <v>2026</v>
      </c>
      <c r="B194" s="52" t="s">
        <v>11</v>
      </c>
      <c r="C194" s="42">
        <v>0</v>
      </c>
      <c r="D194" s="11">
        <v>0</v>
      </c>
      <c r="E194" s="43">
        <f t="shared" si="391"/>
        <v>0</v>
      </c>
      <c r="F194" s="42">
        <v>0</v>
      </c>
      <c r="G194" s="11">
        <v>0</v>
      </c>
      <c r="H194" s="43">
        <f t="shared" si="392"/>
        <v>0</v>
      </c>
      <c r="I194" s="42">
        <v>0</v>
      </c>
      <c r="J194" s="11">
        <v>0</v>
      </c>
      <c r="K194" s="43">
        <v>0</v>
      </c>
      <c r="L194" s="42">
        <v>0</v>
      </c>
      <c r="M194" s="11">
        <v>0</v>
      </c>
      <c r="N194" s="43">
        <v>0</v>
      </c>
      <c r="O194" s="42">
        <v>0</v>
      </c>
      <c r="P194" s="11">
        <v>0</v>
      </c>
      <c r="Q194" s="43">
        <v>0</v>
      </c>
      <c r="R194" s="42">
        <v>0</v>
      </c>
      <c r="S194" s="11">
        <v>0</v>
      </c>
      <c r="T194" s="43">
        <v>0</v>
      </c>
      <c r="U194" s="42">
        <v>0</v>
      </c>
      <c r="V194" s="11">
        <v>0</v>
      </c>
      <c r="W194" s="43">
        <v>0</v>
      </c>
      <c r="X194" s="42">
        <v>0</v>
      </c>
      <c r="Y194" s="11">
        <v>0</v>
      </c>
      <c r="Z194" s="43">
        <v>0</v>
      </c>
      <c r="AA194" s="42">
        <v>0</v>
      </c>
      <c r="AB194" s="11">
        <v>0</v>
      </c>
      <c r="AC194" s="43">
        <v>0</v>
      </c>
      <c r="AD194" s="42">
        <v>0</v>
      </c>
      <c r="AE194" s="11">
        <v>0</v>
      </c>
      <c r="AF194" s="43">
        <v>0</v>
      </c>
      <c r="AG194" s="42">
        <v>0</v>
      </c>
      <c r="AH194" s="11">
        <v>0</v>
      </c>
      <c r="AI194" s="43">
        <v>0</v>
      </c>
      <c r="AJ194" s="42">
        <v>0</v>
      </c>
      <c r="AK194" s="11">
        <v>0</v>
      </c>
      <c r="AL194" s="43">
        <v>0</v>
      </c>
      <c r="AM194" s="42">
        <v>0</v>
      </c>
      <c r="AN194" s="11">
        <v>0</v>
      </c>
      <c r="AO194" s="43">
        <v>0</v>
      </c>
      <c r="AP194" s="42">
        <v>0</v>
      </c>
      <c r="AQ194" s="11">
        <v>0</v>
      </c>
      <c r="AR194" s="43">
        <v>0</v>
      </c>
      <c r="AS194" s="42">
        <v>0</v>
      </c>
      <c r="AT194" s="11">
        <v>0</v>
      </c>
      <c r="AU194" s="43">
        <v>0</v>
      </c>
      <c r="AV194" s="42">
        <v>0</v>
      </c>
      <c r="AW194" s="11">
        <v>0</v>
      </c>
      <c r="AX194" s="43">
        <v>0</v>
      </c>
      <c r="AY194" s="42">
        <v>0</v>
      </c>
      <c r="AZ194" s="11">
        <v>0</v>
      </c>
      <c r="BA194" s="43">
        <v>0</v>
      </c>
      <c r="BB194" s="42">
        <v>0</v>
      </c>
      <c r="BC194" s="11">
        <v>0</v>
      </c>
      <c r="BD194" s="43">
        <v>0</v>
      </c>
      <c r="BE194" s="6">
        <f>SUMIF($C$5:$BD$5,"Ton",C194:BD194)</f>
        <v>0</v>
      </c>
      <c r="BF194" s="15">
        <f>SUMIF($C$5:$BD$5,"F*",C194:BD194)</f>
        <v>0</v>
      </c>
    </row>
    <row r="195" spans="1:58" x14ac:dyDescent="0.3">
      <c r="A195" s="51">
        <v>2026</v>
      </c>
      <c r="B195" s="52" t="s">
        <v>12</v>
      </c>
      <c r="C195" s="42">
        <v>0</v>
      </c>
      <c r="D195" s="11">
        <v>0</v>
      </c>
      <c r="E195" s="43">
        <f t="shared" si="391"/>
        <v>0</v>
      </c>
      <c r="F195" s="42">
        <v>0</v>
      </c>
      <c r="G195" s="11">
        <v>0</v>
      </c>
      <c r="H195" s="43">
        <f t="shared" si="392"/>
        <v>0</v>
      </c>
      <c r="I195" s="42">
        <v>0</v>
      </c>
      <c r="J195" s="11">
        <v>0</v>
      </c>
      <c r="K195" s="43">
        <v>0</v>
      </c>
      <c r="L195" s="42">
        <v>0</v>
      </c>
      <c r="M195" s="11">
        <v>0</v>
      </c>
      <c r="N195" s="43">
        <v>0</v>
      </c>
      <c r="O195" s="42">
        <v>0</v>
      </c>
      <c r="P195" s="11">
        <v>0</v>
      </c>
      <c r="Q195" s="43">
        <v>0</v>
      </c>
      <c r="R195" s="42">
        <v>0</v>
      </c>
      <c r="S195" s="11">
        <v>0</v>
      </c>
      <c r="T195" s="43">
        <v>0</v>
      </c>
      <c r="U195" s="42">
        <v>0</v>
      </c>
      <c r="V195" s="11">
        <v>0</v>
      </c>
      <c r="W195" s="43">
        <v>0</v>
      </c>
      <c r="X195" s="42">
        <v>0</v>
      </c>
      <c r="Y195" s="11">
        <v>0</v>
      </c>
      <c r="Z195" s="43">
        <v>0</v>
      </c>
      <c r="AA195" s="42">
        <v>0</v>
      </c>
      <c r="AB195" s="11">
        <v>0</v>
      </c>
      <c r="AC195" s="43">
        <v>0</v>
      </c>
      <c r="AD195" s="42">
        <v>0</v>
      </c>
      <c r="AE195" s="11">
        <v>0</v>
      </c>
      <c r="AF195" s="43">
        <v>0</v>
      </c>
      <c r="AG195" s="42">
        <v>0</v>
      </c>
      <c r="AH195" s="11">
        <v>0</v>
      </c>
      <c r="AI195" s="43">
        <v>0</v>
      </c>
      <c r="AJ195" s="42">
        <v>0</v>
      </c>
      <c r="AK195" s="11">
        <v>0</v>
      </c>
      <c r="AL195" s="43">
        <v>0</v>
      </c>
      <c r="AM195" s="42">
        <v>0</v>
      </c>
      <c r="AN195" s="11">
        <v>0</v>
      </c>
      <c r="AO195" s="43">
        <v>0</v>
      </c>
      <c r="AP195" s="42">
        <v>0</v>
      </c>
      <c r="AQ195" s="11">
        <v>0</v>
      </c>
      <c r="AR195" s="43">
        <v>0</v>
      </c>
      <c r="AS195" s="42">
        <v>0</v>
      </c>
      <c r="AT195" s="11">
        <v>0</v>
      </c>
      <c r="AU195" s="43">
        <v>0</v>
      </c>
      <c r="AV195" s="42">
        <v>0</v>
      </c>
      <c r="AW195" s="11">
        <v>0</v>
      </c>
      <c r="AX195" s="43">
        <v>0</v>
      </c>
      <c r="AY195" s="42">
        <v>0</v>
      </c>
      <c r="AZ195" s="11">
        <v>0</v>
      </c>
      <c r="BA195" s="43">
        <v>0</v>
      </c>
      <c r="BB195" s="42">
        <v>0</v>
      </c>
      <c r="BC195" s="11">
        <v>0</v>
      </c>
      <c r="BD195" s="43">
        <v>0</v>
      </c>
      <c r="BE195" s="6">
        <f>SUMIF($C$5:$BD$5,"Ton",C195:BD195)</f>
        <v>0</v>
      </c>
      <c r="BF195" s="15">
        <f>SUMIF($C$5:$BD$5,"F*",C195:BD195)</f>
        <v>0</v>
      </c>
    </row>
    <row r="196" spans="1:58" x14ac:dyDescent="0.3">
      <c r="A196" s="51">
        <v>2026</v>
      </c>
      <c r="B196" s="52" t="s">
        <v>13</v>
      </c>
      <c r="C196" s="42">
        <v>0</v>
      </c>
      <c r="D196" s="11">
        <v>0</v>
      </c>
      <c r="E196" s="43">
        <f t="shared" si="391"/>
        <v>0</v>
      </c>
      <c r="F196" s="42">
        <v>0</v>
      </c>
      <c r="G196" s="11">
        <v>0</v>
      </c>
      <c r="H196" s="43">
        <f t="shared" si="392"/>
        <v>0</v>
      </c>
      <c r="I196" s="42">
        <v>0</v>
      </c>
      <c r="J196" s="11">
        <v>0</v>
      </c>
      <c r="K196" s="43">
        <v>0</v>
      </c>
      <c r="L196" s="42">
        <v>0</v>
      </c>
      <c r="M196" s="11">
        <v>0</v>
      </c>
      <c r="N196" s="43">
        <v>0</v>
      </c>
      <c r="O196" s="42">
        <v>0</v>
      </c>
      <c r="P196" s="11">
        <v>0</v>
      </c>
      <c r="Q196" s="43">
        <v>0</v>
      </c>
      <c r="R196" s="42">
        <v>0</v>
      </c>
      <c r="S196" s="11">
        <v>0</v>
      </c>
      <c r="T196" s="43">
        <v>0</v>
      </c>
      <c r="U196" s="42">
        <v>0</v>
      </c>
      <c r="V196" s="11">
        <v>0</v>
      </c>
      <c r="W196" s="43">
        <v>0</v>
      </c>
      <c r="X196" s="42">
        <v>0</v>
      </c>
      <c r="Y196" s="11">
        <v>0</v>
      </c>
      <c r="Z196" s="43">
        <v>0</v>
      </c>
      <c r="AA196" s="42">
        <v>0</v>
      </c>
      <c r="AB196" s="11">
        <v>0</v>
      </c>
      <c r="AC196" s="43">
        <v>0</v>
      </c>
      <c r="AD196" s="42">
        <v>0</v>
      </c>
      <c r="AE196" s="11">
        <v>0</v>
      </c>
      <c r="AF196" s="43">
        <v>0</v>
      </c>
      <c r="AG196" s="42">
        <v>0</v>
      </c>
      <c r="AH196" s="11">
        <v>0</v>
      </c>
      <c r="AI196" s="43">
        <v>0</v>
      </c>
      <c r="AJ196" s="42">
        <v>0</v>
      </c>
      <c r="AK196" s="11">
        <v>0</v>
      </c>
      <c r="AL196" s="43">
        <v>0</v>
      </c>
      <c r="AM196" s="42">
        <v>0</v>
      </c>
      <c r="AN196" s="11">
        <v>0</v>
      </c>
      <c r="AO196" s="43">
        <v>0</v>
      </c>
      <c r="AP196" s="42">
        <v>0</v>
      </c>
      <c r="AQ196" s="11">
        <v>0</v>
      </c>
      <c r="AR196" s="43">
        <v>0</v>
      </c>
      <c r="AS196" s="42">
        <v>0</v>
      </c>
      <c r="AT196" s="11">
        <v>0</v>
      </c>
      <c r="AU196" s="43">
        <v>0</v>
      </c>
      <c r="AV196" s="42">
        <v>0</v>
      </c>
      <c r="AW196" s="11">
        <v>0</v>
      </c>
      <c r="AX196" s="43">
        <v>0</v>
      </c>
      <c r="AY196" s="42">
        <v>0</v>
      </c>
      <c r="AZ196" s="11">
        <v>0</v>
      </c>
      <c r="BA196" s="43">
        <v>0</v>
      </c>
      <c r="BB196" s="42">
        <v>0</v>
      </c>
      <c r="BC196" s="11">
        <v>0</v>
      </c>
      <c r="BD196" s="43">
        <v>0</v>
      </c>
      <c r="BE196" s="6">
        <f>SUMIF($C$5:$BD$5,"Ton",C196:BD196)</f>
        <v>0</v>
      </c>
      <c r="BF196" s="15">
        <f>SUMIF($C$5:$BD$5,"F*",C196:BD196)</f>
        <v>0</v>
      </c>
    </row>
    <row r="197" spans="1:58" x14ac:dyDescent="0.3">
      <c r="A197" s="51">
        <v>2026</v>
      </c>
      <c r="B197" s="52" t="s">
        <v>14</v>
      </c>
      <c r="C197" s="42">
        <v>0</v>
      </c>
      <c r="D197" s="11">
        <v>0</v>
      </c>
      <c r="E197" s="43">
        <f t="shared" si="391"/>
        <v>0</v>
      </c>
      <c r="F197" s="42">
        <v>0</v>
      </c>
      <c r="G197" s="11">
        <v>0</v>
      </c>
      <c r="H197" s="43">
        <f t="shared" si="392"/>
        <v>0</v>
      </c>
      <c r="I197" s="42">
        <v>0</v>
      </c>
      <c r="J197" s="11">
        <v>0</v>
      </c>
      <c r="K197" s="43">
        <v>0</v>
      </c>
      <c r="L197" s="42">
        <v>0</v>
      </c>
      <c r="M197" s="11">
        <v>0</v>
      </c>
      <c r="N197" s="43">
        <v>0</v>
      </c>
      <c r="O197" s="42">
        <v>0</v>
      </c>
      <c r="P197" s="11">
        <v>0</v>
      </c>
      <c r="Q197" s="43">
        <v>0</v>
      </c>
      <c r="R197" s="42">
        <v>0</v>
      </c>
      <c r="S197" s="11">
        <v>0</v>
      </c>
      <c r="T197" s="43">
        <v>0</v>
      </c>
      <c r="U197" s="42">
        <v>0</v>
      </c>
      <c r="V197" s="11">
        <v>0</v>
      </c>
      <c r="W197" s="43">
        <v>0</v>
      </c>
      <c r="X197" s="42">
        <v>0</v>
      </c>
      <c r="Y197" s="11">
        <v>0</v>
      </c>
      <c r="Z197" s="43">
        <v>0</v>
      </c>
      <c r="AA197" s="42">
        <v>0</v>
      </c>
      <c r="AB197" s="11">
        <v>0</v>
      </c>
      <c r="AC197" s="43">
        <v>0</v>
      </c>
      <c r="AD197" s="42">
        <v>0</v>
      </c>
      <c r="AE197" s="11">
        <v>0</v>
      </c>
      <c r="AF197" s="43">
        <v>0</v>
      </c>
      <c r="AG197" s="42">
        <v>0</v>
      </c>
      <c r="AH197" s="11">
        <v>0</v>
      </c>
      <c r="AI197" s="43">
        <v>0</v>
      </c>
      <c r="AJ197" s="42">
        <v>0</v>
      </c>
      <c r="AK197" s="11">
        <v>0</v>
      </c>
      <c r="AL197" s="43">
        <v>0</v>
      </c>
      <c r="AM197" s="42">
        <v>0</v>
      </c>
      <c r="AN197" s="11">
        <v>0</v>
      </c>
      <c r="AO197" s="43">
        <v>0</v>
      </c>
      <c r="AP197" s="42">
        <v>0</v>
      </c>
      <c r="AQ197" s="11">
        <v>0</v>
      </c>
      <c r="AR197" s="43">
        <v>0</v>
      </c>
      <c r="AS197" s="42">
        <v>0</v>
      </c>
      <c r="AT197" s="11">
        <v>0</v>
      </c>
      <c r="AU197" s="43">
        <v>0</v>
      </c>
      <c r="AV197" s="42">
        <v>0</v>
      </c>
      <c r="AW197" s="11">
        <v>0</v>
      </c>
      <c r="AX197" s="43">
        <v>0</v>
      </c>
      <c r="AY197" s="42">
        <v>0</v>
      </c>
      <c r="AZ197" s="11">
        <v>0</v>
      </c>
      <c r="BA197" s="43">
        <v>0</v>
      </c>
      <c r="BB197" s="42">
        <v>0</v>
      </c>
      <c r="BC197" s="11">
        <v>0</v>
      </c>
      <c r="BD197" s="43">
        <v>0</v>
      </c>
      <c r="BE197" s="6">
        <f>SUMIF($C$5:$BD$5,"Ton",C197:BD197)</f>
        <v>0</v>
      </c>
      <c r="BF197" s="15">
        <f>SUMIF($C$5:$BD$5,"F*",C197:BD197)</f>
        <v>0</v>
      </c>
    </row>
    <row r="198" spans="1:58" x14ac:dyDescent="0.3">
      <c r="A198" s="51">
        <v>2026</v>
      </c>
      <c r="B198" s="43" t="s">
        <v>15</v>
      </c>
      <c r="C198" s="42">
        <v>0</v>
      </c>
      <c r="D198" s="11">
        <v>0</v>
      </c>
      <c r="E198" s="43">
        <f t="shared" si="391"/>
        <v>0</v>
      </c>
      <c r="F198" s="42">
        <v>0</v>
      </c>
      <c r="G198" s="11">
        <v>0</v>
      </c>
      <c r="H198" s="43">
        <f t="shared" si="392"/>
        <v>0</v>
      </c>
      <c r="I198" s="42">
        <v>0</v>
      </c>
      <c r="J198" s="11">
        <v>0</v>
      </c>
      <c r="K198" s="43">
        <v>0</v>
      </c>
      <c r="L198" s="42">
        <v>0</v>
      </c>
      <c r="M198" s="11">
        <v>0</v>
      </c>
      <c r="N198" s="43">
        <v>0</v>
      </c>
      <c r="O198" s="42">
        <v>0</v>
      </c>
      <c r="P198" s="11">
        <v>0</v>
      </c>
      <c r="Q198" s="43">
        <v>0</v>
      </c>
      <c r="R198" s="42">
        <v>0</v>
      </c>
      <c r="S198" s="11">
        <v>0</v>
      </c>
      <c r="T198" s="43">
        <v>0</v>
      </c>
      <c r="U198" s="42">
        <v>0</v>
      </c>
      <c r="V198" s="11">
        <v>0</v>
      </c>
      <c r="W198" s="43">
        <v>0</v>
      </c>
      <c r="X198" s="42">
        <v>0</v>
      </c>
      <c r="Y198" s="11">
        <v>0</v>
      </c>
      <c r="Z198" s="43">
        <v>0</v>
      </c>
      <c r="AA198" s="42">
        <v>0</v>
      </c>
      <c r="AB198" s="11">
        <v>0</v>
      </c>
      <c r="AC198" s="43">
        <v>0</v>
      </c>
      <c r="AD198" s="42">
        <v>0</v>
      </c>
      <c r="AE198" s="11">
        <v>0</v>
      </c>
      <c r="AF198" s="43">
        <v>0</v>
      </c>
      <c r="AG198" s="42">
        <v>0</v>
      </c>
      <c r="AH198" s="11">
        <v>0</v>
      </c>
      <c r="AI198" s="43">
        <v>0</v>
      </c>
      <c r="AJ198" s="42">
        <v>0</v>
      </c>
      <c r="AK198" s="11">
        <v>0</v>
      </c>
      <c r="AL198" s="43">
        <v>0</v>
      </c>
      <c r="AM198" s="42">
        <v>0</v>
      </c>
      <c r="AN198" s="11">
        <v>0</v>
      </c>
      <c r="AO198" s="43">
        <v>0</v>
      </c>
      <c r="AP198" s="42">
        <v>0</v>
      </c>
      <c r="AQ198" s="11">
        <v>0</v>
      </c>
      <c r="AR198" s="43">
        <v>0</v>
      </c>
      <c r="AS198" s="42">
        <v>0</v>
      </c>
      <c r="AT198" s="11">
        <v>0</v>
      </c>
      <c r="AU198" s="43">
        <v>0</v>
      </c>
      <c r="AV198" s="42">
        <v>0</v>
      </c>
      <c r="AW198" s="11">
        <v>0</v>
      </c>
      <c r="AX198" s="43">
        <v>0</v>
      </c>
      <c r="AY198" s="42">
        <v>0</v>
      </c>
      <c r="AZ198" s="11">
        <v>0</v>
      </c>
      <c r="BA198" s="43">
        <v>0</v>
      </c>
      <c r="BB198" s="42">
        <v>0</v>
      </c>
      <c r="BC198" s="11">
        <v>0</v>
      </c>
      <c r="BD198" s="43">
        <v>0</v>
      </c>
      <c r="BE198" s="6">
        <f>SUMIF($C$5:$BD$5,"Ton",C198:BD198)</f>
        <v>0</v>
      </c>
      <c r="BF198" s="15">
        <f>SUMIF($C$5:$BD$5,"F*",C198:BD198)</f>
        <v>0</v>
      </c>
    </row>
    <row r="199" spans="1:58" x14ac:dyDescent="0.3">
      <c r="A199" s="51">
        <v>2026</v>
      </c>
      <c r="B199" s="52" t="s">
        <v>16</v>
      </c>
      <c r="C199" s="42">
        <v>0</v>
      </c>
      <c r="D199" s="11">
        <v>0</v>
      </c>
      <c r="E199" s="43">
        <f t="shared" si="391"/>
        <v>0</v>
      </c>
      <c r="F199" s="42">
        <v>0</v>
      </c>
      <c r="G199" s="11">
        <v>0</v>
      </c>
      <c r="H199" s="43">
        <f t="shared" si="392"/>
        <v>0</v>
      </c>
      <c r="I199" s="42">
        <v>0</v>
      </c>
      <c r="J199" s="11">
        <v>0</v>
      </c>
      <c r="K199" s="43">
        <v>0</v>
      </c>
      <c r="L199" s="42">
        <v>0</v>
      </c>
      <c r="M199" s="11">
        <v>0</v>
      </c>
      <c r="N199" s="43">
        <v>0</v>
      </c>
      <c r="O199" s="42">
        <v>0</v>
      </c>
      <c r="P199" s="11">
        <v>0</v>
      </c>
      <c r="Q199" s="43">
        <v>0</v>
      </c>
      <c r="R199" s="42">
        <v>0</v>
      </c>
      <c r="S199" s="11">
        <v>0</v>
      </c>
      <c r="T199" s="43">
        <v>0</v>
      </c>
      <c r="U199" s="42">
        <v>0</v>
      </c>
      <c r="V199" s="11">
        <v>0</v>
      </c>
      <c r="W199" s="43">
        <v>0</v>
      </c>
      <c r="X199" s="42">
        <v>0</v>
      </c>
      <c r="Y199" s="11">
        <v>0</v>
      </c>
      <c r="Z199" s="43">
        <v>0</v>
      </c>
      <c r="AA199" s="42">
        <v>0</v>
      </c>
      <c r="AB199" s="11">
        <v>0</v>
      </c>
      <c r="AC199" s="43">
        <v>0</v>
      </c>
      <c r="AD199" s="42">
        <v>0</v>
      </c>
      <c r="AE199" s="11">
        <v>0</v>
      </c>
      <c r="AF199" s="43">
        <v>0</v>
      </c>
      <c r="AG199" s="42">
        <v>0</v>
      </c>
      <c r="AH199" s="11">
        <v>0</v>
      </c>
      <c r="AI199" s="43">
        <v>0</v>
      </c>
      <c r="AJ199" s="42">
        <v>0</v>
      </c>
      <c r="AK199" s="11">
        <v>0</v>
      </c>
      <c r="AL199" s="43">
        <v>0</v>
      </c>
      <c r="AM199" s="42">
        <v>0</v>
      </c>
      <c r="AN199" s="11">
        <v>0</v>
      </c>
      <c r="AO199" s="43">
        <v>0</v>
      </c>
      <c r="AP199" s="42">
        <v>0</v>
      </c>
      <c r="AQ199" s="11">
        <v>0</v>
      </c>
      <c r="AR199" s="43">
        <v>0</v>
      </c>
      <c r="AS199" s="42">
        <v>0</v>
      </c>
      <c r="AT199" s="11">
        <v>0</v>
      </c>
      <c r="AU199" s="43">
        <v>0</v>
      </c>
      <c r="AV199" s="42">
        <v>0</v>
      </c>
      <c r="AW199" s="11">
        <v>0</v>
      </c>
      <c r="AX199" s="43">
        <v>0</v>
      </c>
      <c r="AY199" s="42">
        <v>0</v>
      </c>
      <c r="AZ199" s="11">
        <v>0</v>
      </c>
      <c r="BA199" s="43">
        <v>0</v>
      </c>
      <c r="BB199" s="42">
        <v>0</v>
      </c>
      <c r="BC199" s="11">
        <v>0</v>
      </c>
      <c r="BD199" s="43">
        <v>0</v>
      </c>
      <c r="BE199" s="6">
        <f>SUMIF($C$5:$BD$5,"Ton",C199:BD199)</f>
        <v>0</v>
      </c>
      <c r="BF199" s="15">
        <f>SUMIF($C$5:$BD$5,"F*",C199:BD199)</f>
        <v>0</v>
      </c>
    </row>
    <row r="200" spans="1:58" ht="15" thickBot="1" x14ac:dyDescent="0.35">
      <c r="A200" s="53"/>
      <c r="B200" s="54" t="s">
        <v>17</v>
      </c>
      <c r="C200" s="44">
        <f t="shared" ref="C200:D200" si="393">SUM(C188:C199)</f>
        <v>7.3155000000000001</v>
      </c>
      <c r="D200" s="35">
        <f t="shared" si="393"/>
        <v>88.683999999999997</v>
      </c>
      <c r="E200" s="45"/>
      <c r="F200" s="44">
        <f t="shared" ref="F200:G200" si="394">SUM(F188:F199)</f>
        <v>0</v>
      </c>
      <c r="G200" s="35">
        <f t="shared" si="394"/>
        <v>0</v>
      </c>
      <c r="H200" s="45"/>
      <c r="I200" s="44">
        <f t="shared" ref="I200:J200" si="395">SUM(I188:I199)</f>
        <v>0</v>
      </c>
      <c r="J200" s="35">
        <f t="shared" si="395"/>
        <v>0</v>
      </c>
      <c r="K200" s="45"/>
      <c r="L200" s="44">
        <f t="shared" ref="L200:M200" si="396">SUM(L188:L199)</f>
        <v>0</v>
      </c>
      <c r="M200" s="35">
        <f t="shared" si="396"/>
        <v>0</v>
      </c>
      <c r="N200" s="45"/>
      <c r="O200" s="44">
        <f t="shared" ref="O200:P200" si="397">SUM(O188:O199)</f>
        <v>0</v>
      </c>
      <c r="P200" s="35">
        <f t="shared" si="397"/>
        <v>0</v>
      </c>
      <c r="Q200" s="45"/>
      <c r="R200" s="44">
        <f t="shared" ref="R200:S200" si="398">SUM(R188:R199)</f>
        <v>2.36</v>
      </c>
      <c r="S200" s="35">
        <f t="shared" si="398"/>
        <v>69.140999999999991</v>
      </c>
      <c r="T200" s="45"/>
      <c r="U200" s="44">
        <f t="shared" ref="U200:V200" si="399">SUM(U188:U199)</f>
        <v>0</v>
      </c>
      <c r="V200" s="35">
        <f t="shared" si="399"/>
        <v>0</v>
      </c>
      <c r="W200" s="45"/>
      <c r="X200" s="44">
        <f t="shared" ref="X200:Y200" si="400">SUM(X188:X199)</f>
        <v>4.3396500000000007</v>
      </c>
      <c r="Y200" s="35">
        <f t="shared" si="400"/>
        <v>62.935000000000002</v>
      </c>
      <c r="Z200" s="45"/>
      <c r="AA200" s="44">
        <f t="shared" ref="AA200:AB200" si="401">SUM(AA188:AA199)</f>
        <v>0</v>
      </c>
      <c r="AB200" s="35">
        <f t="shared" si="401"/>
        <v>0</v>
      </c>
      <c r="AC200" s="45"/>
      <c r="AD200" s="44">
        <f t="shared" ref="AD200:AE200" si="402">SUM(AD188:AD199)</f>
        <v>0</v>
      </c>
      <c r="AE200" s="35">
        <f t="shared" si="402"/>
        <v>0</v>
      </c>
      <c r="AF200" s="45"/>
      <c r="AG200" s="44">
        <f t="shared" ref="AG200:AH200" si="403">SUM(AG188:AG199)</f>
        <v>0</v>
      </c>
      <c r="AH200" s="35">
        <f t="shared" si="403"/>
        <v>0</v>
      </c>
      <c r="AI200" s="45"/>
      <c r="AJ200" s="44">
        <f t="shared" ref="AJ200:AK200" si="404">SUM(AJ188:AJ199)</f>
        <v>0</v>
      </c>
      <c r="AK200" s="35">
        <f t="shared" si="404"/>
        <v>0</v>
      </c>
      <c r="AL200" s="45"/>
      <c r="AM200" s="44">
        <f t="shared" ref="AM200:AN200" si="405">SUM(AM188:AM199)</f>
        <v>0</v>
      </c>
      <c r="AN200" s="35">
        <f t="shared" si="405"/>
        <v>0</v>
      </c>
      <c r="AO200" s="45"/>
      <c r="AP200" s="44">
        <f t="shared" ref="AP200:AQ200" si="406">SUM(AP188:AP199)</f>
        <v>0</v>
      </c>
      <c r="AQ200" s="35">
        <f t="shared" si="406"/>
        <v>0</v>
      </c>
      <c r="AR200" s="45"/>
      <c r="AS200" s="44">
        <f t="shared" ref="AS200:AT200" si="407">SUM(AS188:AS199)</f>
        <v>0</v>
      </c>
      <c r="AT200" s="35">
        <f t="shared" si="407"/>
        <v>0</v>
      </c>
      <c r="AU200" s="45"/>
      <c r="AV200" s="44">
        <f t="shared" ref="AV200:AW200" si="408">SUM(AV188:AV199)</f>
        <v>0</v>
      </c>
      <c r="AW200" s="35">
        <f t="shared" si="408"/>
        <v>0</v>
      </c>
      <c r="AX200" s="45"/>
      <c r="AY200" s="44">
        <f t="shared" ref="AY200:AZ200" si="409">SUM(AY188:AY199)</f>
        <v>0</v>
      </c>
      <c r="AZ200" s="35">
        <f t="shared" si="409"/>
        <v>0</v>
      </c>
      <c r="BA200" s="45"/>
      <c r="BB200" s="44">
        <f t="shared" ref="BB200:BC200" si="410">SUM(BB188:BB199)</f>
        <v>0</v>
      </c>
      <c r="BC200" s="35">
        <f t="shared" si="410"/>
        <v>0</v>
      </c>
      <c r="BD200" s="45"/>
      <c r="BE200" s="36">
        <f>SUMIF($C$5:$BD$5,"Ton",C200:BD200)</f>
        <v>14.01515</v>
      </c>
      <c r="BF200" s="37">
        <f>SUMIF($C$5:$BD$5,"F*",C200:BD200)</f>
        <v>220.76</v>
      </c>
    </row>
    <row r="201" spans="1:58" hidden="1" x14ac:dyDescent="0.3">
      <c r="A201" s="51"/>
      <c r="B201" s="52" t="s">
        <v>5</v>
      </c>
      <c r="C201" s="42">
        <v>0</v>
      </c>
      <c r="D201" s="11">
        <v>0</v>
      </c>
      <c r="E201" s="43">
        <f>IF(C201=0,0,D201/C201*1000)</f>
        <v>0</v>
      </c>
      <c r="F201" s="42">
        <v>0</v>
      </c>
      <c r="G201" s="11">
        <v>0</v>
      </c>
      <c r="H201" s="43">
        <f>IF(F201=0,0,G201/F201*1000)</f>
        <v>0</v>
      </c>
      <c r="I201" s="42">
        <v>0</v>
      </c>
      <c r="J201" s="11">
        <v>0</v>
      </c>
      <c r="K201" s="43">
        <v>0</v>
      </c>
      <c r="L201" s="42">
        <v>0</v>
      </c>
      <c r="M201" s="11">
        <v>0</v>
      </c>
      <c r="N201" s="43">
        <v>0</v>
      </c>
      <c r="O201" s="42">
        <v>0</v>
      </c>
      <c r="P201" s="11">
        <v>0</v>
      </c>
      <c r="Q201" s="43">
        <v>0</v>
      </c>
      <c r="R201" s="42">
        <v>0</v>
      </c>
      <c r="S201" s="11">
        <v>0</v>
      </c>
      <c r="T201" s="43">
        <v>0</v>
      </c>
      <c r="U201" s="42">
        <v>0</v>
      </c>
      <c r="V201" s="11">
        <v>0</v>
      </c>
      <c r="W201" s="43">
        <v>0</v>
      </c>
      <c r="X201" s="42">
        <v>0</v>
      </c>
      <c r="Y201" s="11">
        <v>0</v>
      </c>
      <c r="Z201" s="43">
        <v>0</v>
      </c>
      <c r="AA201" s="42">
        <v>0</v>
      </c>
      <c r="AB201" s="11">
        <v>0</v>
      </c>
      <c r="AC201" s="43">
        <v>0</v>
      </c>
      <c r="AD201" s="42">
        <v>0</v>
      </c>
      <c r="AE201" s="11">
        <v>0</v>
      </c>
      <c r="AF201" s="43">
        <v>0</v>
      </c>
      <c r="AG201" s="42">
        <v>0</v>
      </c>
      <c r="AH201" s="11">
        <v>0</v>
      </c>
      <c r="AI201" s="43">
        <v>0</v>
      </c>
      <c r="AJ201" s="42">
        <v>0</v>
      </c>
      <c r="AK201" s="11">
        <v>0</v>
      </c>
      <c r="AL201" s="43">
        <v>0</v>
      </c>
      <c r="AM201" s="42">
        <v>0</v>
      </c>
      <c r="AN201" s="11">
        <v>0</v>
      </c>
      <c r="AO201" s="43">
        <v>0</v>
      </c>
      <c r="AP201" s="42">
        <v>0</v>
      </c>
      <c r="AQ201" s="11">
        <v>0</v>
      </c>
      <c r="AR201" s="43">
        <v>0</v>
      </c>
      <c r="AS201" s="42">
        <v>0</v>
      </c>
      <c r="AT201" s="11">
        <v>0</v>
      </c>
      <c r="AU201" s="43">
        <v>0</v>
      </c>
      <c r="AV201" s="42">
        <v>0</v>
      </c>
      <c r="AW201" s="11">
        <v>0</v>
      </c>
      <c r="AX201" s="43">
        <v>0</v>
      </c>
      <c r="AY201" s="42">
        <v>0</v>
      </c>
      <c r="AZ201" s="11">
        <v>0</v>
      </c>
      <c r="BA201" s="43">
        <v>0</v>
      </c>
      <c r="BB201" s="42">
        <v>0</v>
      </c>
      <c r="BC201" s="11">
        <v>0</v>
      </c>
      <c r="BD201" s="43">
        <v>0</v>
      </c>
      <c r="BE201" s="6">
        <f>SUMIF($C$5:$BD$5,"Ton",C201:BD201)</f>
        <v>0</v>
      </c>
      <c r="BF201" s="15">
        <f>SUMIF($C$5:$BD$5,"F*",C201:BD201)</f>
        <v>0</v>
      </c>
    </row>
    <row r="202" spans="1:58" hidden="1" x14ac:dyDescent="0.3">
      <c r="A202" s="51"/>
      <c r="B202" s="52" t="s">
        <v>6</v>
      </c>
      <c r="C202" s="42">
        <v>0</v>
      </c>
      <c r="D202" s="11">
        <v>0</v>
      </c>
      <c r="E202" s="43">
        <f t="shared" ref="E202:E203" si="411">IF(C202=0,0,D202/C202*1000)</f>
        <v>0</v>
      </c>
      <c r="F202" s="42">
        <v>0</v>
      </c>
      <c r="G202" s="11">
        <v>0</v>
      </c>
      <c r="H202" s="43">
        <f t="shared" ref="H202:H203" si="412">IF(F202=0,0,G202/F202*1000)</f>
        <v>0</v>
      </c>
      <c r="I202" s="42">
        <v>0</v>
      </c>
      <c r="J202" s="11">
        <v>0</v>
      </c>
      <c r="K202" s="43">
        <v>0</v>
      </c>
      <c r="L202" s="42">
        <v>0</v>
      </c>
      <c r="M202" s="11">
        <v>0</v>
      </c>
      <c r="N202" s="43">
        <v>0</v>
      </c>
      <c r="O202" s="42">
        <v>0</v>
      </c>
      <c r="P202" s="11">
        <v>0</v>
      </c>
      <c r="Q202" s="43">
        <v>0</v>
      </c>
      <c r="R202" s="42">
        <v>0</v>
      </c>
      <c r="S202" s="11">
        <v>0</v>
      </c>
      <c r="T202" s="43">
        <v>0</v>
      </c>
      <c r="U202" s="42">
        <v>0</v>
      </c>
      <c r="V202" s="11">
        <v>0</v>
      </c>
      <c r="W202" s="43">
        <v>0</v>
      </c>
      <c r="X202" s="42">
        <v>0</v>
      </c>
      <c r="Y202" s="11">
        <v>0</v>
      </c>
      <c r="Z202" s="43">
        <v>0</v>
      </c>
      <c r="AA202" s="42">
        <v>0</v>
      </c>
      <c r="AB202" s="11">
        <v>0</v>
      </c>
      <c r="AC202" s="43">
        <v>0</v>
      </c>
      <c r="AD202" s="42">
        <v>0</v>
      </c>
      <c r="AE202" s="11">
        <v>0</v>
      </c>
      <c r="AF202" s="43">
        <v>0</v>
      </c>
      <c r="AG202" s="42">
        <v>0</v>
      </c>
      <c r="AH202" s="11">
        <v>0</v>
      </c>
      <c r="AI202" s="43">
        <v>0</v>
      </c>
      <c r="AJ202" s="42">
        <v>0</v>
      </c>
      <c r="AK202" s="11">
        <v>0</v>
      </c>
      <c r="AL202" s="43">
        <v>0</v>
      </c>
      <c r="AM202" s="42">
        <v>0</v>
      </c>
      <c r="AN202" s="11">
        <v>0</v>
      </c>
      <c r="AO202" s="43">
        <v>0</v>
      </c>
      <c r="AP202" s="42">
        <v>0</v>
      </c>
      <c r="AQ202" s="11">
        <v>0</v>
      </c>
      <c r="AR202" s="43">
        <v>0</v>
      </c>
      <c r="AS202" s="42">
        <v>0</v>
      </c>
      <c r="AT202" s="11">
        <v>0</v>
      </c>
      <c r="AU202" s="43">
        <v>0</v>
      </c>
      <c r="AV202" s="42">
        <v>0</v>
      </c>
      <c r="AW202" s="11">
        <v>0</v>
      </c>
      <c r="AX202" s="43">
        <v>0</v>
      </c>
      <c r="AY202" s="42">
        <v>0</v>
      </c>
      <c r="AZ202" s="11">
        <v>0</v>
      </c>
      <c r="BA202" s="43">
        <v>0</v>
      </c>
      <c r="BB202" s="42">
        <v>0</v>
      </c>
      <c r="BC202" s="11">
        <v>0</v>
      </c>
      <c r="BD202" s="43">
        <v>0</v>
      </c>
      <c r="BE202" s="6">
        <f>SUMIF($C$5:$BD$5,"Ton",C202:BD202)</f>
        <v>0</v>
      </c>
      <c r="BF202" s="15">
        <f>SUMIF($C$5:$BD$5,"F*",C202:BD202)</f>
        <v>0</v>
      </c>
    </row>
    <row r="203" spans="1:58" hidden="1" x14ac:dyDescent="0.3">
      <c r="A203" s="51"/>
      <c r="B203" s="52" t="s">
        <v>7</v>
      </c>
      <c r="C203" s="42">
        <v>0</v>
      </c>
      <c r="D203" s="11">
        <v>0</v>
      </c>
      <c r="E203" s="43">
        <f t="shared" si="411"/>
        <v>0</v>
      </c>
      <c r="F203" s="42">
        <v>0</v>
      </c>
      <c r="G203" s="11">
        <v>0</v>
      </c>
      <c r="H203" s="43">
        <f t="shared" si="412"/>
        <v>0</v>
      </c>
      <c r="I203" s="42">
        <v>0</v>
      </c>
      <c r="J203" s="11">
        <v>0</v>
      </c>
      <c r="K203" s="43">
        <v>0</v>
      </c>
      <c r="L203" s="42">
        <v>0</v>
      </c>
      <c r="M203" s="11">
        <v>0</v>
      </c>
      <c r="N203" s="43">
        <v>0</v>
      </c>
      <c r="O203" s="42">
        <v>0</v>
      </c>
      <c r="P203" s="11">
        <v>0</v>
      </c>
      <c r="Q203" s="43">
        <v>0</v>
      </c>
      <c r="R203" s="42">
        <v>0</v>
      </c>
      <c r="S203" s="11">
        <v>0</v>
      </c>
      <c r="T203" s="43">
        <v>0</v>
      </c>
      <c r="U203" s="42">
        <v>0</v>
      </c>
      <c r="V203" s="11">
        <v>0</v>
      </c>
      <c r="W203" s="43">
        <v>0</v>
      </c>
      <c r="X203" s="42">
        <v>0</v>
      </c>
      <c r="Y203" s="11">
        <v>0</v>
      </c>
      <c r="Z203" s="43">
        <v>0</v>
      </c>
      <c r="AA203" s="42">
        <v>0</v>
      </c>
      <c r="AB203" s="11">
        <v>0</v>
      </c>
      <c r="AC203" s="43">
        <v>0</v>
      </c>
      <c r="AD203" s="42">
        <v>0</v>
      </c>
      <c r="AE203" s="11">
        <v>0</v>
      </c>
      <c r="AF203" s="43">
        <v>0</v>
      </c>
      <c r="AG203" s="42">
        <v>0</v>
      </c>
      <c r="AH203" s="11">
        <v>0</v>
      </c>
      <c r="AI203" s="43">
        <v>0</v>
      </c>
      <c r="AJ203" s="42">
        <v>0</v>
      </c>
      <c r="AK203" s="11">
        <v>0</v>
      </c>
      <c r="AL203" s="43">
        <v>0</v>
      </c>
      <c r="AM203" s="42">
        <v>0</v>
      </c>
      <c r="AN203" s="11">
        <v>0</v>
      </c>
      <c r="AO203" s="43">
        <v>0</v>
      </c>
      <c r="AP203" s="42">
        <v>0</v>
      </c>
      <c r="AQ203" s="11">
        <v>0</v>
      </c>
      <c r="AR203" s="43">
        <v>0</v>
      </c>
      <c r="AS203" s="42">
        <v>0</v>
      </c>
      <c r="AT203" s="11">
        <v>0</v>
      </c>
      <c r="AU203" s="43">
        <v>0</v>
      </c>
      <c r="AV203" s="42">
        <v>0</v>
      </c>
      <c r="AW203" s="11">
        <v>0</v>
      </c>
      <c r="AX203" s="43">
        <v>0</v>
      </c>
      <c r="AY203" s="42">
        <v>0</v>
      </c>
      <c r="AZ203" s="11">
        <v>0</v>
      </c>
      <c r="BA203" s="43">
        <v>0</v>
      </c>
      <c r="BB203" s="42">
        <v>0</v>
      </c>
      <c r="BC203" s="11">
        <v>0</v>
      </c>
      <c r="BD203" s="43">
        <v>0</v>
      </c>
      <c r="BE203" s="6">
        <f>SUMIF($C$5:$BD$5,"Ton",C203:BD203)</f>
        <v>0</v>
      </c>
      <c r="BF203" s="15">
        <f>SUMIF($C$5:$BD$5,"F*",C203:BD203)</f>
        <v>0</v>
      </c>
    </row>
    <row r="204" spans="1:58" hidden="1" x14ac:dyDescent="0.3">
      <c r="A204" s="51"/>
      <c r="B204" s="52" t="s">
        <v>8</v>
      </c>
      <c r="C204" s="42">
        <v>0</v>
      </c>
      <c r="D204" s="11">
        <v>0</v>
      </c>
      <c r="E204" s="43">
        <f>IF(C204=0,0,D204/C204*1000)</f>
        <v>0</v>
      </c>
      <c r="F204" s="42">
        <v>0</v>
      </c>
      <c r="G204" s="11">
        <v>0</v>
      </c>
      <c r="H204" s="43">
        <f>IF(F204=0,0,G204/F204*1000)</f>
        <v>0</v>
      </c>
      <c r="I204" s="42">
        <v>0</v>
      </c>
      <c r="J204" s="11">
        <v>0</v>
      </c>
      <c r="K204" s="43">
        <v>0</v>
      </c>
      <c r="L204" s="42">
        <v>0</v>
      </c>
      <c r="M204" s="11">
        <v>0</v>
      </c>
      <c r="N204" s="43">
        <v>0</v>
      </c>
      <c r="O204" s="42">
        <v>0</v>
      </c>
      <c r="P204" s="11">
        <v>0</v>
      </c>
      <c r="Q204" s="43">
        <v>0</v>
      </c>
      <c r="R204" s="42">
        <v>0</v>
      </c>
      <c r="S204" s="11">
        <v>0</v>
      </c>
      <c r="T204" s="43">
        <v>0</v>
      </c>
      <c r="U204" s="42">
        <v>0</v>
      </c>
      <c r="V204" s="11">
        <v>0</v>
      </c>
      <c r="W204" s="43">
        <v>0</v>
      </c>
      <c r="X204" s="42">
        <v>0</v>
      </c>
      <c r="Y204" s="11">
        <v>0</v>
      </c>
      <c r="Z204" s="43">
        <v>0</v>
      </c>
      <c r="AA204" s="42">
        <v>0</v>
      </c>
      <c r="AB204" s="11">
        <v>0</v>
      </c>
      <c r="AC204" s="43">
        <v>0</v>
      </c>
      <c r="AD204" s="42">
        <v>0</v>
      </c>
      <c r="AE204" s="11">
        <v>0</v>
      </c>
      <c r="AF204" s="43">
        <v>0</v>
      </c>
      <c r="AG204" s="42">
        <v>0</v>
      </c>
      <c r="AH204" s="11">
        <v>0</v>
      </c>
      <c r="AI204" s="43">
        <v>0</v>
      </c>
      <c r="AJ204" s="42">
        <v>0</v>
      </c>
      <c r="AK204" s="11">
        <v>0</v>
      </c>
      <c r="AL204" s="43">
        <v>0</v>
      </c>
      <c r="AM204" s="42">
        <v>0</v>
      </c>
      <c r="AN204" s="11">
        <v>0</v>
      </c>
      <c r="AO204" s="43">
        <v>0</v>
      </c>
      <c r="AP204" s="42">
        <v>0</v>
      </c>
      <c r="AQ204" s="11">
        <v>0</v>
      </c>
      <c r="AR204" s="43">
        <v>0</v>
      </c>
      <c r="AS204" s="42">
        <v>0</v>
      </c>
      <c r="AT204" s="11">
        <v>0</v>
      </c>
      <c r="AU204" s="43">
        <v>0</v>
      </c>
      <c r="AV204" s="42">
        <v>0</v>
      </c>
      <c r="AW204" s="11">
        <v>0</v>
      </c>
      <c r="AX204" s="43">
        <v>0</v>
      </c>
      <c r="AY204" s="42">
        <v>0</v>
      </c>
      <c r="AZ204" s="11">
        <v>0</v>
      </c>
      <c r="BA204" s="43">
        <v>0</v>
      </c>
      <c r="BB204" s="42">
        <v>0</v>
      </c>
      <c r="BC204" s="11">
        <v>0</v>
      </c>
      <c r="BD204" s="43">
        <v>0</v>
      </c>
      <c r="BE204" s="6">
        <f>SUMIF($C$5:$BD$5,"Ton",C204:BD204)</f>
        <v>0</v>
      </c>
      <c r="BF204" s="15">
        <f>SUMIF($C$5:$BD$5,"F*",C204:BD204)</f>
        <v>0</v>
      </c>
    </row>
    <row r="205" spans="1:58" hidden="1" x14ac:dyDescent="0.3">
      <c r="A205" s="51"/>
      <c r="B205" s="43" t="s">
        <v>9</v>
      </c>
      <c r="C205" s="42">
        <v>0</v>
      </c>
      <c r="D205" s="11">
        <v>0</v>
      </c>
      <c r="E205" s="43">
        <f t="shared" ref="E205:E212" si="413">IF(C205=0,0,D205/C205*1000)</f>
        <v>0</v>
      </c>
      <c r="F205" s="42">
        <v>0</v>
      </c>
      <c r="G205" s="11">
        <v>0</v>
      </c>
      <c r="H205" s="43">
        <f t="shared" ref="H205:H212" si="414">IF(F205=0,0,G205/F205*1000)</f>
        <v>0</v>
      </c>
      <c r="I205" s="42">
        <v>0</v>
      </c>
      <c r="J205" s="11">
        <v>0</v>
      </c>
      <c r="K205" s="43">
        <v>0</v>
      </c>
      <c r="L205" s="42">
        <v>0</v>
      </c>
      <c r="M205" s="11">
        <v>0</v>
      </c>
      <c r="N205" s="43">
        <v>0</v>
      </c>
      <c r="O205" s="42">
        <v>0</v>
      </c>
      <c r="P205" s="11">
        <v>0</v>
      </c>
      <c r="Q205" s="43">
        <v>0</v>
      </c>
      <c r="R205" s="42">
        <v>0</v>
      </c>
      <c r="S205" s="11">
        <v>0</v>
      </c>
      <c r="T205" s="43">
        <v>0</v>
      </c>
      <c r="U205" s="42">
        <v>0</v>
      </c>
      <c r="V205" s="11">
        <v>0</v>
      </c>
      <c r="W205" s="43">
        <v>0</v>
      </c>
      <c r="X205" s="42">
        <v>0</v>
      </c>
      <c r="Y205" s="11">
        <v>0</v>
      </c>
      <c r="Z205" s="43">
        <v>0</v>
      </c>
      <c r="AA205" s="42">
        <v>0</v>
      </c>
      <c r="AB205" s="11">
        <v>0</v>
      </c>
      <c r="AC205" s="43">
        <v>0</v>
      </c>
      <c r="AD205" s="42">
        <v>0</v>
      </c>
      <c r="AE205" s="11">
        <v>0</v>
      </c>
      <c r="AF205" s="43">
        <v>0</v>
      </c>
      <c r="AG205" s="42">
        <v>0</v>
      </c>
      <c r="AH205" s="11">
        <v>0</v>
      </c>
      <c r="AI205" s="43">
        <v>0</v>
      </c>
      <c r="AJ205" s="42">
        <v>0</v>
      </c>
      <c r="AK205" s="11">
        <v>0</v>
      </c>
      <c r="AL205" s="43">
        <v>0</v>
      </c>
      <c r="AM205" s="42">
        <v>0</v>
      </c>
      <c r="AN205" s="11">
        <v>0</v>
      </c>
      <c r="AO205" s="43">
        <v>0</v>
      </c>
      <c r="AP205" s="42">
        <v>0</v>
      </c>
      <c r="AQ205" s="11">
        <v>0</v>
      </c>
      <c r="AR205" s="43">
        <v>0</v>
      </c>
      <c r="AS205" s="42">
        <v>0</v>
      </c>
      <c r="AT205" s="11">
        <v>0</v>
      </c>
      <c r="AU205" s="43">
        <v>0</v>
      </c>
      <c r="AV205" s="42">
        <v>0</v>
      </c>
      <c r="AW205" s="11">
        <v>0</v>
      </c>
      <c r="AX205" s="43">
        <v>0</v>
      </c>
      <c r="AY205" s="42">
        <v>0</v>
      </c>
      <c r="AZ205" s="11">
        <v>0</v>
      </c>
      <c r="BA205" s="43">
        <v>0</v>
      </c>
      <c r="BB205" s="42">
        <v>0</v>
      </c>
      <c r="BC205" s="11">
        <v>0</v>
      </c>
      <c r="BD205" s="43">
        <v>0</v>
      </c>
      <c r="BE205" s="6">
        <f>SUMIF($C$5:$BD$5,"Ton",C205:BD205)</f>
        <v>0</v>
      </c>
      <c r="BF205" s="15">
        <f>SUMIF($C$5:$BD$5,"F*",C205:BD205)</f>
        <v>0</v>
      </c>
    </row>
    <row r="206" spans="1:58" hidden="1" x14ac:dyDescent="0.3">
      <c r="A206" s="51"/>
      <c r="B206" s="52" t="s">
        <v>10</v>
      </c>
      <c r="C206" s="42">
        <v>0</v>
      </c>
      <c r="D206" s="11">
        <v>0</v>
      </c>
      <c r="E206" s="43">
        <f t="shared" si="413"/>
        <v>0</v>
      </c>
      <c r="F206" s="42">
        <v>0</v>
      </c>
      <c r="G206" s="11">
        <v>0</v>
      </c>
      <c r="H206" s="43">
        <f t="shared" si="414"/>
        <v>0</v>
      </c>
      <c r="I206" s="42">
        <v>0</v>
      </c>
      <c r="J206" s="11">
        <v>0</v>
      </c>
      <c r="K206" s="43">
        <v>0</v>
      </c>
      <c r="L206" s="42">
        <v>0</v>
      </c>
      <c r="M206" s="11">
        <v>0</v>
      </c>
      <c r="N206" s="43">
        <v>0</v>
      </c>
      <c r="O206" s="42">
        <v>0</v>
      </c>
      <c r="P206" s="11">
        <v>0</v>
      </c>
      <c r="Q206" s="43">
        <v>0</v>
      </c>
      <c r="R206" s="42">
        <v>0</v>
      </c>
      <c r="S206" s="11">
        <v>0</v>
      </c>
      <c r="T206" s="43">
        <v>0</v>
      </c>
      <c r="U206" s="42">
        <v>0</v>
      </c>
      <c r="V206" s="11">
        <v>0</v>
      </c>
      <c r="W206" s="43">
        <v>0</v>
      </c>
      <c r="X206" s="42">
        <v>0</v>
      </c>
      <c r="Y206" s="11">
        <v>0</v>
      </c>
      <c r="Z206" s="43">
        <v>0</v>
      </c>
      <c r="AA206" s="42">
        <v>0</v>
      </c>
      <c r="AB206" s="11">
        <v>0</v>
      </c>
      <c r="AC206" s="43">
        <v>0</v>
      </c>
      <c r="AD206" s="42">
        <v>0</v>
      </c>
      <c r="AE206" s="11">
        <v>0</v>
      </c>
      <c r="AF206" s="43">
        <v>0</v>
      </c>
      <c r="AG206" s="42">
        <v>0</v>
      </c>
      <c r="AH206" s="11">
        <v>0</v>
      </c>
      <c r="AI206" s="43">
        <v>0</v>
      </c>
      <c r="AJ206" s="42">
        <v>0</v>
      </c>
      <c r="AK206" s="11">
        <v>0</v>
      </c>
      <c r="AL206" s="43">
        <v>0</v>
      </c>
      <c r="AM206" s="42">
        <v>0</v>
      </c>
      <c r="AN206" s="11">
        <v>0</v>
      </c>
      <c r="AO206" s="43">
        <v>0</v>
      </c>
      <c r="AP206" s="42">
        <v>0</v>
      </c>
      <c r="AQ206" s="11">
        <v>0</v>
      </c>
      <c r="AR206" s="43">
        <v>0</v>
      </c>
      <c r="AS206" s="42">
        <v>0</v>
      </c>
      <c r="AT206" s="11">
        <v>0</v>
      </c>
      <c r="AU206" s="43">
        <v>0</v>
      </c>
      <c r="AV206" s="42">
        <v>0</v>
      </c>
      <c r="AW206" s="11">
        <v>0</v>
      </c>
      <c r="AX206" s="43">
        <v>0</v>
      </c>
      <c r="AY206" s="42">
        <v>0</v>
      </c>
      <c r="AZ206" s="11">
        <v>0</v>
      </c>
      <c r="BA206" s="43">
        <v>0</v>
      </c>
      <c r="BB206" s="42">
        <v>0</v>
      </c>
      <c r="BC206" s="11">
        <v>0</v>
      </c>
      <c r="BD206" s="43">
        <v>0</v>
      </c>
      <c r="BE206" s="6">
        <f>SUMIF($C$5:$BD$5,"Ton",C206:BD206)</f>
        <v>0</v>
      </c>
      <c r="BF206" s="15">
        <f>SUMIF($C$5:$BD$5,"F*",C206:BD206)</f>
        <v>0</v>
      </c>
    </row>
    <row r="207" spans="1:58" hidden="1" x14ac:dyDescent="0.3">
      <c r="A207" s="51"/>
      <c r="B207" s="52" t="s">
        <v>11</v>
      </c>
      <c r="C207" s="42">
        <v>0</v>
      </c>
      <c r="D207" s="11">
        <v>0</v>
      </c>
      <c r="E207" s="43">
        <f t="shared" si="413"/>
        <v>0</v>
      </c>
      <c r="F207" s="42">
        <v>0</v>
      </c>
      <c r="G207" s="11">
        <v>0</v>
      </c>
      <c r="H207" s="43">
        <f t="shared" si="414"/>
        <v>0</v>
      </c>
      <c r="I207" s="42">
        <v>0</v>
      </c>
      <c r="J207" s="11">
        <v>0</v>
      </c>
      <c r="K207" s="43">
        <v>0</v>
      </c>
      <c r="L207" s="42">
        <v>0</v>
      </c>
      <c r="M207" s="11">
        <v>0</v>
      </c>
      <c r="N207" s="43">
        <v>0</v>
      </c>
      <c r="O207" s="42">
        <v>0</v>
      </c>
      <c r="P207" s="11">
        <v>0</v>
      </c>
      <c r="Q207" s="43">
        <v>0</v>
      </c>
      <c r="R207" s="42">
        <v>0</v>
      </c>
      <c r="S207" s="11">
        <v>0</v>
      </c>
      <c r="T207" s="43">
        <v>0</v>
      </c>
      <c r="U207" s="42">
        <v>0</v>
      </c>
      <c r="V207" s="11">
        <v>0</v>
      </c>
      <c r="W207" s="43">
        <v>0</v>
      </c>
      <c r="X207" s="42">
        <v>0</v>
      </c>
      <c r="Y207" s="11">
        <v>0</v>
      </c>
      <c r="Z207" s="43">
        <v>0</v>
      </c>
      <c r="AA207" s="42">
        <v>0</v>
      </c>
      <c r="AB207" s="11">
        <v>0</v>
      </c>
      <c r="AC207" s="43">
        <v>0</v>
      </c>
      <c r="AD207" s="42">
        <v>0</v>
      </c>
      <c r="AE207" s="11">
        <v>0</v>
      </c>
      <c r="AF207" s="43">
        <v>0</v>
      </c>
      <c r="AG207" s="42">
        <v>0</v>
      </c>
      <c r="AH207" s="11">
        <v>0</v>
      </c>
      <c r="AI207" s="43">
        <v>0</v>
      </c>
      <c r="AJ207" s="42">
        <v>0</v>
      </c>
      <c r="AK207" s="11">
        <v>0</v>
      </c>
      <c r="AL207" s="43">
        <v>0</v>
      </c>
      <c r="AM207" s="42">
        <v>0</v>
      </c>
      <c r="AN207" s="11">
        <v>0</v>
      </c>
      <c r="AO207" s="43">
        <v>0</v>
      </c>
      <c r="AP207" s="42">
        <v>0</v>
      </c>
      <c r="AQ207" s="11">
        <v>0</v>
      </c>
      <c r="AR207" s="43">
        <v>0</v>
      </c>
      <c r="AS207" s="42">
        <v>0</v>
      </c>
      <c r="AT207" s="11">
        <v>0</v>
      </c>
      <c r="AU207" s="43">
        <v>0</v>
      </c>
      <c r="AV207" s="42">
        <v>0</v>
      </c>
      <c r="AW207" s="11">
        <v>0</v>
      </c>
      <c r="AX207" s="43">
        <v>0</v>
      </c>
      <c r="AY207" s="42">
        <v>0</v>
      </c>
      <c r="AZ207" s="11">
        <v>0</v>
      </c>
      <c r="BA207" s="43">
        <v>0</v>
      </c>
      <c r="BB207" s="42">
        <v>0</v>
      </c>
      <c r="BC207" s="11">
        <v>0</v>
      </c>
      <c r="BD207" s="43">
        <v>0</v>
      </c>
      <c r="BE207" s="6">
        <f>SUMIF($C$5:$BD$5,"Ton",C207:BD207)</f>
        <v>0</v>
      </c>
      <c r="BF207" s="15">
        <f>SUMIF($C$5:$BD$5,"F*",C207:BD207)</f>
        <v>0</v>
      </c>
    </row>
    <row r="208" spans="1:58" hidden="1" x14ac:dyDescent="0.3">
      <c r="A208" s="51"/>
      <c r="B208" s="52" t="s">
        <v>12</v>
      </c>
      <c r="C208" s="42">
        <v>0</v>
      </c>
      <c r="D208" s="11">
        <v>0</v>
      </c>
      <c r="E208" s="43">
        <f t="shared" si="413"/>
        <v>0</v>
      </c>
      <c r="F208" s="42">
        <v>0</v>
      </c>
      <c r="G208" s="11">
        <v>0</v>
      </c>
      <c r="H208" s="43">
        <f t="shared" si="414"/>
        <v>0</v>
      </c>
      <c r="I208" s="42">
        <v>0</v>
      </c>
      <c r="J208" s="11">
        <v>0</v>
      </c>
      <c r="K208" s="43">
        <v>0</v>
      </c>
      <c r="L208" s="42">
        <v>0</v>
      </c>
      <c r="M208" s="11">
        <v>0</v>
      </c>
      <c r="N208" s="43">
        <v>0</v>
      </c>
      <c r="O208" s="42">
        <v>0</v>
      </c>
      <c r="P208" s="11">
        <v>0</v>
      </c>
      <c r="Q208" s="43">
        <v>0</v>
      </c>
      <c r="R208" s="42">
        <v>0</v>
      </c>
      <c r="S208" s="11">
        <v>0</v>
      </c>
      <c r="T208" s="43">
        <v>0</v>
      </c>
      <c r="U208" s="42">
        <v>0</v>
      </c>
      <c r="V208" s="11">
        <v>0</v>
      </c>
      <c r="W208" s="43">
        <v>0</v>
      </c>
      <c r="X208" s="42">
        <v>0</v>
      </c>
      <c r="Y208" s="11">
        <v>0</v>
      </c>
      <c r="Z208" s="43">
        <v>0</v>
      </c>
      <c r="AA208" s="42">
        <v>0</v>
      </c>
      <c r="AB208" s="11">
        <v>0</v>
      </c>
      <c r="AC208" s="43">
        <v>0</v>
      </c>
      <c r="AD208" s="42">
        <v>0</v>
      </c>
      <c r="AE208" s="11">
        <v>0</v>
      </c>
      <c r="AF208" s="43">
        <v>0</v>
      </c>
      <c r="AG208" s="42">
        <v>0</v>
      </c>
      <c r="AH208" s="11">
        <v>0</v>
      </c>
      <c r="AI208" s="43">
        <v>0</v>
      </c>
      <c r="AJ208" s="42">
        <v>0</v>
      </c>
      <c r="AK208" s="11">
        <v>0</v>
      </c>
      <c r="AL208" s="43">
        <v>0</v>
      </c>
      <c r="AM208" s="42">
        <v>0</v>
      </c>
      <c r="AN208" s="11">
        <v>0</v>
      </c>
      <c r="AO208" s="43">
        <v>0</v>
      </c>
      <c r="AP208" s="42">
        <v>0</v>
      </c>
      <c r="AQ208" s="11">
        <v>0</v>
      </c>
      <c r="AR208" s="43">
        <v>0</v>
      </c>
      <c r="AS208" s="42">
        <v>0</v>
      </c>
      <c r="AT208" s="11">
        <v>0</v>
      </c>
      <c r="AU208" s="43">
        <v>0</v>
      </c>
      <c r="AV208" s="42">
        <v>0</v>
      </c>
      <c r="AW208" s="11">
        <v>0</v>
      </c>
      <c r="AX208" s="43">
        <v>0</v>
      </c>
      <c r="AY208" s="42">
        <v>0</v>
      </c>
      <c r="AZ208" s="11">
        <v>0</v>
      </c>
      <c r="BA208" s="43">
        <v>0</v>
      </c>
      <c r="BB208" s="42">
        <v>0</v>
      </c>
      <c r="BC208" s="11">
        <v>0</v>
      </c>
      <c r="BD208" s="43">
        <v>0</v>
      </c>
      <c r="BE208" s="6">
        <f>SUMIF($C$5:$BD$5,"Ton",C208:BD208)</f>
        <v>0</v>
      </c>
      <c r="BF208" s="15">
        <f>SUMIF($C$5:$BD$5,"F*",C208:BD208)</f>
        <v>0</v>
      </c>
    </row>
    <row r="209" spans="1:58" hidden="1" x14ac:dyDescent="0.3">
      <c r="A209" s="51"/>
      <c r="B209" s="52" t="s">
        <v>13</v>
      </c>
      <c r="C209" s="42">
        <v>0</v>
      </c>
      <c r="D209" s="11">
        <v>0</v>
      </c>
      <c r="E209" s="43">
        <f t="shared" si="413"/>
        <v>0</v>
      </c>
      <c r="F209" s="42">
        <v>0</v>
      </c>
      <c r="G209" s="11">
        <v>0</v>
      </c>
      <c r="H209" s="43">
        <f t="shared" si="414"/>
        <v>0</v>
      </c>
      <c r="I209" s="42">
        <v>0</v>
      </c>
      <c r="J209" s="11">
        <v>0</v>
      </c>
      <c r="K209" s="43">
        <v>0</v>
      </c>
      <c r="L209" s="42">
        <v>0</v>
      </c>
      <c r="M209" s="11">
        <v>0</v>
      </c>
      <c r="N209" s="43">
        <v>0</v>
      </c>
      <c r="O209" s="42">
        <v>0</v>
      </c>
      <c r="P209" s="11">
        <v>0</v>
      </c>
      <c r="Q209" s="43">
        <v>0</v>
      </c>
      <c r="R209" s="42">
        <v>0</v>
      </c>
      <c r="S209" s="11">
        <v>0</v>
      </c>
      <c r="T209" s="43">
        <v>0</v>
      </c>
      <c r="U209" s="42">
        <v>0</v>
      </c>
      <c r="V209" s="11">
        <v>0</v>
      </c>
      <c r="W209" s="43">
        <v>0</v>
      </c>
      <c r="X209" s="42">
        <v>0</v>
      </c>
      <c r="Y209" s="11">
        <v>0</v>
      </c>
      <c r="Z209" s="43">
        <v>0</v>
      </c>
      <c r="AA209" s="42">
        <v>0</v>
      </c>
      <c r="AB209" s="11">
        <v>0</v>
      </c>
      <c r="AC209" s="43">
        <v>0</v>
      </c>
      <c r="AD209" s="42">
        <v>0</v>
      </c>
      <c r="AE209" s="11">
        <v>0</v>
      </c>
      <c r="AF209" s="43">
        <v>0</v>
      </c>
      <c r="AG209" s="42">
        <v>0</v>
      </c>
      <c r="AH209" s="11">
        <v>0</v>
      </c>
      <c r="AI209" s="43">
        <v>0</v>
      </c>
      <c r="AJ209" s="42">
        <v>0</v>
      </c>
      <c r="AK209" s="11">
        <v>0</v>
      </c>
      <c r="AL209" s="43">
        <v>0</v>
      </c>
      <c r="AM209" s="42">
        <v>0</v>
      </c>
      <c r="AN209" s="11">
        <v>0</v>
      </c>
      <c r="AO209" s="43">
        <v>0</v>
      </c>
      <c r="AP209" s="42">
        <v>0</v>
      </c>
      <c r="AQ209" s="11">
        <v>0</v>
      </c>
      <c r="AR209" s="43">
        <v>0</v>
      </c>
      <c r="AS209" s="42">
        <v>0</v>
      </c>
      <c r="AT209" s="11">
        <v>0</v>
      </c>
      <c r="AU209" s="43">
        <v>0</v>
      </c>
      <c r="AV209" s="42">
        <v>0</v>
      </c>
      <c r="AW209" s="11">
        <v>0</v>
      </c>
      <c r="AX209" s="43">
        <v>0</v>
      </c>
      <c r="AY209" s="42">
        <v>0</v>
      </c>
      <c r="AZ209" s="11">
        <v>0</v>
      </c>
      <c r="BA209" s="43">
        <v>0</v>
      </c>
      <c r="BB209" s="42">
        <v>0</v>
      </c>
      <c r="BC209" s="11">
        <v>0</v>
      </c>
      <c r="BD209" s="43">
        <v>0</v>
      </c>
      <c r="BE209" s="6">
        <f>SUMIF($C$5:$BD$5,"Ton",C209:BD209)</f>
        <v>0</v>
      </c>
      <c r="BF209" s="15">
        <f>SUMIF($C$5:$BD$5,"F*",C209:BD209)</f>
        <v>0</v>
      </c>
    </row>
    <row r="210" spans="1:58" hidden="1" x14ac:dyDescent="0.3">
      <c r="A210" s="51"/>
      <c r="B210" s="52" t="s">
        <v>14</v>
      </c>
      <c r="C210" s="42">
        <v>0</v>
      </c>
      <c r="D210" s="11">
        <v>0</v>
      </c>
      <c r="E210" s="43">
        <f t="shared" si="413"/>
        <v>0</v>
      </c>
      <c r="F210" s="42">
        <v>0</v>
      </c>
      <c r="G210" s="11">
        <v>0</v>
      </c>
      <c r="H210" s="43">
        <f t="shared" si="414"/>
        <v>0</v>
      </c>
      <c r="I210" s="42">
        <v>0</v>
      </c>
      <c r="J210" s="11">
        <v>0</v>
      </c>
      <c r="K210" s="43">
        <v>0</v>
      </c>
      <c r="L210" s="42">
        <v>0</v>
      </c>
      <c r="M210" s="11">
        <v>0</v>
      </c>
      <c r="N210" s="43">
        <v>0</v>
      </c>
      <c r="O210" s="42">
        <v>0</v>
      </c>
      <c r="P210" s="11">
        <v>0</v>
      </c>
      <c r="Q210" s="43">
        <v>0</v>
      </c>
      <c r="R210" s="42">
        <v>0</v>
      </c>
      <c r="S210" s="11">
        <v>0</v>
      </c>
      <c r="T210" s="43">
        <v>0</v>
      </c>
      <c r="U210" s="42">
        <v>0</v>
      </c>
      <c r="V210" s="11">
        <v>0</v>
      </c>
      <c r="W210" s="43">
        <v>0</v>
      </c>
      <c r="X210" s="42">
        <v>0</v>
      </c>
      <c r="Y210" s="11">
        <v>0</v>
      </c>
      <c r="Z210" s="43">
        <v>0</v>
      </c>
      <c r="AA210" s="42">
        <v>0</v>
      </c>
      <c r="AB210" s="11">
        <v>0</v>
      </c>
      <c r="AC210" s="43">
        <v>0</v>
      </c>
      <c r="AD210" s="42">
        <v>0</v>
      </c>
      <c r="AE210" s="11">
        <v>0</v>
      </c>
      <c r="AF210" s="43">
        <v>0</v>
      </c>
      <c r="AG210" s="42">
        <v>0</v>
      </c>
      <c r="AH210" s="11">
        <v>0</v>
      </c>
      <c r="AI210" s="43">
        <v>0</v>
      </c>
      <c r="AJ210" s="42">
        <v>0</v>
      </c>
      <c r="AK210" s="11">
        <v>0</v>
      </c>
      <c r="AL210" s="43">
        <v>0</v>
      </c>
      <c r="AM210" s="42">
        <v>0</v>
      </c>
      <c r="AN210" s="11">
        <v>0</v>
      </c>
      <c r="AO210" s="43">
        <v>0</v>
      </c>
      <c r="AP210" s="42">
        <v>0</v>
      </c>
      <c r="AQ210" s="11">
        <v>0</v>
      </c>
      <c r="AR210" s="43">
        <v>0</v>
      </c>
      <c r="AS210" s="42">
        <v>0</v>
      </c>
      <c r="AT210" s="11">
        <v>0</v>
      </c>
      <c r="AU210" s="43">
        <v>0</v>
      </c>
      <c r="AV210" s="42">
        <v>0</v>
      </c>
      <c r="AW210" s="11">
        <v>0</v>
      </c>
      <c r="AX210" s="43">
        <v>0</v>
      </c>
      <c r="AY210" s="42">
        <v>0</v>
      </c>
      <c r="AZ210" s="11">
        <v>0</v>
      </c>
      <c r="BA210" s="43">
        <v>0</v>
      </c>
      <c r="BB210" s="42">
        <v>0</v>
      </c>
      <c r="BC210" s="11">
        <v>0</v>
      </c>
      <c r="BD210" s="43">
        <v>0</v>
      </c>
      <c r="BE210" s="6">
        <f>SUMIF($C$5:$BD$5,"Ton",C210:BD210)</f>
        <v>0</v>
      </c>
      <c r="BF210" s="15">
        <f>SUMIF($C$5:$BD$5,"F*",C210:BD210)</f>
        <v>0</v>
      </c>
    </row>
    <row r="211" spans="1:58" hidden="1" x14ac:dyDescent="0.3">
      <c r="A211" s="51"/>
      <c r="B211" s="43" t="s">
        <v>15</v>
      </c>
      <c r="C211" s="42">
        <v>0</v>
      </c>
      <c r="D211" s="11">
        <v>0</v>
      </c>
      <c r="E211" s="43">
        <f t="shared" si="413"/>
        <v>0</v>
      </c>
      <c r="F211" s="42">
        <v>0</v>
      </c>
      <c r="G211" s="11">
        <v>0</v>
      </c>
      <c r="H211" s="43">
        <f t="shared" si="414"/>
        <v>0</v>
      </c>
      <c r="I211" s="42">
        <v>0</v>
      </c>
      <c r="J211" s="11">
        <v>0</v>
      </c>
      <c r="K211" s="43">
        <v>0</v>
      </c>
      <c r="L211" s="42">
        <v>0</v>
      </c>
      <c r="M211" s="11">
        <v>0</v>
      </c>
      <c r="N211" s="43">
        <v>0</v>
      </c>
      <c r="O211" s="42">
        <v>0</v>
      </c>
      <c r="P211" s="11">
        <v>0</v>
      </c>
      <c r="Q211" s="43">
        <v>0</v>
      </c>
      <c r="R211" s="42">
        <v>0</v>
      </c>
      <c r="S211" s="11">
        <v>0</v>
      </c>
      <c r="T211" s="43">
        <v>0</v>
      </c>
      <c r="U211" s="42">
        <v>0</v>
      </c>
      <c r="V211" s="11">
        <v>0</v>
      </c>
      <c r="W211" s="43">
        <v>0</v>
      </c>
      <c r="X211" s="42">
        <v>0</v>
      </c>
      <c r="Y211" s="11">
        <v>0</v>
      </c>
      <c r="Z211" s="43">
        <v>0</v>
      </c>
      <c r="AA211" s="42">
        <v>0</v>
      </c>
      <c r="AB211" s="11">
        <v>0</v>
      </c>
      <c r="AC211" s="43">
        <v>0</v>
      </c>
      <c r="AD211" s="42">
        <v>0</v>
      </c>
      <c r="AE211" s="11">
        <v>0</v>
      </c>
      <c r="AF211" s="43">
        <v>0</v>
      </c>
      <c r="AG211" s="42">
        <v>0</v>
      </c>
      <c r="AH211" s="11">
        <v>0</v>
      </c>
      <c r="AI211" s="43">
        <v>0</v>
      </c>
      <c r="AJ211" s="42">
        <v>0</v>
      </c>
      <c r="AK211" s="11">
        <v>0</v>
      </c>
      <c r="AL211" s="43">
        <v>0</v>
      </c>
      <c r="AM211" s="42">
        <v>0</v>
      </c>
      <c r="AN211" s="11">
        <v>0</v>
      </c>
      <c r="AO211" s="43">
        <v>0</v>
      </c>
      <c r="AP211" s="42">
        <v>0</v>
      </c>
      <c r="AQ211" s="11">
        <v>0</v>
      </c>
      <c r="AR211" s="43">
        <v>0</v>
      </c>
      <c r="AS211" s="42">
        <v>0</v>
      </c>
      <c r="AT211" s="11">
        <v>0</v>
      </c>
      <c r="AU211" s="43">
        <v>0</v>
      </c>
      <c r="AV211" s="42">
        <v>0</v>
      </c>
      <c r="AW211" s="11">
        <v>0</v>
      </c>
      <c r="AX211" s="43">
        <v>0</v>
      </c>
      <c r="AY211" s="42">
        <v>0</v>
      </c>
      <c r="AZ211" s="11">
        <v>0</v>
      </c>
      <c r="BA211" s="43">
        <v>0</v>
      </c>
      <c r="BB211" s="42">
        <v>0</v>
      </c>
      <c r="BC211" s="11">
        <v>0</v>
      </c>
      <c r="BD211" s="43">
        <v>0</v>
      </c>
      <c r="BE211" s="6">
        <f>SUMIF($C$5:$BD$5,"Ton",C211:BD211)</f>
        <v>0</v>
      </c>
      <c r="BF211" s="15">
        <f>SUMIF($C$5:$BD$5,"F*",C211:BD211)</f>
        <v>0</v>
      </c>
    </row>
    <row r="212" spans="1:58" hidden="1" x14ac:dyDescent="0.3">
      <c r="A212" s="51"/>
      <c r="B212" s="52" t="s">
        <v>16</v>
      </c>
      <c r="C212" s="42">
        <v>0</v>
      </c>
      <c r="D212" s="11">
        <v>0</v>
      </c>
      <c r="E212" s="43">
        <f t="shared" si="413"/>
        <v>0</v>
      </c>
      <c r="F212" s="42">
        <v>0</v>
      </c>
      <c r="G212" s="11">
        <v>0</v>
      </c>
      <c r="H212" s="43">
        <f t="shared" si="414"/>
        <v>0</v>
      </c>
      <c r="I212" s="42">
        <v>0</v>
      </c>
      <c r="J212" s="11">
        <v>0</v>
      </c>
      <c r="K212" s="43">
        <v>0</v>
      </c>
      <c r="L212" s="42">
        <v>0</v>
      </c>
      <c r="M212" s="11">
        <v>0</v>
      </c>
      <c r="N212" s="43">
        <v>0</v>
      </c>
      <c r="O212" s="42">
        <v>0</v>
      </c>
      <c r="P212" s="11">
        <v>0</v>
      </c>
      <c r="Q212" s="43">
        <v>0</v>
      </c>
      <c r="R212" s="42">
        <v>0</v>
      </c>
      <c r="S212" s="11">
        <v>0</v>
      </c>
      <c r="T212" s="43">
        <v>0</v>
      </c>
      <c r="U212" s="42">
        <v>0</v>
      </c>
      <c r="V212" s="11">
        <v>0</v>
      </c>
      <c r="W212" s="43">
        <v>0</v>
      </c>
      <c r="X212" s="42">
        <v>0</v>
      </c>
      <c r="Y212" s="11">
        <v>0</v>
      </c>
      <c r="Z212" s="43">
        <v>0</v>
      </c>
      <c r="AA212" s="42">
        <v>0</v>
      </c>
      <c r="AB212" s="11">
        <v>0</v>
      </c>
      <c r="AC212" s="43">
        <v>0</v>
      </c>
      <c r="AD212" s="42">
        <v>0</v>
      </c>
      <c r="AE212" s="11">
        <v>0</v>
      </c>
      <c r="AF212" s="43">
        <v>0</v>
      </c>
      <c r="AG212" s="42">
        <v>0</v>
      </c>
      <c r="AH212" s="11">
        <v>0</v>
      </c>
      <c r="AI212" s="43">
        <v>0</v>
      </c>
      <c r="AJ212" s="42">
        <v>0</v>
      </c>
      <c r="AK212" s="11">
        <v>0</v>
      </c>
      <c r="AL212" s="43">
        <v>0</v>
      </c>
      <c r="AM212" s="42">
        <v>0</v>
      </c>
      <c r="AN212" s="11">
        <v>0</v>
      </c>
      <c r="AO212" s="43">
        <v>0</v>
      </c>
      <c r="AP212" s="42">
        <v>0</v>
      </c>
      <c r="AQ212" s="11">
        <v>0</v>
      </c>
      <c r="AR212" s="43">
        <v>0</v>
      </c>
      <c r="AS212" s="42">
        <v>0</v>
      </c>
      <c r="AT212" s="11">
        <v>0</v>
      </c>
      <c r="AU212" s="43">
        <v>0</v>
      </c>
      <c r="AV212" s="42">
        <v>0</v>
      </c>
      <c r="AW212" s="11">
        <v>0</v>
      </c>
      <c r="AX212" s="43">
        <v>0</v>
      </c>
      <c r="AY212" s="42">
        <v>0</v>
      </c>
      <c r="AZ212" s="11">
        <v>0</v>
      </c>
      <c r="BA212" s="43">
        <v>0</v>
      </c>
      <c r="BB212" s="42">
        <v>0</v>
      </c>
      <c r="BC212" s="11">
        <v>0</v>
      </c>
      <c r="BD212" s="43">
        <v>0</v>
      </c>
      <c r="BE212" s="6">
        <f>SUMIF($C$5:$BD$5,"Ton",C212:BD212)</f>
        <v>0</v>
      </c>
      <c r="BF212" s="15">
        <f>SUMIF($C$5:$BD$5,"F*",C212:BD212)</f>
        <v>0</v>
      </c>
    </row>
    <row r="213" spans="1:58" ht="15" hidden="1" thickBot="1" x14ac:dyDescent="0.35">
      <c r="A213" s="53"/>
      <c r="B213" s="54" t="s">
        <v>17</v>
      </c>
      <c r="C213" s="44">
        <f t="shared" ref="C213:D213" si="415">SUM(C201:C212)</f>
        <v>0</v>
      </c>
      <c r="D213" s="35">
        <f t="shared" si="415"/>
        <v>0</v>
      </c>
      <c r="E213" s="45"/>
      <c r="F213" s="44">
        <f t="shared" ref="F213:G213" si="416">SUM(F201:F212)</f>
        <v>0</v>
      </c>
      <c r="G213" s="35">
        <f t="shared" si="416"/>
        <v>0</v>
      </c>
      <c r="H213" s="45"/>
      <c r="I213" s="44">
        <f t="shared" ref="I213:J213" si="417">SUM(I201:I212)</f>
        <v>0</v>
      </c>
      <c r="J213" s="35">
        <f t="shared" si="417"/>
        <v>0</v>
      </c>
      <c r="K213" s="45"/>
      <c r="L213" s="44">
        <f t="shared" ref="L213:M213" si="418">SUM(L201:L212)</f>
        <v>0</v>
      </c>
      <c r="M213" s="35">
        <f t="shared" si="418"/>
        <v>0</v>
      </c>
      <c r="N213" s="45"/>
      <c r="O213" s="44">
        <f t="shared" ref="O213:P213" si="419">SUM(O201:O212)</f>
        <v>0</v>
      </c>
      <c r="P213" s="35">
        <f t="shared" si="419"/>
        <v>0</v>
      </c>
      <c r="Q213" s="45"/>
      <c r="R213" s="44">
        <f t="shared" ref="R213:S213" si="420">SUM(R201:R212)</f>
        <v>0</v>
      </c>
      <c r="S213" s="35">
        <f t="shared" si="420"/>
        <v>0</v>
      </c>
      <c r="T213" s="45"/>
      <c r="U213" s="44">
        <f t="shared" ref="U213:V213" si="421">SUM(U201:U212)</f>
        <v>0</v>
      </c>
      <c r="V213" s="35">
        <f t="shared" si="421"/>
        <v>0</v>
      </c>
      <c r="W213" s="45"/>
      <c r="X213" s="44">
        <f t="shared" ref="X213:Y213" si="422">SUM(X201:X212)</f>
        <v>0</v>
      </c>
      <c r="Y213" s="35">
        <f t="shared" si="422"/>
        <v>0</v>
      </c>
      <c r="Z213" s="45"/>
      <c r="AA213" s="44">
        <f t="shared" ref="AA213:AB213" si="423">SUM(AA201:AA212)</f>
        <v>0</v>
      </c>
      <c r="AB213" s="35">
        <f t="shared" si="423"/>
        <v>0</v>
      </c>
      <c r="AC213" s="45"/>
      <c r="AD213" s="44">
        <f t="shared" ref="AD213:AE213" si="424">SUM(AD201:AD212)</f>
        <v>0</v>
      </c>
      <c r="AE213" s="35">
        <f t="shared" si="424"/>
        <v>0</v>
      </c>
      <c r="AF213" s="45"/>
      <c r="AG213" s="44">
        <f t="shared" ref="AG213:AH213" si="425">SUM(AG201:AG212)</f>
        <v>0</v>
      </c>
      <c r="AH213" s="35">
        <f t="shared" si="425"/>
        <v>0</v>
      </c>
      <c r="AI213" s="45"/>
      <c r="AJ213" s="44">
        <f t="shared" ref="AJ213:AK213" si="426">SUM(AJ201:AJ212)</f>
        <v>0</v>
      </c>
      <c r="AK213" s="35">
        <f t="shared" si="426"/>
        <v>0</v>
      </c>
      <c r="AL213" s="45"/>
      <c r="AM213" s="44">
        <f t="shared" ref="AM213:AN213" si="427">SUM(AM201:AM212)</f>
        <v>0</v>
      </c>
      <c r="AN213" s="35">
        <f t="shared" si="427"/>
        <v>0</v>
      </c>
      <c r="AO213" s="45"/>
      <c r="AP213" s="44">
        <f t="shared" ref="AP213:AQ213" si="428">SUM(AP201:AP212)</f>
        <v>0</v>
      </c>
      <c r="AQ213" s="35">
        <f t="shared" si="428"/>
        <v>0</v>
      </c>
      <c r="AR213" s="45"/>
      <c r="AS213" s="44">
        <f t="shared" ref="AS213:AT213" si="429">SUM(AS201:AS212)</f>
        <v>0</v>
      </c>
      <c r="AT213" s="35">
        <f t="shared" si="429"/>
        <v>0</v>
      </c>
      <c r="AU213" s="45"/>
      <c r="AV213" s="44">
        <f t="shared" ref="AV213:AW213" si="430">SUM(AV201:AV212)</f>
        <v>0</v>
      </c>
      <c r="AW213" s="35">
        <f t="shared" si="430"/>
        <v>0</v>
      </c>
      <c r="AX213" s="45"/>
      <c r="AY213" s="44">
        <f t="shared" ref="AY213:AZ213" si="431">SUM(AY201:AY212)</f>
        <v>0</v>
      </c>
      <c r="AZ213" s="35">
        <f t="shared" si="431"/>
        <v>0</v>
      </c>
      <c r="BA213" s="45"/>
      <c r="BB213" s="44">
        <f t="shared" ref="BB213:BC213" si="432">SUM(BB201:BB212)</f>
        <v>0</v>
      </c>
      <c r="BC213" s="35">
        <f t="shared" si="432"/>
        <v>0</v>
      </c>
      <c r="BD213" s="45"/>
      <c r="BE213" s="36">
        <f>SUMIF($C$5:$BD$5,"Ton",C213:BD213)</f>
        <v>0</v>
      </c>
      <c r="BF213" s="37">
        <f>SUMIF($C$5:$BD$5,"F*",C213:BD213)</f>
        <v>0</v>
      </c>
    </row>
  </sheetData>
  <mergeCells count="20">
    <mergeCell ref="C4:E4"/>
    <mergeCell ref="R4:T4"/>
    <mergeCell ref="AM4:AO4"/>
    <mergeCell ref="A4:B4"/>
    <mergeCell ref="C2:T2"/>
    <mergeCell ref="X4:Z4"/>
    <mergeCell ref="I4:K4"/>
    <mergeCell ref="BB4:BD4"/>
    <mergeCell ref="AG4:AI4"/>
    <mergeCell ref="AP4:AR4"/>
    <mergeCell ref="F4:H4"/>
    <mergeCell ref="U4:W4"/>
    <mergeCell ref="AS4:AU4"/>
    <mergeCell ref="AD4:AF4"/>
    <mergeCell ref="AV4:AX4"/>
    <mergeCell ref="L4:N4"/>
    <mergeCell ref="AA4:AC4"/>
    <mergeCell ref="AY4:BA4"/>
    <mergeCell ref="AJ4:AL4"/>
    <mergeCell ref="O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FB19-9FBE-459F-9EF9-4941EF5B0694}">
  <dimension ref="A1:FS57"/>
  <sheetViews>
    <sheetView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A36" sqref="A36"/>
    </sheetView>
  </sheetViews>
  <sheetFormatPr defaultRowHeight="14.4" x14ac:dyDescent="0.3"/>
  <cols>
    <col min="3" max="41" width="10.77734375" customWidth="1"/>
    <col min="42" max="43" width="15.77734375" customWidth="1"/>
  </cols>
  <sheetData>
    <row r="1" spans="1:175" s="16" customFormat="1" ht="4.95" customHeight="1" x14ac:dyDescent="0.4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8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</row>
    <row r="2" spans="1:175" s="23" customFormat="1" ht="21" customHeight="1" x14ac:dyDescent="0.4">
      <c r="A2" s="95" t="s">
        <v>44</v>
      </c>
      <c r="B2" s="95"/>
      <c r="C2" s="88" t="s">
        <v>28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21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</row>
    <row r="3" spans="1:175" s="24" customFormat="1" ht="4.95" customHeight="1" thickBot="1" x14ac:dyDescent="0.35">
      <c r="C3" s="25"/>
      <c r="D3" s="26"/>
      <c r="E3" s="26"/>
      <c r="F3" s="27"/>
      <c r="G3" s="28"/>
      <c r="H3" s="28"/>
      <c r="I3" s="27"/>
      <c r="J3" s="28"/>
      <c r="K3" s="28"/>
      <c r="L3" s="27"/>
      <c r="M3" s="28"/>
      <c r="N3" s="28"/>
      <c r="O3" s="27"/>
      <c r="P3" s="28"/>
      <c r="Q3" s="28"/>
      <c r="R3" s="27"/>
      <c r="S3" s="28"/>
      <c r="T3" s="28"/>
      <c r="U3" s="27"/>
      <c r="V3" s="28"/>
      <c r="W3" s="28"/>
      <c r="X3" s="27"/>
      <c r="Y3" s="28"/>
      <c r="Z3" s="28"/>
      <c r="AA3" s="27"/>
      <c r="AB3" s="28"/>
      <c r="AC3" s="28"/>
      <c r="AD3" s="27"/>
      <c r="AE3" s="28"/>
      <c r="AF3" s="28"/>
      <c r="AG3" s="27"/>
      <c r="AH3" s="28"/>
      <c r="AI3" s="28"/>
      <c r="AJ3" s="27"/>
      <c r="AK3" s="28"/>
      <c r="AL3" s="28"/>
      <c r="AM3" s="27"/>
      <c r="AN3" s="28"/>
      <c r="AO3" s="28"/>
      <c r="AP3" s="27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</row>
    <row r="4" spans="1:175" s="65" customFormat="1" ht="30" customHeight="1" x14ac:dyDescent="0.3">
      <c r="A4" s="90" t="s">
        <v>0</v>
      </c>
      <c r="B4" s="91"/>
      <c r="C4" s="92" t="s">
        <v>33</v>
      </c>
      <c r="D4" s="93"/>
      <c r="E4" s="94"/>
      <c r="F4" s="92" t="s">
        <v>51</v>
      </c>
      <c r="G4" s="93"/>
      <c r="H4" s="94"/>
      <c r="I4" s="92" t="s">
        <v>45</v>
      </c>
      <c r="J4" s="93"/>
      <c r="K4" s="94"/>
      <c r="L4" s="92" t="s">
        <v>41</v>
      </c>
      <c r="M4" s="93"/>
      <c r="N4" s="94"/>
      <c r="O4" s="92" t="s">
        <v>42</v>
      </c>
      <c r="P4" s="93"/>
      <c r="Q4" s="94"/>
      <c r="R4" s="92" t="s">
        <v>52</v>
      </c>
      <c r="S4" s="93"/>
      <c r="T4" s="94"/>
      <c r="U4" s="92" t="s">
        <v>49</v>
      </c>
      <c r="V4" s="93"/>
      <c r="W4" s="94"/>
      <c r="X4" s="92" t="s">
        <v>31</v>
      </c>
      <c r="Y4" s="93"/>
      <c r="Z4" s="94"/>
      <c r="AA4" s="92" t="s">
        <v>43</v>
      </c>
      <c r="AB4" s="93"/>
      <c r="AC4" s="94"/>
      <c r="AD4" s="92" t="s">
        <v>26</v>
      </c>
      <c r="AE4" s="93"/>
      <c r="AF4" s="94"/>
      <c r="AG4" s="92" t="s">
        <v>50</v>
      </c>
      <c r="AH4" s="93"/>
      <c r="AI4" s="94"/>
      <c r="AJ4" s="92" t="s">
        <v>47</v>
      </c>
      <c r="AK4" s="93"/>
      <c r="AL4" s="94"/>
      <c r="AM4" s="92" t="s">
        <v>48</v>
      </c>
      <c r="AN4" s="93"/>
      <c r="AO4" s="94"/>
      <c r="AP4" s="61" t="s">
        <v>19</v>
      </c>
      <c r="AQ4" s="62" t="s">
        <v>19</v>
      </c>
      <c r="AR4" s="63"/>
      <c r="AS4" s="64"/>
      <c r="AT4" s="63"/>
      <c r="AU4" s="63"/>
      <c r="AV4" s="63"/>
      <c r="AW4" s="64"/>
      <c r="AX4" s="63"/>
      <c r="AY4" s="63"/>
      <c r="AZ4" s="63"/>
      <c r="BA4" s="64"/>
      <c r="BB4" s="63"/>
      <c r="BC4" s="63"/>
      <c r="BD4" s="63"/>
      <c r="BE4" s="64"/>
      <c r="BF4" s="63"/>
      <c r="BG4" s="63"/>
      <c r="BH4" s="63"/>
      <c r="BJ4" s="66"/>
      <c r="BK4" s="66"/>
      <c r="BL4" s="66"/>
      <c r="BN4" s="66"/>
      <c r="BO4" s="66"/>
      <c r="BP4" s="66"/>
      <c r="BR4" s="66"/>
      <c r="BS4" s="66"/>
      <c r="BT4" s="66"/>
      <c r="BV4" s="66"/>
      <c r="BW4" s="66"/>
      <c r="BX4" s="66"/>
      <c r="BZ4" s="66"/>
      <c r="CA4" s="66"/>
      <c r="CB4" s="66"/>
      <c r="CD4" s="66"/>
      <c r="CE4" s="66"/>
      <c r="CF4" s="66"/>
      <c r="CH4" s="66"/>
      <c r="CI4" s="66"/>
      <c r="CJ4" s="66"/>
      <c r="CL4" s="66"/>
      <c r="CM4" s="66"/>
      <c r="CN4" s="66"/>
      <c r="CP4" s="66"/>
      <c r="CQ4" s="66"/>
      <c r="CR4" s="66"/>
    </row>
    <row r="5" spans="1:175" ht="30" customHeight="1" thickBot="1" x14ac:dyDescent="0.35">
      <c r="A5" s="47" t="s">
        <v>1</v>
      </c>
      <c r="B5" s="48" t="s">
        <v>37</v>
      </c>
      <c r="C5" s="33" t="s">
        <v>2</v>
      </c>
      <c r="D5" s="32" t="s">
        <v>3</v>
      </c>
      <c r="E5" s="34" t="s">
        <v>4</v>
      </c>
      <c r="F5" s="33" t="s">
        <v>2</v>
      </c>
      <c r="G5" s="32" t="s">
        <v>3</v>
      </c>
      <c r="H5" s="34" t="s">
        <v>4</v>
      </c>
      <c r="I5" s="33" t="s">
        <v>2</v>
      </c>
      <c r="J5" s="32" t="s">
        <v>3</v>
      </c>
      <c r="K5" s="34" t="s">
        <v>4</v>
      </c>
      <c r="L5" s="33" t="s">
        <v>2</v>
      </c>
      <c r="M5" s="32" t="s">
        <v>3</v>
      </c>
      <c r="N5" s="34" t="s">
        <v>4</v>
      </c>
      <c r="O5" s="33" t="s">
        <v>2</v>
      </c>
      <c r="P5" s="32" t="s">
        <v>3</v>
      </c>
      <c r="Q5" s="34" t="s">
        <v>4</v>
      </c>
      <c r="R5" s="33" t="s">
        <v>2</v>
      </c>
      <c r="S5" s="32" t="s">
        <v>3</v>
      </c>
      <c r="T5" s="34" t="s">
        <v>4</v>
      </c>
      <c r="U5" s="33" t="s">
        <v>2</v>
      </c>
      <c r="V5" s="32" t="s">
        <v>3</v>
      </c>
      <c r="W5" s="34" t="s">
        <v>4</v>
      </c>
      <c r="X5" s="33" t="s">
        <v>2</v>
      </c>
      <c r="Y5" s="32" t="s">
        <v>3</v>
      </c>
      <c r="Z5" s="34" t="s">
        <v>4</v>
      </c>
      <c r="AA5" s="33" t="s">
        <v>2</v>
      </c>
      <c r="AB5" s="32" t="s">
        <v>3</v>
      </c>
      <c r="AC5" s="34" t="s">
        <v>4</v>
      </c>
      <c r="AD5" s="33" t="s">
        <v>2</v>
      </c>
      <c r="AE5" s="32" t="s">
        <v>3</v>
      </c>
      <c r="AF5" s="34" t="s">
        <v>4</v>
      </c>
      <c r="AG5" s="33" t="s">
        <v>2</v>
      </c>
      <c r="AH5" s="32" t="s">
        <v>3</v>
      </c>
      <c r="AI5" s="34" t="s">
        <v>4</v>
      </c>
      <c r="AJ5" s="33" t="s">
        <v>2</v>
      </c>
      <c r="AK5" s="32" t="s">
        <v>3</v>
      </c>
      <c r="AL5" s="34" t="s">
        <v>4</v>
      </c>
      <c r="AM5" s="33" t="s">
        <v>2</v>
      </c>
      <c r="AN5" s="32" t="s">
        <v>3</v>
      </c>
      <c r="AO5" s="34" t="s">
        <v>4</v>
      </c>
      <c r="AP5" s="33" t="s">
        <v>20</v>
      </c>
      <c r="AQ5" s="34" t="s">
        <v>21</v>
      </c>
      <c r="AR5" s="4"/>
      <c r="AS5" s="5"/>
      <c r="AT5" s="4"/>
      <c r="AU5" s="4"/>
      <c r="AV5" s="4"/>
      <c r="AW5" s="5"/>
      <c r="AX5" s="4"/>
      <c r="AY5" s="4"/>
      <c r="AZ5" s="4"/>
      <c r="BA5" s="5"/>
      <c r="BB5" s="4"/>
      <c r="BC5" s="4"/>
      <c r="BD5" s="4"/>
      <c r="BE5" s="5"/>
      <c r="BF5" s="4"/>
      <c r="BG5" s="4"/>
      <c r="BH5" s="4"/>
      <c r="BI5" s="2"/>
      <c r="BJ5" s="1"/>
      <c r="BK5" s="1"/>
      <c r="BL5" s="1"/>
      <c r="BM5" s="2"/>
      <c r="BN5" s="1"/>
      <c r="BO5" s="1"/>
      <c r="BP5" s="1"/>
      <c r="BQ5" s="2"/>
      <c r="BR5" s="1"/>
      <c r="BS5" s="1"/>
      <c r="BT5" s="1"/>
      <c r="BU5" s="2"/>
      <c r="BV5" s="1"/>
      <c r="BW5" s="1"/>
      <c r="BX5" s="1"/>
      <c r="BY5" s="2"/>
      <c r="BZ5" s="1"/>
      <c r="CA5" s="1"/>
      <c r="CB5" s="1"/>
      <c r="CC5" s="2"/>
      <c r="CD5" s="1"/>
      <c r="CE5" s="1"/>
      <c r="CF5" s="1"/>
      <c r="CG5" s="2"/>
      <c r="CH5" s="1"/>
      <c r="CI5" s="1"/>
      <c r="CJ5" s="1"/>
      <c r="CK5" s="2"/>
      <c r="CL5" s="1"/>
      <c r="CM5" s="1"/>
      <c r="CN5" s="1"/>
      <c r="CO5" s="2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</row>
    <row r="6" spans="1:175" x14ac:dyDescent="0.3">
      <c r="A6" s="51">
        <v>2024</v>
      </c>
      <c r="B6" s="52" t="s">
        <v>5</v>
      </c>
      <c r="C6" s="42">
        <v>0</v>
      </c>
      <c r="D6" s="11">
        <v>0</v>
      </c>
      <c r="E6" s="43">
        <f>IF(C6=0,0,D6/C6*1000)</f>
        <v>0</v>
      </c>
      <c r="F6" s="42"/>
      <c r="G6" s="11"/>
      <c r="H6" s="43"/>
      <c r="I6" s="42"/>
      <c r="J6" s="11"/>
      <c r="K6" s="43"/>
      <c r="L6" s="42">
        <v>0</v>
      </c>
      <c r="M6" s="11">
        <v>0</v>
      </c>
      <c r="N6" s="43">
        <f t="shared" ref="N6:N17" si="0">IF(L6=0,0,M6/L6*1000)</f>
        <v>0</v>
      </c>
      <c r="O6" s="42">
        <v>0</v>
      </c>
      <c r="P6" s="11">
        <v>0</v>
      </c>
      <c r="Q6" s="43">
        <f t="shared" ref="Q6:Q17" si="1">IF(O6=0,0,P6/O6*1000)</f>
        <v>0</v>
      </c>
      <c r="R6" s="42"/>
      <c r="S6" s="11"/>
      <c r="T6" s="43"/>
      <c r="U6" s="42"/>
      <c r="V6" s="11"/>
      <c r="W6" s="43"/>
      <c r="X6" s="42"/>
      <c r="Y6" s="11"/>
      <c r="Z6" s="43"/>
      <c r="AA6" s="42">
        <v>0</v>
      </c>
      <c r="AB6" s="11">
        <v>0</v>
      </c>
      <c r="AC6" s="43">
        <f t="shared" ref="AC6:AC17" si="2">IF(AA6=0,0,AB6/AA6*1000)</f>
        <v>0</v>
      </c>
      <c r="AD6" s="42">
        <v>0</v>
      </c>
      <c r="AE6" s="11">
        <v>0</v>
      </c>
      <c r="AF6" s="43">
        <f t="shared" ref="AF6:AF17" si="3">IF(AD6=0,0,AE6/AD6*1000)</f>
        <v>0</v>
      </c>
      <c r="AG6" s="42"/>
      <c r="AH6" s="11"/>
      <c r="AI6" s="43"/>
      <c r="AJ6" s="42"/>
      <c r="AK6" s="11"/>
      <c r="AL6" s="43"/>
      <c r="AM6" s="42"/>
      <c r="AN6" s="11"/>
      <c r="AO6" s="43"/>
      <c r="AP6" s="6">
        <f t="shared" ref="AP6:AP18" si="4">SUMIF($C$5:$AO$5,"Ton",C6:AO6)</f>
        <v>0</v>
      </c>
      <c r="AQ6" s="15">
        <f t="shared" ref="AQ6:AQ18" si="5">SUMIF($C$5:$AO$5,"F*",C6:AO6)</f>
        <v>0</v>
      </c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175" x14ac:dyDescent="0.3">
      <c r="A7" s="51">
        <v>2024</v>
      </c>
      <c r="B7" s="52" t="s">
        <v>6</v>
      </c>
      <c r="C7" s="42">
        <v>0</v>
      </c>
      <c r="D7" s="11">
        <v>0</v>
      </c>
      <c r="E7" s="43">
        <f t="shared" ref="E7:E8" si="6">IF(C7=0,0,D7/C7*1000)</f>
        <v>0</v>
      </c>
      <c r="F7" s="42"/>
      <c r="G7" s="11"/>
      <c r="H7" s="43"/>
      <c r="I7" s="42"/>
      <c r="J7" s="11"/>
      <c r="K7" s="43"/>
      <c r="L7" s="42">
        <v>0</v>
      </c>
      <c r="M7" s="11">
        <v>0</v>
      </c>
      <c r="N7" s="43">
        <f t="shared" si="0"/>
        <v>0</v>
      </c>
      <c r="O7" s="42">
        <v>0</v>
      </c>
      <c r="P7" s="11">
        <v>0</v>
      </c>
      <c r="Q7" s="43">
        <f t="shared" si="1"/>
        <v>0</v>
      </c>
      <c r="R7" s="42"/>
      <c r="S7" s="11"/>
      <c r="T7" s="43"/>
      <c r="U7" s="42"/>
      <c r="V7" s="11"/>
      <c r="W7" s="43"/>
      <c r="X7" s="42"/>
      <c r="Y7" s="11"/>
      <c r="Z7" s="43"/>
      <c r="AA7" s="42">
        <v>0</v>
      </c>
      <c r="AB7" s="11">
        <v>0</v>
      </c>
      <c r="AC7" s="43">
        <f t="shared" si="2"/>
        <v>0</v>
      </c>
      <c r="AD7" s="42">
        <v>0</v>
      </c>
      <c r="AE7" s="11">
        <v>0</v>
      </c>
      <c r="AF7" s="43">
        <f t="shared" si="3"/>
        <v>0</v>
      </c>
      <c r="AG7" s="42"/>
      <c r="AH7" s="11"/>
      <c r="AI7" s="43"/>
      <c r="AJ7" s="42"/>
      <c r="AK7" s="11"/>
      <c r="AL7" s="43"/>
      <c r="AM7" s="42"/>
      <c r="AN7" s="11"/>
      <c r="AO7" s="43"/>
      <c r="AP7" s="6">
        <f t="shared" si="4"/>
        <v>0</v>
      </c>
      <c r="AQ7" s="15">
        <f t="shared" si="5"/>
        <v>0</v>
      </c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</row>
    <row r="8" spans="1:175" x14ac:dyDescent="0.3">
      <c r="A8" s="51">
        <v>2024</v>
      </c>
      <c r="B8" s="52" t="s">
        <v>7</v>
      </c>
      <c r="C8" s="42">
        <v>0</v>
      </c>
      <c r="D8" s="11">
        <v>0</v>
      </c>
      <c r="E8" s="43">
        <f t="shared" si="6"/>
        <v>0</v>
      </c>
      <c r="F8" s="42"/>
      <c r="G8" s="11"/>
      <c r="H8" s="43"/>
      <c r="I8" s="42"/>
      <c r="J8" s="11"/>
      <c r="K8" s="43"/>
      <c r="L8" s="42">
        <v>0</v>
      </c>
      <c r="M8" s="11">
        <v>0</v>
      </c>
      <c r="N8" s="43">
        <f t="shared" si="0"/>
        <v>0</v>
      </c>
      <c r="O8" s="42">
        <v>0</v>
      </c>
      <c r="P8" s="11">
        <v>0</v>
      </c>
      <c r="Q8" s="43">
        <f t="shared" si="1"/>
        <v>0</v>
      </c>
      <c r="R8" s="42"/>
      <c r="S8" s="11"/>
      <c r="T8" s="43"/>
      <c r="U8" s="42"/>
      <c r="V8" s="11"/>
      <c r="W8" s="43"/>
      <c r="X8" s="42"/>
      <c r="Y8" s="11"/>
      <c r="Z8" s="43"/>
      <c r="AA8" s="42">
        <v>0</v>
      </c>
      <c r="AB8" s="11">
        <v>0</v>
      </c>
      <c r="AC8" s="43">
        <f t="shared" si="2"/>
        <v>0</v>
      </c>
      <c r="AD8" s="42">
        <v>0</v>
      </c>
      <c r="AE8" s="11">
        <v>0</v>
      </c>
      <c r="AF8" s="43">
        <f t="shared" si="3"/>
        <v>0</v>
      </c>
      <c r="AG8" s="42"/>
      <c r="AH8" s="11"/>
      <c r="AI8" s="43"/>
      <c r="AJ8" s="42"/>
      <c r="AK8" s="11"/>
      <c r="AL8" s="43"/>
      <c r="AM8" s="42"/>
      <c r="AN8" s="11"/>
      <c r="AO8" s="43"/>
      <c r="AP8" s="6">
        <f t="shared" si="4"/>
        <v>0</v>
      </c>
      <c r="AQ8" s="15">
        <f t="shared" si="5"/>
        <v>0</v>
      </c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</row>
    <row r="9" spans="1:175" x14ac:dyDescent="0.3">
      <c r="A9" s="51">
        <v>2024</v>
      </c>
      <c r="B9" s="52" t="s">
        <v>8</v>
      </c>
      <c r="C9" s="42">
        <v>0</v>
      </c>
      <c r="D9" s="11">
        <v>0</v>
      </c>
      <c r="E9" s="43">
        <f>IF(C9=0,0,D9/C9*1000)</f>
        <v>0</v>
      </c>
      <c r="F9" s="42"/>
      <c r="G9" s="11"/>
      <c r="H9" s="43"/>
      <c r="I9" s="42"/>
      <c r="J9" s="11"/>
      <c r="K9" s="43"/>
      <c r="L9" s="42">
        <v>0</v>
      </c>
      <c r="M9" s="11">
        <v>0</v>
      </c>
      <c r="N9" s="43">
        <f t="shared" si="0"/>
        <v>0</v>
      </c>
      <c r="O9" s="42">
        <v>0</v>
      </c>
      <c r="P9" s="11">
        <v>0</v>
      </c>
      <c r="Q9" s="43">
        <f t="shared" si="1"/>
        <v>0</v>
      </c>
      <c r="R9" s="42"/>
      <c r="S9" s="11"/>
      <c r="T9" s="43"/>
      <c r="U9" s="42"/>
      <c r="V9" s="11"/>
      <c r="W9" s="43"/>
      <c r="X9" s="42"/>
      <c r="Y9" s="11"/>
      <c r="Z9" s="43"/>
      <c r="AA9" s="42">
        <v>0</v>
      </c>
      <c r="AB9" s="11">
        <v>0</v>
      </c>
      <c r="AC9" s="43">
        <f t="shared" si="2"/>
        <v>0</v>
      </c>
      <c r="AD9" s="42">
        <v>0</v>
      </c>
      <c r="AE9" s="11">
        <v>0</v>
      </c>
      <c r="AF9" s="43">
        <f t="shared" si="3"/>
        <v>0</v>
      </c>
      <c r="AG9" s="42"/>
      <c r="AH9" s="11"/>
      <c r="AI9" s="43"/>
      <c r="AJ9" s="42"/>
      <c r="AK9" s="11"/>
      <c r="AL9" s="43"/>
      <c r="AM9" s="42"/>
      <c r="AN9" s="11"/>
      <c r="AO9" s="43"/>
      <c r="AP9" s="6">
        <f t="shared" si="4"/>
        <v>0</v>
      </c>
      <c r="AQ9" s="15">
        <f t="shared" si="5"/>
        <v>0</v>
      </c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</row>
    <row r="10" spans="1:175" x14ac:dyDescent="0.3">
      <c r="A10" s="51">
        <v>2024</v>
      </c>
      <c r="B10" s="43" t="s">
        <v>9</v>
      </c>
      <c r="C10" s="42">
        <v>0</v>
      </c>
      <c r="D10" s="11">
        <v>0</v>
      </c>
      <c r="E10" s="43">
        <f t="shared" ref="E10:E17" si="7">IF(C10=0,0,D10/C10*1000)</f>
        <v>0</v>
      </c>
      <c r="F10" s="42"/>
      <c r="G10" s="11"/>
      <c r="H10" s="43"/>
      <c r="I10" s="42"/>
      <c r="J10" s="11"/>
      <c r="K10" s="43"/>
      <c r="L10" s="42">
        <v>0</v>
      </c>
      <c r="M10" s="11">
        <v>0</v>
      </c>
      <c r="N10" s="43">
        <f t="shared" si="0"/>
        <v>0</v>
      </c>
      <c r="O10" s="42">
        <v>0</v>
      </c>
      <c r="P10" s="11">
        <v>0</v>
      </c>
      <c r="Q10" s="43">
        <f t="shared" si="1"/>
        <v>0</v>
      </c>
      <c r="R10" s="42"/>
      <c r="S10" s="11"/>
      <c r="T10" s="43"/>
      <c r="U10" s="42"/>
      <c r="V10" s="11"/>
      <c r="W10" s="43"/>
      <c r="X10" s="42"/>
      <c r="Y10" s="11"/>
      <c r="Z10" s="43"/>
      <c r="AA10" s="42">
        <v>0</v>
      </c>
      <c r="AB10" s="11">
        <v>0</v>
      </c>
      <c r="AC10" s="43">
        <f t="shared" si="2"/>
        <v>0</v>
      </c>
      <c r="AD10" s="42">
        <v>0</v>
      </c>
      <c r="AE10" s="11">
        <v>0</v>
      </c>
      <c r="AF10" s="43">
        <f t="shared" si="3"/>
        <v>0</v>
      </c>
      <c r="AG10" s="42"/>
      <c r="AH10" s="11"/>
      <c r="AI10" s="43"/>
      <c r="AJ10" s="42"/>
      <c r="AK10" s="11"/>
      <c r="AL10" s="43"/>
      <c r="AM10" s="42"/>
      <c r="AN10" s="11"/>
      <c r="AO10" s="43"/>
      <c r="AP10" s="6">
        <f t="shared" si="4"/>
        <v>0</v>
      </c>
      <c r="AQ10" s="15">
        <f t="shared" si="5"/>
        <v>0</v>
      </c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</row>
    <row r="11" spans="1:175" x14ac:dyDescent="0.3">
      <c r="A11" s="51">
        <v>2024</v>
      </c>
      <c r="B11" s="52" t="s">
        <v>10</v>
      </c>
      <c r="C11" s="42">
        <v>0</v>
      </c>
      <c r="D11" s="11">
        <v>0</v>
      </c>
      <c r="E11" s="43">
        <f t="shared" si="7"/>
        <v>0</v>
      </c>
      <c r="F11" s="42"/>
      <c r="G11" s="11"/>
      <c r="H11" s="43"/>
      <c r="I11" s="42"/>
      <c r="J11" s="11"/>
      <c r="K11" s="43"/>
      <c r="L11" s="42">
        <v>0</v>
      </c>
      <c r="M11" s="11">
        <v>0</v>
      </c>
      <c r="N11" s="43">
        <f t="shared" si="0"/>
        <v>0</v>
      </c>
      <c r="O11" s="42">
        <v>0</v>
      </c>
      <c r="P11" s="11">
        <v>0</v>
      </c>
      <c r="Q11" s="43">
        <f t="shared" si="1"/>
        <v>0</v>
      </c>
      <c r="R11" s="42"/>
      <c r="S11" s="11"/>
      <c r="T11" s="43"/>
      <c r="U11" s="42"/>
      <c r="V11" s="11"/>
      <c r="W11" s="43"/>
      <c r="X11" s="42"/>
      <c r="Y11" s="11"/>
      <c r="Z11" s="43"/>
      <c r="AA11" s="42">
        <v>0</v>
      </c>
      <c r="AB11" s="11">
        <v>0</v>
      </c>
      <c r="AC11" s="43">
        <f t="shared" si="2"/>
        <v>0</v>
      </c>
      <c r="AD11" s="42">
        <v>0</v>
      </c>
      <c r="AE11" s="11">
        <v>0</v>
      </c>
      <c r="AF11" s="43">
        <f t="shared" si="3"/>
        <v>0</v>
      </c>
      <c r="AG11" s="42"/>
      <c r="AH11" s="11"/>
      <c r="AI11" s="43"/>
      <c r="AJ11" s="42"/>
      <c r="AK11" s="11"/>
      <c r="AL11" s="43"/>
      <c r="AM11" s="42"/>
      <c r="AN11" s="11"/>
      <c r="AO11" s="43"/>
      <c r="AP11" s="6">
        <f t="shared" si="4"/>
        <v>0</v>
      </c>
      <c r="AQ11" s="15">
        <f t="shared" si="5"/>
        <v>0</v>
      </c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</row>
    <row r="12" spans="1:175" x14ac:dyDescent="0.3">
      <c r="A12" s="51">
        <v>2024</v>
      </c>
      <c r="B12" s="52" t="s">
        <v>11</v>
      </c>
      <c r="C12" s="42">
        <v>0</v>
      </c>
      <c r="D12" s="11">
        <v>0</v>
      </c>
      <c r="E12" s="43">
        <f t="shared" si="7"/>
        <v>0</v>
      </c>
      <c r="F12" s="42"/>
      <c r="G12" s="11"/>
      <c r="H12" s="43"/>
      <c r="I12" s="42"/>
      <c r="J12" s="11"/>
      <c r="K12" s="43"/>
      <c r="L12" s="42">
        <v>0</v>
      </c>
      <c r="M12" s="11">
        <v>0</v>
      </c>
      <c r="N12" s="43">
        <f t="shared" si="0"/>
        <v>0</v>
      </c>
      <c r="O12" s="42">
        <v>0</v>
      </c>
      <c r="P12" s="11">
        <v>0</v>
      </c>
      <c r="Q12" s="43">
        <f t="shared" si="1"/>
        <v>0</v>
      </c>
      <c r="R12" s="42"/>
      <c r="S12" s="11"/>
      <c r="T12" s="43"/>
      <c r="U12" s="42"/>
      <c r="V12" s="11"/>
      <c r="W12" s="43"/>
      <c r="X12" s="42"/>
      <c r="Y12" s="11"/>
      <c r="Z12" s="43"/>
      <c r="AA12" s="42">
        <v>0</v>
      </c>
      <c r="AB12" s="11">
        <v>0</v>
      </c>
      <c r="AC12" s="43">
        <f t="shared" si="2"/>
        <v>0</v>
      </c>
      <c r="AD12" s="42">
        <v>0</v>
      </c>
      <c r="AE12" s="11">
        <v>0</v>
      </c>
      <c r="AF12" s="43">
        <f t="shared" si="3"/>
        <v>0</v>
      </c>
      <c r="AG12" s="42"/>
      <c r="AH12" s="11"/>
      <c r="AI12" s="43"/>
      <c r="AJ12" s="42"/>
      <c r="AK12" s="11"/>
      <c r="AL12" s="43"/>
      <c r="AM12" s="42"/>
      <c r="AN12" s="11"/>
      <c r="AO12" s="43"/>
      <c r="AP12" s="6">
        <f t="shared" si="4"/>
        <v>0</v>
      </c>
      <c r="AQ12" s="15">
        <f t="shared" si="5"/>
        <v>0</v>
      </c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</row>
    <row r="13" spans="1:175" x14ac:dyDescent="0.3">
      <c r="A13" s="51">
        <v>2024</v>
      </c>
      <c r="B13" s="52" t="s">
        <v>12</v>
      </c>
      <c r="C13" s="42">
        <v>0</v>
      </c>
      <c r="D13" s="11">
        <v>0</v>
      </c>
      <c r="E13" s="43">
        <f t="shared" si="7"/>
        <v>0</v>
      </c>
      <c r="F13" s="42"/>
      <c r="G13" s="11"/>
      <c r="H13" s="43"/>
      <c r="I13" s="42"/>
      <c r="J13" s="11"/>
      <c r="K13" s="43"/>
      <c r="L13" s="42">
        <v>0</v>
      </c>
      <c r="M13" s="11">
        <v>0</v>
      </c>
      <c r="N13" s="43">
        <f t="shared" si="0"/>
        <v>0</v>
      </c>
      <c r="O13" s="42">
        <v>0</v>
      </c>
      <c r="P13" s="11">
        <v>0</v>
      </c>
      <c r="Q13" s="43">
        <f t="shared" si="1"/>
        <v>0</v>
      </c>
      <c r="R13" s="42"/>
      <c r="S13" s="11"/>
      <c r="T13" s="43"/>
      <c r="U13" s="42"/>
      <c r="V13" s="11"/>
      <c r="W13" s="43"/>
      <c r="X13" s="42"/>
      <c r="Y13" s="11"/>
      <c r="Z13" s="43"/>
      <c r="AA13" s="42">
        <v>0</v>
      </c>
      <c r="AB13" s="11">
        <v>0</v>
      </c>
      <c r="AC13" s="43">
        <f t="shared" si="2"/>
        <v>0</v>
      </c>
      <c r="AD13" s="42">
        <v>0</v>
      </c>
      <c r="AE13" s="11">
        <v>0</v>
      </c>
      <c r="AF13" s="43">
        <f t="shared" si="3"/>
        <v>0</v>
      </c>
      <c r="AG13" s="42"/>
      <c r="AH13" s="11"/>
      <c r="AI13" s="43"/>
      <c r="AJ13" s="42"/>
      <c r="AK13" s="11"/>
      <c r="AL13" s="43"/>
      <c r="AM13" s="42"/>
      <c r="AN13" s="11"/>
      <c r="AO13" s="43"/>
      <c r="AP13" s="6">
        <f t="shared" si="4"/>
        <v>0</v>
      </c>
      <c r="AQ13" s="15">
        <f t="shared" si="5"/>
        <v>0</v>
      </c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</row>
    <row r="14" spans="1:175" x14ac:dyDescent="0.3">
      <c r="A14" s="51">
        <v>2024</v>
      </c>
      <c r="B14" s="52" t="s">
        <v>13</v>
      </c>
      <c r="C14" s="42">
        <v>0</v>
      </c>
      <c r="D14" s="11">
        <v>0</v>
      </c>
      <c r="E14" s="43">
        <f t="shared" si="7"/>
        <v>0</v>
      </c>
      <c r="F14" s="42"/>
      <c r="G14" s="11"/>
      <c r="H14" s="43"/>
      <c r="I14" s="42"/>
      <c r="J14" s="11"/>
      <c r="K14" s="43"/>
      <c r="L14" s="42">
        <v>0</v>
      </c>
      <c r="M14" s="11">
        <v>0</v>
      </c>
      <c r="N14" s="43">
        <f t="shared" si="0"/>
        <v>0</v>
      </c>
      <c r="O14" s="42">
        <v>0</v>
      </c>
      <c r="P14" s="11">
        <v>0</v>
      </c>
      <c r="Q14" s="43">
        <f t="shared" si="1"/>
        <v>0</v>
      </c>
      <c r="R14" s="42"/>
      <c r="S14" s="11"/>
      <c r="T14" s="43"/>
      <c r="U14" s="42"/>
      <c r="V14" s="11"/>
      <c r="W14" s="43"/>
      <c r="X14" s="42"/>
      <c r="Y14" s="11"/>
      <c r="Z14" s="43"/>
      <c r="AA14" s="42">
        <v>0</v>
      </c>
      <c r="AB14" s="11">
        <v>0</v>
      </c>
      <c r="AC14" s="43">
        <f t="shared" si="2"/>
        <v>0</v>
      </c>
      <c r="AD14" s="42">
        <v>0</v>
      </c>
      <c r="AE14" s="11">
        <v>0</v>
      </c>
      <c r="AF14" s="43">
        <f t="shared" si="3"/>
        <v>0</v>
      </c>
      <c r="AG14" s="42"/>
      <c r="AH14" s="11"/>
      <c r="AI14" s="43"/>
      <c r="AJ14" s="42"/>
      <c r="AK14" s="11"/>
      <c r="AL14" s="43"/>
      <c r="AM14" s="42"/>
      <c r="AN14" s="11"/>
      <c r="AO14" s="43"/>
      <c r="AP14" s="6">
        <f t="shared" si="4"/>
        <v>0</v>
      </c>
      <c r="AQ14" s="15">
        <f t="shared" si="5"/>
        <v>0</v>
      </c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</row>
    <row r="15" spans="1:175" x14ac:dyDescent="0.3">
      <c r="A15" s="51">
        <v>2024</v>
      </c>
      <c r="B15" s="52" t="s">
        <v>14</v>
      </c>
      <c r="C15" s="42">
        <v>0</v>
      </c>
      <c r="D15" s="11">
        <v>0</v>
      </c>
      <c r="E15" s="43">
        <f t="shared" si="7"/>
        <v>0</v>
      </c>
      <c r="F15" s="42"/>
      <c r="G15" s="11"/>
      <c r="H15" s="43"/>
      <c r="I15" s="42"/>
      <c r="J15" s="11"/>
      <c r="K15" s="43"/>
      <c r="L15" s="42">
        <v>0</v>
      </c>
      <c r="M15" s="11">
        <v>0</v>
      </c>
      <c r="N15" s="43">
        <f t="shared" si="0"/>
        <v>0</v>
      </c>
      <c r="O15" s="42">
        <v>0</v>
      </c>
      <c r="P15" s="11">
        <v>0</v>
      </c>
      <c r="Q15" s="43">
        <f t="shared" si="1"/>
        <v>0</v>
      </c>
      <c r="R15" s="42"/>
      <c r="S15" s="11"/>
      <c r="T15" s="43"/>
      <c r="U15" s="42"/>
      <c r="V15" s="11"/>
      <c r="W15" s="43"/>
      <c r="X15" s="42"/>
      <c r="Y15" s="11"/>
      <c r="Z15" s="43"/>
      <c r="AA15" s="42">
        <v>0</v>
      </c>
      <c r="AB15" s="11">
        <v>0</v>
      </c>
      <c r="AC15" s="43">
        <f t="shared" si="2"/>
        <v>0</v>
      </c>
      <c r="AD15" s="42">
        <v>0</v>
      </c>
      <c r="AE15" s="11">
        <v>0</v>
      </c>
      <c r="AF15" s="43">
        <f t="shared" si="3"/>
        <v>0</v>
      </c>
      <c r="AG15" s="42"/>
      <c r="AH15" s="11"/>
      <c r="AI15" s="43"/>
      <c r="AJ15" s="42"/>
      <c r="AK15" s="11"/>
      <c r="AL15" s="43"/>
      <c r="AM15" s="42"/>
      <c r="AN15" s="11"/>
      <c r="AO15" s="43"/>
      <c r="AP15" s="6">
        <f t="shared" si="4"/>
        <v>0</v>
      </c>
      <c r="AQ15" s="15">
        <f t="shared" si="5"/>
        <v>0</v>
      </c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</row>
    <row r="16" spans="1:175" x14ac:dyDescent="0.3">
      <c r="A16" s="51">
        <v>2024</v>
      </c>
      <c r="B16" s="43" t="s">
        <v>15</v>
      </c>
      <c r="C16" s="57">
        <v>0.69982</v>
      </c>
      <c r="D16" s="11">
        <v>9.5060000000000002</v>
      </c>
      <c r="E16" s="43">
        <f t="shared" si="7"/>
        <v>13583.492898173816</v>
      </c>
      <c r="F16" s="42"/>
      <c r="G16" s="11"/>
      <c r="H16" s="43"/>
      <c r="I16" s="42"/>
      <c r="J16" s="11"/>
      <c r="K16" s="43"/>
      <c r="L16" s="42">
        <v>0.31139999999999995</v>
      </c>
      <c r="M16" s="11">
        <v>10.545999999999999</v>
      </c>
      <c r="N16" s="43">
        <f t="shared" si="0"/>
        <v>33866.409762363524</v>
      </c>
      <c r="O16" s="57">
        <v>0.12961</v>
      </c>
      <c r="P16" s="11">
        <v>9.4</v>
      </c>
      <c r="Q16" s="43">
        <f t="shared" si="1"/>
        <v>72525.268112028396</v>
      </c>
      <c r="R16" s="57"/>
      <c r="S16" s="11"/>
      <c r="T16" s="43"/>
      <c r="U16" s="57"/>
      <c r="V16" s="11"/>
      <c r="W16" s="43"/>
      <c r="X16" s="57"/>
      <c r="Y16" s="11"/>
      <c r="Z16" s="43"/>
      <c r="AA16" s="57">
        <v>0.25</v>
      </c>
      <c r="AB16" s="11">
        <v>2.2200000000000002</v>
      </c>
      <c r="AC16" s="43">
        <f t="shared" si="2"/>
        <v>8880</v>
      </c>
      <c r="AD16" s="57">
        <v>2.6960000000000001E-2</v>
      </c>
      <c r="AE16" s="11">
        <v>1.6839999999999999</v>
      </c>
      <c r="AF16" s="43">
        <f t="shared" si="3"/>
        <v>62462.908011869433</v>
      </c>
      <c r="AG16" s="57"/>
      <c r="AH16" s="11"/>
      <c r="AI16" s="43"/>
      <c r="AJ16" s="57"/>
      <c r="AK16" s="11"/>
      <c r="AL16" s="43"/>
      <c r="AM16" s="57"/>
      <c r="AN16" s="11"/>
      <c r="AO16" s="43"/>
      <c r="AP16" s="6">
        <f t="shared" si="4"/>
        <v>1.4177900000000001</v>
      </c>
      <c r="AQ16" s="15">
        <f t="shared" si="5"/>
        <v>33.355999999999995</v>
      </c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</row>
    <row r="17" spans="1:60" x14ac:dyDescent="0.3">
      <c r="A17" s="51">
        <v>2024</v>
      </c>
      <c r="B17" s="52" t="s">
        <v>16</v>
      </c>
      <c r="C17" s="57">
        <v>0.6915</v>
      </c>
      <c r="D17" s="11">
        <v>22.048999999999999</v>
      </c>
      <c r="E17" s="43">
        <f t="shared" si="7"/>
        <v>31885.755603759942</v>
      </c>
      <c r="F17" s="57"/>
      <c r="G17" s="11"/>
      <c r="H17" s="43"/>
      <c r="I17" s="57"/>
      <c r="J17" s="11"/>
      <c r="K17" s="43"/>
      <c r="L17" s="57">
        <v>1.0304</v>
      </c>
      <c r="M17" s="11">
        <v>35.103000000000002</v>
      </c>
      <c r="N17" s="43">
        <f t="shared" si="0"/>
        <v>34067.352484472052</v>
      </c>
      <c r="O17" s="42">
        <v>0</v>
      </c>
      <c r="P17" s="11">
        <v>0</v>
      </c>
      <c r="Q17" s="43">
        <f t="shared" si="1"/>
        <v>0</v>
      </c>
      <c r="R17" s="42"/>
      <c r="S17" s="11"/>
      <c r="T17" s="43"/>
      <c r="U17" s="42"/>
      <c r="V17" s="11"/>
      <c r="W17" s="43"/>
      <c r="X17" s="42"/>
      <c r="Y17" s="11"/>
      <c r="Z17" s="43"/>
      <c r="AA17" s="42">
        <v>0</v>
      </c>
      <c r="AB17" s="11">
        <v>0</v>
      </c>
      <c r="AC17" s="43">
        <f t="shared" si="2"/>
        <v>0</v>
      </c>
      <c r="AD17" s="42">
        <v>0</v>
      </c>
      <c r="AE17" s="11">
        <v>0</v>
      </c>
      <c r="AF17" s="43">
        <f t="shared" si="3"/>
        <v>0</v>
      </c>
      <c r="AG17" s="42"/>
      <c r="AH17" s="11"/>
      <c r="AI17" s="43"/>
      <c r="AJ17" s="42"/>
      <c r="AK17" s="11"/>
      <c r="AL17" s="43"/>
      <c r="AM17" s="42"/>
      <c r="AN17" s="11"/>
      <c r="AO17" s="43"/>
      <c r="AP17" s="6">
        <f t="shared" si="4"/>
        <v>1.7219</v>
      </c>
      <c r="AQ17" s="15">
        <f t="shared" si="5"/>
        <v>57.152000000000001</v>
      </c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1:60" s="75" customFormat="1" ht="15" thickBot="1" x14ac:dyDescent="0.35">
      <c r="A18" s="67"/>
      <c r="B18" s="68" t="s">
        <v>17</v>
      </c>
      <c r="C18" s="69">
        <f t="shared" ref="C18:D18" si="8">SUM(C6:C17)</f>
        <v>1.3913199999999999</v>
      </c>
      <c r="D18" s="70">
        <f t="shared" si="8"/>
        <v>31.555</v>
      </c>
      <c r="E18" s="71"/>
      <c r="F18" s="69"/>
      <c r="G18" s="70"/>
      <c r="H18" s="71"/>
      <c r="I18" s="69"/>
      <c r="J18" s="70"/>
      <c r="K18" s="71"/>
      <c r="L18" s="69">
        <f t="shared" ref="L18:M18" si="9">SUM(L6:L17)</f>
        <v>1.3417999999999999</v>
      </c>
      <c r="M18" s="70">
        <f t="shared" si="9"/>
        <v>45.649000000000001</v>
      </c>
      <c r="N18" s="71"/>
      <c r="O18" s="69">
        <f t="shared" ref="O18:P18" si="10">SUM(O6:O17)</f>
        <v>0.12961</v>
      </c>
      <c r="P18" s="70">
        <f t="shared" si="10"/>
        <v>9.4</v>
      </c>
      <c r="Q18" s="71"/>
      <c r="R18" s="69"/>
      <c r="S18" s="70"/>
      <c r="T18" s="71"/>
      <c r="U18" s="69"/>
      <c r="V18" s="70"/>
      <c r="W18" s="71"/>
      <c r="X18" s="69"/>
      <c r="Y18" s="70"/>
      <c r="Z18" s="71"/>
      <c r="AA18" s="69">
        <f t="shared" ref="AA18:AB18" si="11">SUM(AA6:AA17)</f>
        <v>0.25</v>
      </c>
      <c r="AB18" s="70">
        <f t="shared" si="11"/>
        <v>2.2200000000000002</v>
      </c>
      <c r="AC18" s="71"/>
      <c r="AD18" s="69">
        <f t="shared" ref="AD18:AE18" si="12">SUM(AD6:AD17)</f>
        <v>2.6960000000000001E-2</v>
      </c>
      <c r="AE18" s="70">
        <f t="shared" si="12"/>
        <v>1.6839999999999999</v>
      </c>
      <c r="AF18" s="71"/>
      <c r="AG18" s="69"/>
      <c r="AH18" s="70"/>
      <c r="AI18" s="71"/>
      <c r="AJ18" s="69"/>
      <c r="AK18" s="70"/>
      <c r="AL18" s="71"/>
      <c r="AM18" s="69"/>
      <c r="AN18" s="70"/>
      <c r="AO18" s="71"/>
      <c r="AP18" s="72">
        <f t="shared" si="4"/>
        <v>3.1396899999999994</v>
      </c>
      <c r="AQ18" s="73">
        <f t="shared" si="5"/>
        <v>90.50800000000001</v>
      </c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</row>
    <row r="19" spans="1:60" x14ac:dyDescent="0.3">
      <c r="A19" s="51">
        <v>2025</v>
      </c>
      <c r="B19" s="52" t="s">
        <v>5</v>
      </c>
      <c r="C19" s="57">
        <v>5.5E-2</v>
      </c>
      <c r="D19" s="11">
        <v>2.7549999999999999</v>
      </c>
      <c r="E19" s="43">
        <f>IF(C19=0,0,D19/C19*1000)</f>
        <v>50090.909090909088</v>
      </c>
      <c r="F19" s="42"/>
      <c r="G19" s="11"/>
      <c r="H19" s="43"/>
      <c r="I19" s="42">
        <v>0</v>
      </c>
      <c r="J19" s="11">
        <v>0</v>
      </c>
      <c r="K19" s="43">
        <f t="shared" ref="K19:K30" si="13">IF(I19=0,0,J19/I19*1000)</f>
        <v>0</v>
      </c>
      <c r="L19" s="57">
        <v>0.39841000000000004</v>
      </c>
      <c r="M19" s="11">
        <v>14.307</v>
      </c>
      <c r="N19" s="43">
        <f t="shared" ref="N19:N30" si="14">IF(L19=0,0,M19/L19*1000)</f>
        <v>35910.243216786723</v>
      </c>
      <c r="O19" s="42">
        <v>0</v>
      </c>
      <c r="P19" s="11">
        <v>0</v>
      </c>
      <c r="Q19" s="43">
        <f t="shared" ref="Q19:Q30" si="15">IF(O19=0,0,P19/O19*1000)</f>
        <v>0</v>
      </c>
      <c r="R19" s="42"/>
      <c r="S19" s="11"/>
      <c r="T19" s="43"/>
      <c r="U19" s="42">
        <v>0</v>
      </c>
      <c r="V19" s="11">
        <v>0</v>
      </c>
      <c r="W19" s="43">
        <f t="shared" ref="W19:W30" si="16">IF(U19=0,0,V19/U19*1000)</f>
        <v>0</v>
      </c>
      <c r="X19" s="57">
        <v>0.25600000000000001</v>
      </c>
      <c r="Y19" s="11">
        <v>5.43</v>
      </c>
      <c r="Z19" s="43">
        <f t="shared" ref="Z19:Z30" si="17">IF(X19=0,0,Y19/X19*1000)</f>
        <v>21210.9375</v>
      </c>
      <c r="AA19" s="42">
        <v>0</v>
      </c>
      <c r="AB19" s="11">
        <v>0</v>
      </c>
      <c r="AC19" s="43">
        <f t="shared" ref="AC19:AC30" si="18">IF(AA19=0,0,AB19/AA19*1000)</f>
        <v>0</v>
      </c>
      <c r="AD19" s="42">
        <v>0</v>
      </c>
      <c r="AE19" s="11">
        <v>0</v>
      </c>
      <c r="AF19" s="43">
        <f t="shared" ref="AF19:AF30" si="19">IF(AD19=0,0,AE19/AD19*1000)</f>
        <v>0</v>
      </c>
      <c r="AG19" s="42">
        <v>0</v>
      </c>
      <c r="AH19" s="11">
        <v>0</v>
      </c>
      <c r="AI19" s="43">
        <f t="shared" ref="AI19:AI30" si="20">IF(AG19=0,0,AH19/AG19*1000)</f>
        <v>0</v>
      </c>
      <c r="AJ19" s="42">
        <v>0</v>
      </c>
      <c r="AK19" s="11">
        <v>0</v>
      </c>
      <c r="AL19" s="43">
        <f t="shared" ref="AL19:AL30" si="21">IF(AJ19=0,0,AK19/AJ19*1000)</f>
        <v>0</v>
      </c>
      <c r="AM19" s="42">
        <v>0</v>
      </c>
      <c r="AN19" s="11">
        <v>0</v>
      </c>
      <c r="AO19" s="43">
        <f t="shared" ref="AO19:AO30" si="22">IF(AM19=0,0,AN19/AM19*1000)</f>
        <v>0</v>
      </c>
      <c r="AP19" s="6">
        <f t="shared" ref="AP19:AP31" si="23">SUMIF($C$5:$AO$5,"Ton",C19:AO19)</f>
        <v>0.7094100000000001</v>
      </c>
      <c r="AQ19" s="15">
        <f t="shared" ref="AQ19:AQ31" si="24">SUMIF($C$5:$AO$5,"F*",C19:AO19)</f>
        <v>22.492000000000001</v>
      </c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x14ac:dyDescent="0.3">
      <c r="A20" s="51">
        <v>2025</v>
      </c>
      <c r="B20" s="52" t="s">
        <v>6</v>
      </c>
      <c r="C20" s="42">
        <v>0</v>
      </c>
      <c r="D20" s="11">
        <v>0</v>
      </c>
      <c r="E20" s="43">
        <f t="shared" ref="E20:E21" si="25">IF(C20=0,0,D20/C20*1000)</f>
        <v>0</v>
      </c>
      <c r="F20" s="57"/>
      <c r="G20" s="11"/>
      <c r="H20" s="43"/>
      <c r="I20" s="57">
        <v>0.02</v>
      </c>
      <c r="J20" s="11">
        <v>1.123</v>
      </c>
      <c r="K20" s="43">
        <f t="shared" si="13"/>
        <v>56150</v>
      </c>
      <c r="L20" s="57">
        <v>0.73009999999999997</v>
      </c>
      <c r="M20" s="11">
        <v>25.466999999999999</v>
      </c>
      <c r="N20" s="43">
        <f t="shared" si="14"/>
        <v>34881.523079030267</v>
      </c>
      <c r="O20" s="42">
        <v>0</v>
      </c>
      <c r="P20" s="11">
        <v>0</v>
      </c>
      <c r="Q20" s="43">
        <f t="shared" si="15"/>
        <v>0</v>
      </c>
      <c r="R20" s="42"/>
      <c r="S20" s="11"/>
      <c r="T20" s="43"/>
      <c r="U20" s="42">
        <v>0</v>
      </c>
      <c r="V20" s="11">
        <v>0</v>
      </c>
      <c r="W20" s="43">
        <f t="shared" si="16"/>
        <v>0</v>
      </c>
      <c r="X20" s="42">
        <v>0</v>
      </c>
      <c r="Y20" s="11">
        <v>0</v>
      </c>
      <c r="Z20" s="43">
        <f t="shared" si="17"/>
        <v>0</v>
      </c>
      <c r="AA20" s="42">
        <v>0</v>
      </c>
      <c r="AB20" s="11">
        <v>0</v>
      </c>
      <c r="AC20" s="43">
        <f t="shared" si="18"/>
        <v>0</v>
      </c>
      <c r="AD20" s="42">
        <v>0</v>
      </c>
      <c r="AE20" s="11">
        <v>0</v>
      </c>
      <c r="AF20" s="43">
        <f t="shared" si="19"/>
        <v>0</v>
      </c>
      <c r="AG20" s="42">
        <v>0</v>
      </c>
      <c r="AH20" s="11">
        <v>0</v>
      </c>
      <c r="AI20" s="43">
        <f t="shared" si="20"/>
        <v>0</v>
      </c>
      <c r="AJ20" s="42">
        <v>0</v>
      </c>
      <c r="AK20" s="11">
        <v>0</v>
      </c>
      <c r="AL20" s="43">
        <f t="shared" si="21"/>
        <v>0</v>
      </c>
      <c r="AM20" s="42">
        <v>0</v>
      </c>
      <c r="AN20" s="11">
        <v>0</v>
      </c>
      <c r="AO20" s="43">
        <f t="shared" si="22"/>
        <v>0</v>
      </c>
      <c r="AP20" s="6">
        <f t="shared" si="23"/>
        <v>0.75009999999999999</v>
      </c>
      <c r="AQ20" s="15">
        <f t="shared" si="24"/>
        <v>26.59</v>
      </c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x14ac:dyDescent="0.3">
      <c r="A21" s="51">
        <v>2025</v>
      </c>
      <c r="B21" s="52" t="s">
        <v>7</v>
      </c>
      <c r="C21" s="57">
        <v>0.16</v>
      </c>
      <c r="D21" s="11">
        <v>7.4619999999999997</v>
      </c>
      <c r="E21" s="43">
        <f t="shared" si="25"/>
        <v>46637.499999999993</v>
      </c>
      <c r="F21" s="42"/>
      <c r="G21" s="11"/>
      <c r="H21" s="43"/>
      <c r="I21" s="42">
        <v>0</v>
      </c>
      <c r="J21" s="11">
        <v>0</v>
      </c>
      <c r="K21" s="43">
        <f t="shared" si="13"/>
        <v>0</v>
      </c>
      <c r="L21" s="57">
        <v>1.0112399999999999</v>
      </c>
      <c r="M21" s="11">
        <v>35.804000000000002</v>
      </c>
      <c r="N21" s="43">
        <f t="shared" si="14"/>
        <v>35406.036153633169</v>
      </c>
      <c r="O21" s="42">
        <v>0</v>
      </c>
      <c r="P21" s="11">
        <v>0</v>
      </c>
      <c r="Q21" s="43">
        <f t="shared" si="15"/>
        <v>0</v>
      </c>
      <c r="R21" s="42"/>
      <c r="S21" s="11"/>
      <c r="T21" s="43"/>
      <c r="U21" s="42">
        <v>0</v>
      </c>
      <c r="V21" s="11">
        <v>0</v>
      </c>
      <c r="W21" s="43">
        <f t="shared" si="16"/>
        <v>0</v>
      </c>
      <c r="X21" s="42">
        <v>0</v>
      </c>
      <c r="Y21" s="11">
        <v>0</v>
      </c>
      <c r="Z21" s="43">
        <f t="shared" si="17"/>
        <v>0</v>
      </c>
      <c r="AA21" s="42">
        <v>0</v>
      </c>
      <c r="AB21" s="11">
        <v>0</v>
      </c>
      <c r="AC21" s="43">
        <f t="shared" si="18"/>
        <v>0</v>
      </c>
      <c r="AD21" s="57">
        <v>35.498930000000001</v>
      </c>
      <c r="AE21" s="11">
        <v>967.43700000000001</v>
      </c>
      <c r="AF21" s="43">
        <f t="shared" si="19"/>
        <v>27252.567894299911</v>
      </c>
      <c r="AG21" s="42">
        <v>0</v>
      </c>
      <c r="AH21" s="11">
        <v>0</v>
      </c>
      <c r="AI21" s="43">
        <f t="shared" si="20"/>
        <v>0</v>
      </c>
      <c r="AJ21" s="42">
        <v>0</v>
      </c>
      <c r="AK21" s="11">
        <v>0</v>
      </c>
      <c r="AL21" s="43">
        <f t="shared" si="21"/>
        <v>0</v>
      </c>
      <c r="AM21" s="42">
        <v>0</v>
      </c>
      <c r="AN21" s="11">
        <v>0</v>
      </c>
      <c r="AO21" s="43">
        <f t="shared" si="22"/>
        <v>0</v>
      </c>
      <c r="AP21" s="6">
        <f t="shared" si="23"/>
        <v>36.670169999999999</v>
      </c>
      <c r="AQ21" s="15">
        <f t="shared" si="24"/>
        <v>1010.703</v>
      </c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x14ac:dyDescent="0.3">
      <c r="A22" s="51">
        <v>2025</v>
      </c>
      <c r="B22" s="52" t="s">
        <v>8</v>
      </c>
      <c r="C22" s="57">
        <v>5.6000000000000001E-2</v>
      </c>
      <c r="D22" s="11">
        <v>3.94</v>
      </c>
      <c r="E22" s="43">
        <f>IF(C22=0,0,D22/C22*1000)</f>
        <v>70357.142857142855</v>
      </c>
      <c r="F22" s="42"/>
      <c r="G22" s="11"/>
      <c r="H22" s="43"/>
      <c r="I22" s="42">
        <v>0</v>
      </c>
      <c r="J22" s="11">
        <v>0</v>
      </c>
      <c r="K22" s="43">
        <f t="shared" si="13"/>
        <v>0</v>
      </c>
      <c r="L22" s="57">
        <v>0.47776999999999997</v>
      </c>
      <c r="M22" s="11">
        <v>17.946000000000002</v>
      </c>
      <c r="N22" s="43">
        <f t="shared" si="14"/>
        <v>37562.006823366901</v>
      </c>
      <c r="O22" s="57">
        <v>0.1875</v>
      </c>
      <c r="P22" s="11">
        <v>23.501000000000001</v>
      </c>
      <c r="Q22" s="43">
        <f t="shared" si="15"/>
        <v>125338.66666666667</v>
      </c>
      <c r="R22" s="42"/>
      <c r="S22" s="11"/>
      <c r="T22" s="43"/>
      <c r="U22" s="42">
        <v>0</v>
      </c>
      <c r="V22" s="11">
        <v>0</v>
      </c>
      <c r="W22" s="43">
        <f t="shared" si="16"/>
        <v>0</v>
      </c>
      <c r="X22" s="42">
        <v>0</v>
      </c>
      <c r="Y22" s="11">
        <v>0</v>
      </c>
      <c r="Z22" s="43">
        <f t="shared" si="17"/>
        <v>0</v>
      </c>
      <c r="AA22" s="57">
        <v>0.05</v>
      </c>
      <c r="AB22" s="11">
        <v>4.5</v>
      </c>
      <c r="AC22" s="43">
        <f t="shared" si="18"/>
        <v>90000</v>
      </c>
      <c r="AD22" s="42">
        <v>0</v>
      </c>
      <c r="AE22" s="11">
        <v>0</v>
      </c>
      <c r="AF22" s="43">
        <f t="shared" si="19"/>
        <v>0</v>
      </c>
      <c r="AG22" s="42">
        <v>0</v>
      </c>
      <c r="AH22" s="11">
        <v>0</v>
      </c>
      <c r="AI22" s="43">
        <f t="shared" si="20"/>
        <v>0</v>
      </c>
      <c r="AJ22" s="57">
        <v>7.36</v>
      </c>
      <c r="AK22" s="11">
        <v>309.709</v>
      </c>
      <c r="AL22" s="43">
        <f t="shared" si="21"/>
        <v>42080.027173913048</v>
      </c>
      <c r="AM22" s="42">
        <v>0</v>
      </c>
      <c r="AN22" s="11">
        <v>0</v>
      </c>
      <c r="AO22" s="43">
        <f t="shared" si="22"/>
        <v>0</v>
      </c>
      <c r="AP22" s="6">
        <f t="shared" si="23"/>
        <v>8.1312700000000007</v>
      </c>
      <c r="AQ22" s="15">
        <f t="shared" si="24"/>
        <v>359.596</v>
      </c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x14ac:dyDescent="0.3">
      <c r="A23" s="51">
        <v>2025</v>
      </c>
      <c r="B23" s="43" t="s">
        <v>9</v>
      </c>
      <c r="C23" s="57">
        <v>6.0999999999999999E-2</v>
      </c>
      <c r="D23" s="11">
        <v>1.56</v>
      </c>
      <c r="E23" s="43">
        <f t="shared" ref="E23:E30" si="26">IF(C23=0,0,D23/C23*1000)</f>
        <v>25573.77049180328</v>
      </c>
      <c r="F23" s="42"/>
      <c r="G23" s="11"/>
      <c r="H23" s="43"/>
      <c r="I23" s="42">
        <v>0</v>
      </c>
      <c r="J23" s="11">
        <v>0</v>
      </c>
      <c r="K23" s="43">
        <f t="shared" si="13"/>
        <v>0</v>
      </c>
      <c r="L23" s="57">
        <v>0.94144000000000005</v>
      </c>
      <c r="M23" s="11">
        <v>35.481999999999999</v>
      </c>
      <c r="N23" s="43">
        <f t="shared" si="14"/>
        <v>37689.072059823244</v>
      </c>
      <c r="O23" s="42">
        <v>0</v>
      </c>
      <c r="P23" s="11">
        <v>0</v>
      </c>
      <c r="Q23" s="43">
        <f t="shared" si="15"/>
        <v>0</v>
      </c>
      <c r="R23" s="42"/>
      <c r="S23" s="11"/>
      <c r="T23" s="43"/>
      <c r="U23" s="42">
        <v>0</v>
      </c>
      <c r="V23" s="11">
        <v>0</v>
      </c>
      <c r="W23" s="43">
        <f t="shared" si="16"/>
        <v>0</v>
      </c>
      <c r="X23" s="42">
        <v>0</v>
      </c>
      <c r="Y23" s="11">
        <v>0</v>
      </c>
      <c r="Z23" s="43">
        <f t="shared" si="17"/>
        <v>0</v>
      </c>
      <c r="AA23" s="42">
        <v>0</v>
      </c>
      <c r="AB23" s="11">
        <v>0</v>
      </c>
      <c r="AC23" s="43">
        <f t="shared" si="18"/>
        <v>0</v>
      </c>
      <c r="AD23" s="42">
        <v>0</v>
      </c>
      <c r="AE23" s="11">
        <v>0</v>
      </c>
      <c r="AF23" s="43">
        <f t="shared" si="19"/>
        <v>0</v>
      </c>
      <c r="AG23" s="42">
        <v>0</v>
      </c>
      <c r="AH23" s="11">
        <v>0</v>
      </c>
      <c r="AI23" s="43">
        <f t="shared" si="20"/>
        <v>0</v>
      </c>
      <c r="AJ23" s="42">
        <v>0</v>
      </c>
      <c r="AK23" s="11">
        <v>0</v>
      </c>
      <c r="AL23" s="43">
        <f t="shared" si="21"/>
        <v>0</v>
      </c>
      <c r="AM23" s="42">
        <v>0</v>
      </c>
      <c r="AN23" s="11">
        <v>0</v>
      </c>
      <c r="AO23" s="43">
        <f t="shared" si="22"/>
        <v>0</v>
      </c>
      <c r="AP23" s="6">
        <f t="shared" si="23"/>
        <v>1.00244</v>
      </c>
      <c r="AQ23" s="15">
        <f t="shared" si="24"/>
        <v>37.042000000000002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x14ac:dyDescent="0.3">
      <c r="A24" s="51">
        <v>2025</v>
      </c>
      <c r="B24" s="52" t="s">
        <v>10</v>
      </c>
      <c r="C24" s="57">
        <v>0.30499999999999999</v>
      </c>
      <c r="D24" s="11">
        <v>15.516999999999999</v>
      </c>
      <c r="E24" s="43">
        <f t="shared" si="26"/>
        <v>50875.40983606557</v>
      </c>
      <c r="F24" s="42"/>
      <c r="G24" s="11"/>
      <c r="H24" s="43"/>
      <c r="I24" s="42">
        <v>0</v>
      </c>
      <c r="J24" s="11">
        <v>0</v>
      </c>
      <c r="K24" s="43">
        <f t="shared" si="13"/>
        <v>0</v>
      </c>
      <c r="L24" s="57">
        <v>0.47320000000000001</v>
      </c>
      <c r="M24" s="11">
        <v>17.16</v>
      </c>
      <c r="N24" s="43">
        <f t="shared" si="14"/>
        <v>36263.73626373626</v>
      </c>
      <c r="O24" s="42">
        <v>0</v>
      </c>
      <c r="P24" s="11">
        <v>0</v>
      </c>
      <c r="Q24" s="43">
        <f t="shared" si="15"/>
        <v>0</v>
      </c>
      <c r="R24" s="42"/>
      <c r="S24" s="11"/>
      <c r="T24" s="43"/>
      <c r="U24" s="42">
        <v>0</v>
      </c>
      <c r="V24" s="11">
        <v>0</v>
      </c>
      <c r="W24" s="43">
        <f t="shared" si="16"/>
        <v>0</v>
      </c>
      <c r="X24" s="42">
        <v>0</v>
      </c>
      <c r="Y24" s="11">
        <v>0</v>
      </c>
      <c r="Z24" s="43">
        <f t="shared" si="17"/>
        <v>0</v>
      </c>
      <c r="AA24" s="42">
        <v>0</v>
      </c>
      <c r="AB24" s="11">
        <v>0</v>
      </c>
      <c r="AC24" s="43">
        <f t="shared" si="18"/>
        <v>0</v>
      </c>
      <c r="AD24" s="42">
        <v>0</v>
      </c>
      <c r="AE24" s="11">
        <v>0</v>
      </c>
      <c r="AF24" s="43">
        <f t="shared" si="19"/>
        <v>0</v>
      </c>
      <c r="AG24" s="42">
        <v>0</v>
      </c>
      <c r="AH24" s="11">
        <v>0</v>
      </c>
      <c r="AI24" s="43">
        <f t="shared" si="20"/>
        <v>0</v>
      </c>
      <c r="AJ24" s="42">
        <v>0</v>
      </c>
      <c r="AK24" s="11">
        <v>0</v>
      </c>
      <c r="AL24" s="43">
        <f t="shared" si="21"/>
        <v>0</v>
      </c>
      <c r="AM24" s="42">
        <v>0</v>
      </c>
      <c r="AN24" s="11">
        <v>0</v>
      </c>
      <c r="AO24" s="43">
        <f t="shared" si="22"/>
        <v>0</v>
      </c>
      <c r="AP24" s="6">
        <f t="shared" si="23"/>
        <v>0.7782</v>
      </c>
      <c r="AQ24" s="15">
        <f t="shared" si="24"/>
        <v>32.677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x14ac:dyDescent="0.3">
      <c r="A25" s="51">
        <v>2025</v>
      </c>
      <c r="B25" s="52" t="s">
        <v>11</v>
      </c>
      <c r="C25" s="57">
        <v>0.20100000000000001</v>
      </c>
      <c r="D25" s="11">
        <v>9.6300000000000008</v>
      </c>
      <c r="E25" s="43">
        <f t="shared" si="26"/>
        <v>47910.447761194031</v>
      </c>
      <c r="F25" s="42"/>
      <c r="G25" s="11"/>
      <c r="H25" s="43"/>
      <c r="I25" s="42">
        <v>0</v>
      </c>
      <c r="J25" s="11">
        <v>0</v>
      </c>
      <c r="K25" s="43">
        <f t="shared" si="13"/>
        <v>0</v>
      </c>
      <c r="L25" s="57">
        <v>0.37741000000000002</v>
      </c>
      <c r="M25" s="11">
        <v>14.329000000000001</v>
      </c>
      <c r="N25" s="43">
        <f t="shared" si="14"/>
        <v>37966.667549879436</v>
      </c>
      <c r="O25" s="42">
        <v>0</v>
      </c>
      <c r="P25" s="11">
        <v>0</v>
      </c>
      <c r="Q25" s="43">
        <f t="shared" si="15"/>
        <v>0</v>
      </c>
      <c r="R25" s="42"/>
      <c r="S25" s="11"/>
      <c r="T25" s="43"/>
      <c r="U25" s="42">
        <v>0</v>
      </c>
      <c r="V25" s="11">
        <v>0</v>
      </c>
      <c r="W25" s="43">
        <f t="shared" si="16"/>
        <v>0</v>
      </c>
      <c r="X25" s="42">
        <v>0</v>
      </c>
      <c r="Y25" s="11">
        <v>0</v>
      </c>
      <c r="Z25" s="43">
        <f t="shared" si="17"/>
        <v>0</v>
      </c>
      <c r="AA25" s="42">
        <v>0</v>
      </c>
      <c r="AB25" s="11">
        <v>0</v>
      </c>
      <c r="AC25" s="43">
        <f t="shared" si="18"/>
        <v>0</v>
      </c>
      <c r="AD25" s="57">
        <v>36.159999999999997</v>
      </c>
      <c r="AE25" s="11">
        <v>1035.152</v>
      </c>
      <c r="AF25" s="43">
        <f t="shared" si="19"/>
        <v>28626.991150442482</v>
      </c>
      <c r="AG25" s="42">
        <v>0</v>
      </c>
      <c r="AH25" s="11">
        <v>0</v>
      </c>
      <c r="AI25" s="43">
        <f t="shared" si="20"/>
        <v>0</v>
      </c>
      <c r="AJ25" s="42">
        <v>0</v>
      </c>
      <c r="AK25" s="11">
        <v>0</v>
      </c>
      <c r="AL25" s="43">
        <f t="shared" si="21"/>
        <v>0</v>
      </c>
      <c r="AM25" s="42">
        <v>0</v>
      </c>
      <c r="AN25" s="11">
        <v>0</v>
      </c>
      <c r="AO25" s="43">
        <f t="shared" si="22"/>
        <v>0</v>
      </c>
      <c r="AP25" s="6">
        <f t="shared" si="23"/>
        <v>36.738409999999995</v>
      </c>
      <c r="AQ25" s="15">
        <f t="shared" si="24"/>
        <v>1059.1110000000001</v>
      </c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x14ac:dyDescent="0.3">
      <c r="A26" s="51">
        <v>2025</v>
      </c>
      <c r="B26" s="52" t="s">
        <v>12</v>
      </c>
      <c r="C26" s="57">
        <v>0.45950000000000002</v>
      </c>
      <c r="D26" s="11">
        <v>31.946999999999999</v>
      </c>
      <c r="E26" s="43">
        <f t="shared" si="26"/>
        <v>69525.571273122943</v>
      </c>
      <c r="F26" s="42"/>
      <c r="G26" s="11"/>
      <c r="H26" s="43"/>
      <c r="I26" s="42">
        <v>0</v>
      </c>
      <c r="J26" s="11">
        <v>0</v>
      </c>
      <c r="K26" s="43">
        <f t="shared" si="13"/>
        <v>0</v>
      </c>
      <c r="L26" s="57">
        <v>1.9512700000000001</v>
      </c>
      <c r="M26" s="11">
        <v>61.177999999999997</v>
      </c>
      <c r="N26" s="43">
        <f t="shared" si="14"/>
        <v>31352.91374335689</v>
      </c>
      <c r="O26" s="57">
        <v>0.74402000000000001</v>
      </c>
      <c r="P26" s="11">
        <v>28.201000000000001</v>
      </c>
      <c r="Q26" s="43">
        <f t="shared" si="15"/>
        <v>37903.550979812375</v>
      </c>
      <c r="R26" s="42"/>
      <c r="S26" s="11"/>
      <c r="T26" s="43"/>
      <c r="U26" s="42">
        <v>0</v>
      </c>
      <c r="V26" s="11">
        <v>0</v>
      </c>
      <c r="W26" s="43">
        <f t="shared" si="16"/>
        <v>0</v>
      </c>
      <c r="X26" s="42">
        <v>0</v>
      </c>
      <c r="Y26" s="11">
        <v>0</v>
      </c>
      <c r="Z26" s="43">
        <f t="shared" si="17"/>
        <v>0</v>
      </c>
      <c r="AA26" s="42">
        <v>0</v>
      </c>
      <c r="AB26" s="11">
        <v>0</v>
      </c>
      <c r="AC26" s="43">
        <f t="shared" si="18"/>
        <v>0</v>
      </c>
      <c r="AD26" s="42">
        <v>0</v>
      </c>
      <c r="AE26" s="11">
        <v>0</v>
      </c>
      <c r="AF26" s="43">
        <f t="shared" si="19"/>
        <v>0</v>
      </c>
      <c r="AG26" s="42">
        <v>0</v>
      </c>
      <c r="AH26" s="11">
        <v>0</v>
      </c>
      <c r="AI26" s="43">
        <f t="shared" si="20"/>
        <v>0</v>
      </c>
      <c r="AJ26" s="42">
        <v>0</v>
      </c>
      <c r="AK26" s="11">
        <v>0</v>
      </c>
      <c r="AL26" s="43">
        <f t="shared" si="21"/>
        <v>0</v>
      </c>
      <c r="AM26" s="57">
        <v>13.284000000000001</v>
      </c>
      <c r="AN26" s="11">
        <v>482.59199999999998</v>
      </c>
      <c r="AO26" s="43">
        <f t="shared" si="22"/>
        <v>36328.816621499551</v>
      </c>
      <c r="AP26" s="6">
        <f t="shared" si="23"/>
        <v>16.438790000000001</v>
      </c>
      <c r="AQ26" s="15">
        <f t="shared" si="24"/>
        <v>603.91800000000001</v>
      </c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x14ac:dyDescent="0.3">
      <c r="A27" s="51">
        <v>2025</v>
      </c>
      <c r="B27" s="52" t="s">
        <v>13</v>
      </c>
      <c r="C27" s="57">
        <v>1.2E-2</v>
      </c>
      <c r="D27" s="11">
        <v>0.66</v>
      </c>
      <c r="E27" s="43">
        <f t="shared" si="26"/>
        <v>55000</v>
      </c>
      <c r="F27" s="42"/>
      <c r="G27" s="11"/>
      <c r="H27" s="43"/>
      <c r="I27" s="42">
        <v>0</v>
      </c>
      <c r="J27" s="11">
        <v>0</v>
      </c>
      <c r="K27" s="43">
        <f t="shared" si="13"/>
        <v>0</v>
      </c>
      <c r="L27" s="57">
        <v>2.1466699999999999</v>
      </c>
      <c r="M27" s="11">
        <v>70.72</v>
      </c>
      <c r="N27" s="43">
        <f t="shared" si="14"/>
        <v>32944.048223527599</v>
      </c>
      <c r="O27" s="42">
        <v>0</v>
      </c>
      <c r="P27" s="11">
        <v>0</v>
      </c>
      <c r="Q27" s="43">
        <f t="shared" si="15"/>
        <v>0</v>
      </c>
      <c r="R27" s="42"/>
      <c r="S27" s="11"/>
      <c r="T27" s="43"/>
      <c r="U27" s="42">
        <v>0</v>
      </c>
      <c r="V27" s="11">
        <v>0</v>
      </c>
      <c r="W27" s="43">
        <f t="shared" si="16"/>
        <v>0</v>
      </c>
      <c r="X27" s="42">
        <v>0</v>
      </c>
      <c r="Y27" s="11">
        <v>0</v>
      </c>
      <c r="Z27" s="43">
        <f t="shared" si="17"/>
        <v>0</v>
      </c>
      <c r="AA27" s="57">
        <v>0.4</v>
      </c>
      <c r="AB27" s="11">
        <v>2.9279999999999999</v>
      </c>
      <c r="AC27" s="43">
        <f t="shared" si="18"/>
        <v>7319.9999999999991</v>
      </c>
      <c r="AD27" s="42">
        <v>0</v>
      </c>
      <c r="AE27" s="11">
        <v>0</v>
      </c>
      <c r="AF27" s="43">
        <f t="shared" si="19"/>
        <v>0</v>
      </c>
      <c r="AG27" s="42">
        <v>0</v>
      </c>
      <c r="AH27" s="11">
        <v>0</v>
      </c>
      <c r="AI27" s="43">
        <f t="shared" si="20"/>
        <v>0</v>
      </c>
      <c r="AJ27" s="42">
        <v>0</v>
      </c>
      <c r="AK27" s="11">
        <v>0</v>
      </c>
      <c r="AL27" s="43">
        <f t="shared" si="21"/>
        <v>0</v>
      </c>
      <c r="AM27" s="42">
        <v>0</v>
      </c>
      <c r="AN27" s="11">
        <v>0</v>
      </c>
      <c r="AO27" s="43">
        <f t="shared" si="22"/>
        <v>0</v>
      </c>
      <c r="AP27" s="6">
        <f t="shared" si="23"/>
        <v>2.5586699999999998</v>
      </c>
      <c r="AQ27" s="15">
        <f t="shared" si="24"/>
        <v>74.307999999999993</v>
      </c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</row>
    <row r="28" spans="1:60" x14ac:dyDescent="0.3">
      <c r="A28" s="51">
        <v>2025</v>
      </c>
      <c r="B28" s="52" t="s">
        <v>14</v>
      </c>
      <c r="C28" s="76">
        <v>0.67537999999999998</v>
      </c>
      <c r="D28" s="77">
        <v>41.35</v>
      </c>
      <c r="E28" s="43">
        <f t="shared" si="26"/>
        <v>61224.791968965626</v>
      </c>
      <c r="F28" s="42"/>
      <c r="G28" s="11"/>
      <c r="H28" s="43"/>
      <c r="I28" s="42">
        <v>0</v>
      </c>
      <c r="J28" s="11">
        <v>0</v>
      </c>
      <c r="K28" s="43">
        <f t="shared" si="13"/>
        <v>0</v>
      </c>
      <c r="L28" s="76">
        <v>6.0151000000000003</v>
      </c>
      <c r="M28" s="77">
        <v>188.88900000000001</v>
      </c>
      <c r="N28" s="43">
        <f t="shared" si="14"/>
        <v>31402.470449369088</v>
      </c>
      <c r="O28" s="42">
        <v>0</v>
      </c>
      <c r="P28" s="11">
        <v>0</v>
      </c>
      <c r="Q28" s="43">
        <f t="shared" si="15"/>
        <v>0</v>
      </c>
      <c r="R28" s="42"/>
      <c r="S28" s="11"/>
      <c r="T28" s="43"/>
      <c r="U28" s="42">
        <v>0</v>
      </c>
      <c r="V28" s="11">
        <v>0</v>
      </c>
      <c r="W28" s="43">
        <f t="shared" si="16"/>
        <v>0</v>
      </c>
      <c r="X28" s="76">
        <v>1E-3</v>
      </c>
      <c r="Y28" s="77">
        <v>0.13500000000000001</v>
      </c>
      <c r="Z28" s="43">
        <f t="shared" si="17"/>
        <v>135000</v>
      </c>
      <c r="AA28" s="76">
        <v>0.1</v>
      </c>
      <c r="AB28" s="77">
        <v>1.8</v>
      </c>
      <c r="AC28" s="43">
        <f t="shared" si="18"/>
        <v>18000</v>
      </c>
      <c r="AD28" s="76">
        <v>35.024000000000001</v>
      </c>
      <c r="AE28" s="77">
        <v>992.34500000000003</v>
      </c>
      <c r="AF28" s="43">
        <f t="shared" si="19"/>
        <v>28333.285746916397</v>
      </c>
      <c r="AG28" s="42">
        <v>0</v>
      </c>
      <c r="AH28" s="11">
        <v>0</v>
      </c>
      <c r="AI28" s="43">
        <f t="shared" si="20"/>
        <v>0</v>
      </c>
      <c r="AJ28" s="76">
        <v>2.5999999999999999E-2</v>
      </c>
      <c r="AK28" s="77">
        <v>3.1659999999999999</v>
      </c>
      <c r="AL28" s="43">
        <f t="shared" si="21"/>
        <v>121769.23076923078</v>
      </c>
      <c r="AM28" s="42">
        <v>0</v>
      </c>
      <c r="AN28" s="11">
        <v>0</v>
      </c>
      <c r="AO28" s="43">
        <f t="shared" si="22"/>
        <v>0</v>
      </c>
      <c r="AP28" s="6">
        <f t="shared" si="23"/>
        <v>41.841480000000004</v>
      </c>
      <c r="AQ28" s="15">
        <f t="shared" si="24"/>
        <v>1227.6849999999999</v>
      </c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</row>
    <row r="29" spans="1:60" x14ac:dyDescent="0.3">
      <c r="A29" s="51">
        <v>2025</v>
      </c>
      <c r="B29" s="43" t="s">
        <v>15</v>
      </c>
      <c r="C29" s="42">
        <v>0</v>
      </c>
      <c r="D29" s="11">
        <v>0</v>
      </c>
      <c r="E29" s="43">
        <f t="shared" si="26"/>
        <v>0</v>
      </c>
      <c r="F29" s="42"/>
      <c r="G29" s="11"/>
      <c r="H29" s="43"/>
      <c r="I29" s="42">
        <v>0</v>
      </c>
      <c r="J29" s="11">
        <v>0</v>
      </c>
      <c r="K29" s="43">
        <f t="shared" si="13"/>
        <v>0</v>
      </c>
      <c r="L29" s="57">
        <v>1.7154700000000001</v>
      </c>
      <c r="M29" s="11">
        <v>85.546000000000006</v>
      </c>
      <c r="N29" s="43">
        <f t="shared" si="14"/>
        <v>49867.383282715527</v>
      </c>
      <c r="O29" s="42">
        <v>0</v>
      </c>
      <c r="P29" s="11">
        <v>0</v>
      </c>
      <c r="Q29" s="43">
        <f t="shared" si="15"/>
        <v>0</v>
      </c>
      <c r="R29" s="57"/>
      <c r="S29" s="11"/>
      <c r="T29" s="43"/>
      <c r="U29" s="57">
        <v>0.09</v>
      </c>
      <c r="V29" s="11">
        <v>31.981999999999999</v>
      </c>
      <c r="W29" s="43">
        <f t="shared" si="16"/>
        <v>355355.55555555556</v>
      </c>
      <c r="X29" s="42">
        <v>0</v>
      </c>
      <c r="Y29" s="11">
        <v>0</v>
      </c>
      <c r="Z29" s="43">
        <f t="shared" si="17"/>
        <v>0</v>
      </c>
      <c r="AA29" s="42">
        <v>0</v>
      </c>
      <c r="AB29" s="11">
        <v>0</v>
      </c>
      <c r="AC29" s="43">
        <f t="shared" si="18"/>
        <v>0</v>
      </c>
      <c r="AD29" s="57">
        <v>4.8000000000000001E-2</v>
      </c>
      <c r="AE29" s="11">
        <v>2.64</v>
      </c>
      <c r="AF29" s="43">
        <f t="shared" si="19"/>
        <v>55000</v>
      </c>
      <c r="AG29" s="57">
        <v>0.24</v>
      </c>
      <c r="AH29" s="11">
        <v>11.733000000000001</v>
      </c>
      <c r="AI29" s="43">
        <f t="shared" si="20"/>
        <v>48887.5</v>
      </c>
      <c r="AJ29" s="57">
        <v>3.8894199999999999</v>
      </c>
      <c r="AK29" s="11">
        <v>175.721</v>
      </c>
      <c r="AL29" s="43">
        <f t="shared" si="21"/>
        <v>45179.229808043361</v>
      </c>
      <c r="AM29" s="42">
        <v>0</v>
      </c>
      <c r="AN29" s="11">
        <v>0</v>
      </c>
      <c r="AO29" s="43">
        <f t="shared" si="22"/>
        <v>0</v>
      </c>
      <c r="AP29" s="6">
        <f t="shared" si="23"/>
        <v>5.9828899999999994</v>
      </c>
      <c r="AQ29" s="15">
        <f t="shared" si="24"/>
        <v>307.62200000000001</v>
      </c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x14ac:dyDescent="0.3">
      <c r="A30" s="51">
        <v>2025</v>
      </c>
      <c r="B30" s="52" t="s">
        <v>16</v>
      </c>
      <c r="C30" s="57">
        <v>0.12</v>
      </c>
      <c r="D30" s="11">
        <v>7.4</v>
      </c>
      <c r="E30" s="43">
        <f t="shared" si="26"/>
        <v>61666.666666666672</v>
      </c>
      <c r="F30" s="42"/>
      <c r="G30" s="11"/>
      <c r="H30" s="43"/>
      <c r="I30" s="42">
        <v>0</v>
      </c>
      <c r="J30" s="11">
        <v>0</v>
      </c>
      <c r="K30" s="43">
        <f t="shared" si="13"/>
        <v>0</v>
      </c>
      <c r="L30" s="57">
        <v>0.85750000000000004</v>
      </c>
      <c r="M30" s="11">
        <v>31.274999999999999</v>
      </c>
      <c r="N30" s="43">
        <f t="shared" si="14"/>
        <v>36472.30320699708</v>
      </c>
      <c r="O30" s="42">
        <v>0</v>
      </c>
      <c r="P30" s="11">
        <v>0</v>
      </c>
      <c r="Q30" s="43">
        <f t="shared" si="15"/>
        <v>0</v>
      </c>
      <c r="R30" s="42"/>
      <c r="S30" s="11"/>
      <c r="T30" s="43"/>
      <c r="U30" s="42">
        <v>0</v>
      </c>
      <c r="V30" s="11">
        <v>0</v>
      </c>
      <c r="W30" s="43">
        <f t="shared" si="16"/>
        <v>0</v>
      </c>
      <c r="X30" s="42">
        <v>0</v>
      </c>
      <c r="Y30" s="11">
        <v>0</v>
      </c>
      <c r="Z30" s="43">
        <f t="shared" si="17"/>
        <v>0</v>
      </c>
      <c r="AA30" s="42">
        <v>0</v>
      </c>
      <c r="AB30" s="11">
        <v>0</v>
      </c>
      <c r="AC30" s="43">
        <f t="shared" si="18"/>
        <v>0</v>
      </c>
      <c r="AD30" s="42">
        <v>0</v>
      </c>
      <c r="AE30" s="11">
        <v>0</v>
      </c>
      <c r="AF30" s="43">
        <f t="shared" si="19"/>
        <v>0</v>
      </c>
      <c r="AG30" s="42">
        <v>0</v>
      </c>
      <c r="AH30" s="11">
        <v>0</v>
      </c>
      <c r="AI30" s="43">
        <f t="shared" si="20"/>
        <v>0</v>
      </c>
      <c r="AJ30" s="42">
        <v>0</v>
      </c>
      <c r="AK30" s="11">
        <v>0</v>
      </c>
      <c r="AL30" s="43">
        <f t="shared" si="21"/>
        <v>0</v>
      </c>
      <c r="AM30" s="42">
        <v>0</v>
      </c>
      <c r="AN30" s="11">
        <v>0</v>
      </c>
      <c r="AO30" s="43">
        <f t="shared" si="22"/>
        <v>0</v>
      </c>
      <c r="AP30" s="6">
        <f t="shared" si="23"/>
        <v>0.97750000000000004</v>
      </c>
      <c r="AQ30" s="15">
        <f t="shared" si="24"/>
        <v>38.674999999999997</v>
      </c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s="75" customFormat="1" ht="15" thickBot="1" x14ac:dyDescent="0.35">
      <c r="A31" s="67"/>
      <c r="B31" s="68" t="s">
        <v>17</v>
      </c>
      <c r="C31" s="69">
        <f t="shared" ref="C31:D31" si="27">SUM(C19:C30)</f>
        <v>2.1048800000000001</v>
      </c>
      <c r="D31" s="70">
        <f t="shared" si="27"/>
        <v>122.221</v>
      </c>
      <c r="E31" s="71"/>
      <c r="F31" s="69"/>
      <c r="G31" s="70"/>
      <c r="H31" s="71"/>
      <c r="I31" s="69">
        <f t="shared" ref="I31:J31" si="28">SUM(I19:I30)</f>
        <v>0.02</v>
      </c>
      <c r="J31" s="70">
        <f t="shared" si="28"/>
        <v>1.123</v>
      </c>
      <c r="K31" s="71"/>
      <c r="L31" s="69">
        <f t="shared" ref="L31:M31" si="29">SUM(L19:L30)</f>
        <v>17.095580000000002</v>
      </c>
      <c r="M31" s="70">
        <f t="shared" si="29"/>
        <v>598.10300000000007</v>
      </c>
      <c r="N31" s="71"/>
      <c r="O31" s="69">
        <f t="shared" ref="O31:P31" si="30">SUM(O19:O30)</f>
        <v>0.93152000000000001</v>
      </c>
      <c r="P31" s="70">
        <f t="shared" si="30"/>
        <v>51.701999999999998</v>
      </c>
      <c r="Q31" s="71"/>
      <c r="R31" s="69"/>
      <c r="S31" s="70"/>
      <c r="T31" s="71"/>
      <c r="U31" s="69">
        <f t="shared" ref="U31:V31" si="31">SUM(U19:U30)</f>
        <v>0.09</v>
      </c>
      <c r="V31" s="70">
        <f t="shared" si="31"/>
        <v>31.981999999999999</v>
      </c>
      <c r="W31" s="71"/>
      <c r="X31" s="69">
        <f t="shared" ref="X31:Y31" si="32">SUM(X19:X30)</f>
        <v>0.25700000000000001</v>
      </c>
      <c r="Y31" s="70">
        <f t="shared" si="32"/>
        <v>5.5649999999999995</v>
      </c>
      <c r="Z31" s="71"/>
      <c r="AA31" s="69">
        <f t="shared" ref="AA31:AB31" si="33">SUM(AA19:AA30)</f>
        <v>0.55000000000000004</v>
      </c>
      <c r="AB31" s="70">
        <f t="shared" si="33"/>
        <v>9.2279999999999998</v>
      </c>
      <c r="AC31" s="71"/>
      <c r="AD31" s="69">
        <f t="shared" ref="AD31:AE31" si="34">SUM(AD19:AD30)</f>
        <v>106.73093</v>
      </c>
      <c r="AE31" s="70">
        <f t="shared" si="34"/>
        <v>2997.5740000000001</v>
      </c>
      <c r="AF31" s="71"/>
      <c r="AG31" s="69">
        <f t="shared" ref="AG31:AH31" si="35">SUM(AG19:AG30)</f>
        <v>0.24</v>
      </c>
      <c r="AH31" s="70">
        <f t="shared" si="35"/>
        <v>11.733000000000001</v>
      </c>
      <c r="AI31" s="71"/>
      <c r="AJ31" s="69">
        <f t="shared" ref="AJ31:AK31" si="36">SUM(AJ19:AJ30)</f>
        <v>11.27542</v>
      </c>
      <c r="AK31" s="70">
        <f t="shared" si="36"/>
        <v>488.596</v>
      </c>
      <c r="AL31" s="71"/>
      <c r="AM31" s="69">
        <f t="shared" ref="AM31:AN31" si="37">SUM(AM19:AM30)</f>
        <v>13.284000000000001</v>
      </c>
      <c r="AN31" s="70">
        <f t="shared" si="37"/>
        <v>482.59199999999998</v>
      </c>
      <c r="AO31" s="71"/>
      <c r="AP31" s="72">
        <f t="shared" si="23"/>
        <v>152.57933</v>
      </c>
      <c r="AQ31" s="73">
        <f t="shared" si="24"/>
        <v>4800.4189999999999</v>
      </c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</row>
    <row r="32" spans="1:60" x14ac:dyDescent="0.3">
      <c r="A32" s="51">
        <v>2026</v>
      </c>
      <c r="B32" s="52" t="s">
        <v>5</v>
      </c>
      <c r="C32" s="57">
        <v>2.52E-2</v>
      </c>
      <c r="D32" s="11">
        <v>3.2610000000000001</v>
      </c>
      <c r="E32" s="43">
        <f>IF(C32=0,0,D32/C32*1000)</f>
        <v>129404.76190476189</v>
      </c>
      <c r="F32" s="57">
        <v>1E-3</v>
      </c>
      <c r="G32" s="11">
        <v>0.01</v>
      </c>
      <c r="H32" s="43">
        <f t="shared" ref="H32:H43" si="38">IF(F32=0,0,G32/F32*1000)</f>
        <v>10000</v>
      </c>
      <c r="I32" s="42">
        <v>0</v>
      </c>
      <c r="J32" s="11">
        <v>0</v>
      </c>
      <c r="K32" s="43">
        <f t="shared" ref="K32:K43" si="39">IF(I32=0,0,J32/I32*1000)</f>
        <v>0</v>
      </c>
      <c r="L32" s="57">
        <v>0.97089999999999999</v>
      </c>
      <c r="M32" s="11">
        <v>33.017000000000003</v>
      </c>
      <c r="N32" s="43">
        <f t="shared" ref="N32:N43" si="40">IF(L32=0,0,M32/L32*1000)</f>
        <v>34006.591822020811</v>
      </c>
      <c r="O32" s="42">
        <v>0.06</v>
      </c>
      <c r="P32" s="11">
        <v>9.4</v>
      </c>
      <c r="Q32" s="43">
        <f t="shared" ref="Q32:Q43" si="41">IF(O32=0,0,P32/O32*1000)</f>
        <v>156666.66666666669</v>
      </c>
      <c r="R32" s="57">
        <v>1E-3</v>
      </c>
      <c r="S32" s="11">
        <v>0.01</v>
      </c>
      <c r="T32" s="43">
        <f t="shared" ref="T32:T43" si="42">IF(R32=0,0,S32/R32*1000)</f>
        <v>10000</v>
      </c>
      <c r="U32" s="42">
        <v>0</v>
      </c>
      <c r="V32" s="11">
        <v>0</v>
      </c>
      <c r="W32" s="43">
        <f t="shared" ref="W32:W43" si="43">IF(U32=0,0,V32/U32*1000)</f>
        <v>0</v>
      </c>
      <c r="X32" s="42">
        <v>0</v>
      </c>
      <c r="Y32" s="11">
        <v>0</v>
      </c>
      <c r="Z32" s="43">
        <f t="shared" ref="Z32:Z43" si="44">IF(X32=0,0,Y32/X32*1000)</f>
        <v>0</v>
      </c>
      <c r="AA32" s="42">
        <v>0</v>
      </c>
      <c r="AB32" s="11">
        <v>0</v>
      </c>
      <c r="AC32" s="43">
        <f t="shared" ref="AC32:AC43" si="45">IF(AA32=0,0,AB32/AA32*1000)</f>
        <v>0</v>
      </c>
      <c r="AD32" s="42">
        <v>0</v>
      </c>
      <c r="AE32" s="11">
        <v>0</v>
      </c>
      <c r="AF32" s="43">
        <f t="shared" ref="AF32:AF43" si="46">IF(AD32=0,0,AE32/AD32*1000)</f>
        <v>0</v>
      </c>
      <c r="AG32" s="42">
        <v>0</v>
      </c>
      <c r="AH32" s="11">
        <v>0</v>
      </c>
      <c r="AI32" s="43">
        <f t="shared" ref="AI32:AI43" si="47">IF(AG32=0,0,AH32/AG32*1000)</f>
        <v>0</v>
      </c>
      <c r="AJ32" s="42">
        <v>0</v>
      </c>
      <c r="AK32" s="11">
        <v>0</v>
      </c>
      <c r="AL32" s="43">
        <f t="shared" ref="AL32:AL43" si="48">IF(AJ32=0,0,AK32/AJ32*1000)</f>
        <v>0</v>
      </c>
      <c r="AM32" s="42">
        <v>0</v>
      </c>
      <c r="AN32" s="11">
        <v>0</v>
      </c>
      <c r="AO32" s="43">
        <f t="shared" ref="AO32:AO43" si="49">IF(AM32=0,0,AN32/AM32*1000)</f>
        <v>0</v>
      </c>
      <c r="AP32" s="6">
        <f t="shared" ref="AP32:AP44" si="50">SUMIF($C$5:$AO$5,"Ton",C32:AO32)</f>
        <v>1.0580999999999998</v>
      </c>
      <c r="AQ32" s="15">
        <f t="shared" ref="AQ32:AQ44" si="51">SUMIF($C$5:$AO$5,"F*",C32:AO32)</f>
        <v>45.698</v>
      </c>
    </row>
    <row r="33" spans="1:43" x14ac:dyDescent="0.3">
      <c r="A33" s="51">
        <v>2026</v>
      </c>
      <c r="B33" s="52" t="s">
        <v>6</v>
      </c>
      <c r="C33" s="57">
        <v>8.7999999999999995E-2</v>
      </c>
      <c r="D33" s="11">
        <v>3.78</v>
      </c>
      <c r="E33" s="43">
        <f t="shared" ref="E33:E34" si="52">IF(C33=0,0,D33/C33*1000)</f>
        <v>42954.545454545456</v>
      </c>
      <c r="F33" s="42">
        <v>0</v>
      </c>
      <c r="G33" s="11">
        <v>0</v>
      </c>
      <c r="H33" s="43">
        <f t="shared" si="38"/>
        <v>0</v>
      </c>
      <c r="I33" s="42">
        <v>0</v>
      </c>
      <c r="J33" s="11">
        <v>0</v>
      </c>
      <c r="K33" s="43">
        <f t="shared" si="39"/>
        <v>0</v>
      </c>
      <c r="L33" s="57">
        <v>0.1918</v>
      </c>
      <c r="M33" s="11">
        <v>7.9020000000000001</v>
      </c>
      <c r="N33" s="43">
        <f t="shared" si="40"/>
        <v>41199.165797705944</v>
      </c>
      <c r="O33" s="42">
        <v>0</v>
      </c>
      <c r="P33" s="11">
        <v>0</v>
      </c>
      <c r="Q33" s="43">
        <f t="shared" si="41"/>
        <v>0</v>
      </c>
      <c r="R33" s="42">
        <v>0</v>
      </c>
      <c r="S33" s="11">
        <v>0</v>
      </c>
      <c r="T33" s="43">
        <f t="shared" si="42"/>
        <v>0</v>
      </c>
      <c r="U33" s="57">
        <v>0.13</v>
      </c>
      <c r="V33" s="11">
        <v>35.104999999999997</v>
      </c>
      <c r="W33" s="43">
        <f t="shared" si="43"/>
        <v>270038.4615384615</v>
      </c>
      <c r="X33" s="42">
        <v>0</v>
      </c>
      <c r="Y33" s="11">
        <v>0</v>
      </c>
      <c r="Z33" s="43">
        <f t="shared" si="44"/>
        <v>0</v>
      </c>
      <c r="AA33" s="57">
        <v>0.1</v>
      </c>
      <c r="AB33" s="11">
        <v>1.92</v>
      </c>
      <c r="AC33" s="43">
        <f t="shared" si="45"/>
        <v>19200</v>
      </c>
      <c r="AD33" s="42">
        <v>0</v>
      </c>
      <c r="AE33" s="11">
        <v>0</v>
      </c>
      <c r="AF33" s="43">
        <f t="shared" si="46"/>
        <v>0</v>
      </c>
      <c r="AG33" s="42">
        <v>0</v>
      </c>
      <c r="AH33" s="11">
        <v>0</v>
      </c>
      <c r="AI33" s="43">
        <f t="shared" si="47"/>
        <v>0</v>
      </c>
      <c r="AJ33" s="42">
        <v>0</v>
      </c>
      <c r="AK33" s="11">
        <v>0</v>
      </c>
      <c r="AL33" s="43">
        <f t="shared" si="48"/>
        <v>0</v>
      </c>
      <c r="AM33" s="57">
        <v>7.6639999999999997</v>
      </c>
      <c r="AN33" s="11">
        <v>229.68799999999999</v>
      </c>
      <c r="AO33" s="43">
        <f t="shared" si="49"/>
        <v>29969.728601252609</v>
      </c>
      <c r="AP33" s="6">
        <f t="shared" si="50"/>
        <v>8.1738</v>
      </c>
      <c r="AQ33" s="15">
        <f t="shared" si="51"/>
        <v>278.39499999999998</v>
      </c>
    </row>
    <row r="34" spans="1:43" x14ac:dyDescent="0.3">
      <c r="A34" s="51">
        <v>2026</v>
      </c>
      <c r="B34" s="52" t="s">
        <v>7</v>
      </c>
      <c r="C34" s="57">
        <v>0.56200000000000006</v>
      </c>
      <c r="D34" s="11">
        <v>16.763000000000002</v>
      </c>
      <c r="E34" s="43">
        <f t="shared" si="52"/>
        <v>29827.402135231318</v>
      </c>
      <c r="F34" s="42">
        <v>0</v>
      </c>
      <c r="G34" s="11">
        <v>0</v>
      </c>
      <c r="H34" s="43">
        <f t="shared" si="38"/>
        <v>0</v>
      </c>
      <c r="I34" s="42">
        <v>0</v>
      </c>
      <c r="J34" s="11">
        <v>0</v>
      </c>
      <c r="K34" s="43">
        <f t="shared" si="39"/>
        <v>0</v>
      </c>
      <c r="L34" s="57">
        <v>3.8405999999999998</v>
      </c>
      <c r="M34" s="11">
        <v>120.83</v>
      </c>
      <c r="N34" s="43">
        <f t="shared" si="40"/>
        <v>31461.230016143312</v>
      </c>
      <c r="O34" s="42">
        <v>0</v>
      </c>
      <c r="P34" s="11">
        <v>0</v>
      </c>
      <c r="Q34" s="43">
        <f t="shared" si="41"/>
        <v>0</v>
      </c>
      <c r="R34" s="42">
        <v>0</v>
      </c>
      <c r="S34" s="11">
        <v>0</v>
      </c>
      <c r="T34" s="43">
        <f t="shared" si="42"/>
        <v>0</v>
      </c>
      <c r="U34" s="42">
        <v>0</v>
      </c>
      <c r="V34" s="11">
        <v>0</v>
      </c>
      <c r="W34" s="43">
        <f t="shared" si="43"/>
        <v>0</v>
      </c>
      <c r="X34" s="42">
        <v>0</v>
      </c>
      <c r="Y34" s="11">
        <v>0</v>
      </c>
      <c r="Z34" s="43">
        <f t="shared" si="44"/>
        <v>0</v>
      </c>
      <c r="AA34" s="42">
        <v>0</v>
      </c>
      <c r="AB34" s="11">
        <v>0</v>
      </c>
      <c r="AC34" s="43">
        <f t="shared" si="45"/>
        <v>0</v>
      </c>
      <c r="AD34" s="57">
        <v>9.4650000000000012E-2</v>
      </c>
      <c r="AE34" s="11">
        <v>2.2989999999999999</v>
      </c>
      <c r="AF34" s="43">
        <f t="shared" si="46"/>
        <v>24289.487585842577</v>
      </c>
      <c r="AG34" s="42">
        <v>0</v>
      </c>
      <c r="AH34" s="11">
        <v>0</v>
      </c>
      <c r="AI34" s="43">
        <f t="shared" si="47"/>
        <v>0</v>
      </c>
      <c r="AJ34" s="42">
        <v>0</v>
      </c>
      <c r="AK34" s="11">
        <v>0</v>
      </c>
      <c r="AL34" s="43">
        <f t="shared" si="48"/>
        <v>0</v>
      </c>
      <c r="AM34" s="42">
        <v>0</v>
      </c>
      <c r="AN34" s="11">
        <v>0</v>
      </c>
      <c r="AO34" s="43">
        <f t="shared" si="49"/>
        <v>0</v>
      </c>
      <c r="AP34" s="6">
        <f t="shared" si="50"/>
        <v>4.4972499999999993</v>
      </c>
      <c r="AQ34" s="15">
        <f t="shared" si="51"/>
        <v>139.892</v>
      </c>
    </row>
    <row r="35" spans="1:43" x14ac:dyDescent="0.3">
      <c r="A35" s="51">
        <v>2026</v>
      </c>
      <c r="B35" s="52" t="s">
        <v>8</v>
      </c>
      <c r="C35" s="57">
        <v>0.13900000000000001</v>
      </c>
      <c r="D35" s="11">
        <v>6.2720000000000002</v>
      </c>
      <c r="E35" s="43">
        <f>IF(C35=0,0,D35/C35*1000)</f>
        <v>45122.302158273378</v>
      </c>
      <c r="F35" s="42">
        <v>0</v>
      </c>
      <c r="G35" s="11">
        <v>0</v>
      </c>
      <c r="H35" s="43">
        <f t="shared" si="38"/>
        <v>0</v>
      </c>
      <c r="I35" s="42">
        <v>0</v>
      </c>
      <c r="J35" s="11">
        <v>0</v>
      </c>
      <c r="K35" s="43">
        <f t="shared" si="39"/>
        <v>0</v>
      </c>
      <c r="L35" s="57">
        <v>0.10779999999999999</v>
      </c>
      <c r="M35" s="11">
        <v>4.133</v>
      </c>
      <c r="N35" s="43">
        <f t="shared" si="40"/>
        <v>38339.517625231914</v>
      </c>
      <c r="O35" s="42">
        <v>0</v>
      </c>
      <c r="P35" s="11">
        <v>0</v>
      </c>
      <c r="Q35" s="43">
        <f t="shared" si="41"/>
        <v>0</v>
      </c>
      <c r="R35" s="42">
        <v>0</v>
      </c>
      <c r="S35" s="11">
        <v>0</v>
      </c>
      <c r="T35" s="43">
        <f t="shared" si="42"/>
        <v>0</v>
      </c>
      <c r="U35" s="42">
        <v>0</v>
      </c>
      <c r="V35" s="11">
        <v>0</v>
      </c>
      <c r="W35" s="43">
        <f t="shared" si="43"/>
        <v>0</v>
      </c>
      <c r="X35" s="42">
        <v>0</v>
      </c>
      <c r="Y35" s="11">
        <v>0</v>
      </c>
      <c r="Z35" s="43">
        <f t="shared" si="44"/>
        <v>0</v>
      </c>
      <c r="AA35" s="57">
        <v>0.05</v>
      </c>
      <c r="AB35" s="11">
        <v>0.72</v>
      </c>
      <c r="AC35" s="43">
        <f t="shared" si="45"/>
        <v>14399.999999999998</v>
      </c>
      <c r="AD35" s="42">
        <v>0</v>
      </c>
      <c r="AE35" s="11">
        <v>0</v>
      </c>
      <c r="AF35" s="43">
        <f t="shared" si="46"/>
        <v>0</v>
      </c>
      <c r="AG35" s="42">
        <v>0</v>
      </c>
      <c r="AH35" s="11">
        <v>0</v>
      </c>
      <c r="AI35" s="43">
        <f t="shared" si="47"/>
        <v>0</v>
      </c>
      <c r="AJ35" s="42">
        <v>0</v>
      </c>
      <c r="AK35" s="11">
        <v>0</v>
      </c>
      <c r="AL35" s="43">
        <f t="shared" si="48"/>
        <v>0</v>
      </c>
      <c r="AM35" s="57">
        <v>17.088000000000001</v>
      </c>
      <c r="AN35" s="11">
        <v>678.70299999999997</v>
      </c>
      <c r="AO35" s="43">
        <f t="shared" si="49"/>
        <v>39718.106273408237</v>
      </c>
      <c r="AP35" s="6">
        <f t="shared" si="50"/>
        <v>17.384800000000002</v>
      </c>
      <c r="AQ35" s="15">
        <f t="shared" si="51"/>
        <v>689.82799999999997</v>
      </c>
    </row>
    <row r="36" spans="1:43" x14ac:dyDescent="0.3">
      <c r="A36" s="51">
        <v>2026</v>
      </c>
      <c r="B36" s="43" t="s">
        <v>9</v>
      </c>
      <c r="C36" s="57">
        <v>0.35344999999999999</v>
      </c>
      <c r="D36" s="11">
        <v>18.172999999999998</v>
      </c>
      <c r="E36" s="43">
        <f t="shared" ref="E36:E43" si="53">IF(C36=0,0,D36/C36*1000)</f>
        <v>51416.041872966467</v>
      </c>
      <c r="F36" s="42">
        <v>0</v>
      </c>
      <c r="G36" s="11">
        <v>0</v>
      </c>
      <c r="H36" s="43">
        <f t="shared" si="38"/>
        <v>0</v>
      </c>
      <c r="I36" s="42">
        <v>0</v>
      </c>
      <c r="J36" s="11">
        <v>0</v>
      </c>
      <c r="K36" s="43">
        <f t="shared" si="39"/>
        <v>0</v>
      </c>
      <c r="L36" s="57">
        <v>2.1455000000000002</v>
      </c>
      <c r="M36" s="11">
        <v>69.168000000000006</v>
      </c>
      <c r="N36" s="43">
        <f t="shared" si="40"/>
        <v>32238.639011885341</v>
      </c>
      <c r="O36" s="42">
        <v>0</v>
      </c>
      <c r="P36" s="11">
        <v>0</v>
      </c>
      <c r="Q36" s="43">
        <f t="shared" si="41"/>
        <v>0</v>
      </c>
      <c r="R36" s="42">
        <v>0</v>
      </c>
      <c r="S36" s="11">
        <v>0</v>
      </c>
      <c r="T36" s="43">
        <f t="shared" si="42"/>
        <v>0</v>
      </c>
      <c r="U36" s="42">
        <v>0</v>
      </c>
      <c r="V36" s="11">
        <v>0</v>
      </c>
      <c r="W36" s="43">
        <f t="shared" si="43"/>
        <v>0</v>
      </c>
      <c r="X36" s="57">
        <v>4.0000000000000001E-3</v>
      </c>
      <c r="Y36" s="11">
        <v>6.8000000000000005E-2</v>
      </c>
      <c r="Z36" s="43">
        <f t="shared" si="44"/>
        <v>17000</v>
      </c>
      <c r="AA36" s="42">
        <v>0</v>
      </c>
      <c r="AB36" s="11">
        <v>0</v>
      </c>
      <c r="AC36" s="43">
        <f t="shared" si="45"/>
        <v>0</v>
      </c>
      <c r="AD36" s="57">
        <v>1.2670000000000001E-2</v>
      </c>
      <c r="AE36" s="11">
        <v>3.556</v>
      </c>
      <c r="AF36" s="43">
        <f t="shared" si="46"/>
        <v>280662.98342541431</v>
      </c>
      <c r="AG36" s="42">
        <v>0</v>
      </c>
      <c r="AH36" s="11">
        <v>0</v>
      </c>
      <c r="AI36" s="43">
        <f t="shared" si="47"/>
        <v>0</v>
      </c>
      <c r="AJ36" s="42">
        <v>0</v>
      </c>
      <c r="AK36" s="11">
        <v>0</v>
      </c>
      <c r="AL36" s="43">
        <f t="shared" si="48"/>
        <v>0</v>
      </c>
      <c r="AM36" s="57">
        <v>3.9849999999999999</v>
      </c>
      <c r="AN36" s="11">
        <v>192.00299999999999</v>
      </c>
      <c r="AO36" s="43">
        <f t="shared" si="49"/>
        <v>48181.430363864492</v>
      </c>
      <c r="AP36" s="6">
        <f t="shared" si="50"/>
        <v>6.5006199999999996</v>
      </c>
      <c r="AQ36" s="15">
        <f t="shared" si="51"/>
        <v>282.96799999999996</v>
      </c>
    </row>
    <row r="37" spans="1:43" x14ac:dyDescent="0.3">
      <c r="A37" s="51">
        <v>2026</v>
      </c>
      <c r="B37" s="52" t="s">
        <v>10</v>
      </c>
      <c r="C37" s="42">
        <v>0</v>
      </c>
      <c r="D37" s="11">
        <v>0</v>
      </c>
      <c r="E37" s="43">
        <f t="shared" si="53"/>
        <v>0</v>
      </c>
      <c r="F37" s="42">
        <v>0</v>
      </c>
      <c r="G37" s="11">
        <v>0</v>
      </c>
      <c r="H37" s="43">
        <f t="shared" si="38"/>
        <v>0</v>
      </c>
      <c r="I37" s="42">
        <v>0</v>
      </c>
      <c r="J37" s="11">
        <v>0</v>
      </c>
      <c r="K37" s="43">
        <f t="shared" si="39"/>
        <v>0</v>
      </c>
      <c r="L37" s="42">
        <v>0</v>
      </c>
      <c r="M37" s="11">
        <v>0</v>
      </c>
      <c r="N37" s="43">
        <f t="shared" si="40"/>
        <v>0</v>
      </c>
      <c r="O37" s="42">
        <v>0</v>
      </c>
      <c r="P37" s="11">
        <v>0</v>
      </c>
      <c r="Q37" s="43">
        <f t="shared" si="41"/>
        <v>0</v>
      </c>
      <c r="R37" s="42">
        <v>0</v>
      </c>
      <c r="S37" s="11">
        <v>0</v>
      </c>
      <c r="T37" s="43">
        <f t="shared" si="42"/>
        <v>0</v>
      </c>
      <c r="U37" s="42">
        <v>0</v>
      </c>
      <c r="V37" s="11">
        <v>0</v>
      </c>
      <c r="W37" s="43">
        <f t="shared" si="43"/>
        <v>0</v>
      </c>
      <c r="X37" s="42">
        <v>0</v>
      </c>
      <c r="Y37" s="11">
        <v>0</v>
      </c>
      <c r="Z37" s="43">
        <f t="shared" si="44"/>
        <v>0</v>
      </c>
      <c r="AA37" s="42">
        <v>0</v>
      </c>
      <c r="AB37" s="11">
        <v>0</v>
      </c>
      <c r="AC37" s="43">
        <f t="shared" si="45"/>
        <v>0</v>
      </c>
      <c r="AD37" s="42">
        <v>0</v>
      </c>
      <c r="AE37" s="11">
        <v>0</v>
      </c>
      <c r="AF37" s="43">
        <f t="shared" si="46"/>
        <v>0</v>
      </c>
      <c r="AG37" s="42">
        <v>0</v>
      </c>
      <c r="AH37" s="11">
        <v>0</v>
      </c>
      <c r="AI37" s="43">
        <f t="shared" si="47"/>
        <v>0</v>
      </c>
      <c r="AJ37" s="42">
        <v>0</v>
      </c>
      <c r="AK37" s="11">
        <v>0</v>
      </c>
      <c r="AL37" s="43">
        <f t="shared" si="48"/>
        <v>0</v>
      </c>
      <c r="AM37" s="42">
        <v>0</v>
      </c>
      <c r="AN37" s="11">
        <v>0</v>
      </c>
      <c r="AO37" s="43">
        <f t="shared" si="49"/>
        <v>0</v>
      </c>
      <c r="AP37" s="6">
        <f t="shared" si="50"/>
        <v>0</v>
      </c>
      <c r="AQ37" s="15">
        <f t="shared" si="51"/>
        <v>0</v>
      </c>
    </row>
    <row r="38" spans="1:43" x14ac:dyDescent="0.3">
      <c r="A38" s="51">
        <v>2026</v>
      </c>
      <c r="B38" s="52" t="s">
        <v>11</v>
      </c>
      <c r="C38" s="42">
        <v>0</v>
      </c>
      <c r="D38" s="11">
        <v>0</v>
      </c>
      <c r="E38" s="43">
        <f t="shared" si="53"/>
        <v>0</v>
      </c>
      <c r="F38" s="42">
        <v>0</v>
      </c>
      <c r="G38" s="11">
        <v>0</v>
      </c>
      <c r="H38" s="43">
        <f t="shared" si="38"/>
        <v>0</v>
      </c>
      <c r="I38" s="42">
        <v>0</v>
      </c>
      <c r="J38" s="11">
        <v>0</v>
      </c>
      <c r="K38" s="43">
        <f t="shared" si="39"/>
        <v>0</v>
      </c>
      <c r="L38" s="42">
        <v>0</v>
      </c>
      <c r="M38" s="11">
        <v>0</v>
      </c>
      <c r="N38" s="43">
        <f t="shared" si="40"/>
        <v>0</v>
      </c>
      <c r="O38" s="42">
        <v>0</v>
      </c>
      <c r="P38" s="11">
        <v>0</v>
      </c>
      <c r="Q38" s="43">
        <f t="shared" si="41"/>
        <v>0</v>
      </c>
      <c r="R38" s="42">
        <v>0</v>
      </c>
      <c r="S38" s="11">
        <v>0</v>
      </c>
      <c r="T38" s="43">
        <f t="shared" si="42"/>
        <v>0</v>
      </c>
      <c r="U38" s="42">
        <v>0</v>
      </c>
      <c r="V38" s="11">
        <v>0</v>
      </c>
      <c r="W38" s="43">
        <f t="shared" si="43"/>
        <v>0</v>
      </c>
      <c r="X38" s="42">
        <v>0</v>
      </c>
      <c r="Y38" s="11">
        <v>0</v>
      </c>
      <c r="Z38" s="43">
        <f t="shared" si="44"/>
        <v>0</v>
      </c>
      <c r="AA38" s="42">
        <v>0</v>
      </c>
      <c r="AB38" s="11">
        <v>0</v>
      </c>
      <c r="AC38" s="43">
        <f t="shared" si="45"/>
        <v>0</v>
      </c>
      <c r="AD38" s="42">
        <v>0</v>
      </c>
      <c r="AE38" s="11">
        <v>0</v>
      </c>
      <c r="AF38" s="43">
        <f t="shared" si="46"/>
        <v>0</v>
      </c>
      <c r="AG38" s="42">
        <v>0</v>
      </c>
      <c r="AH38" s="11">
        <v>0</v>
      </c>
      <c r="AI38" s="43">
        <f t="shared" si="47"/>
        <v>0</v>
      </c>
      <c r="AJ38" s="42">
        <v>0</v>
      </c>
      <c r="AK38" s="11">
        <v>0</v>
      </c>
      <c r="AL38" s="43">
        <f t="shared" si="48"/>
        <v>0</v>
      </c>
      <c r="AM38" s="42">
        <v>0</v>
      </c>
      <c r="AN38" s="11">
        <v>0</v>
      </c>
      <c r="AO38" s="43">
        <f t="shared" si="49"/>
        <v>0</v>
      </c>
      <c r="AP38" s="6">
        <f t="shared" si="50"/>
        <v>0</v>
      </c>
      <c r="AQ38" s="15">
        <f t="shared" si="51"/>
        <v>0</v>
      </c>
    </row>
    <row r="39" spans="1:43" x14ac:dyDescent="0.3">
      <c r="A39" s="51">
        <v>2026</v>
      </c>
      <c r="B39" s="52" t="s">
        <v>12</v>
      </c>
      <c r="C39" s="42">
        <v>0</v>
      </c>
      <c r="D39" s="11">
        <v>0</v>
      </c>
      <c r="E39" s="43">
        <f t="shared" si="53"/>
        <v>0</v>
      </c>
      <c r="F39" s="42">
        <v>0</v>
      </c>
      <c r="G39" s="11">
        <v>0</v>
      </c>
      <c r="H39" s="43">
        <f t="shared" si="38"/>
        <v>0</v>
      </c>
      <c r="I39" s="42">
        <v>0</v>
      </c>
      <c r="J39" s="11">
        <v>0</v>
      </c>
      <c r="K39" s="43">
        <f t="shared" si="39"/>
        <v>0</v>
      </c>
      <c r="L39" s="42">
        <v>0</v>
      </c>
      <c r="M39" s="11">
        <v>0</v>
      </c>
      <c r="N39" s="43">
        <f t="shared" si="40"/>
        <v>0</v>
      </c>
      <c r="O39" s="42">
        <v>0</v>
      </c>
      <c r="P39" s="11">
        <v>0</v>
      </c>
      <c r="Q39" s="43">
        <f t="shared" si="41"/>
        <v>0</v>
      </c>
      <c r="R39" s="42">
        <v>0</v>
      </c>
      <c r="S39" s="11">
        <v>0</v>
      </c>
      <c r="T39" s="43">
        <f t="shared" si="42"/>
        <v>0</v>
      </c>
      <c r="U39" s="42">
        <v>0</v>
      </c>
      <c r="V39" s="11">
        <v>0</v>
      </c>
      <c r="W39" s="43">
        <f t="shared" si="43"/>
        <v>0</v>
      </c>
      <c r="X39" s="42">
        <v>0</v>
      </c>
      <c r="Y39" s="11">
        <v>0</v>
      </c>
      <c r="Z39" s="43">
        <f t="shared" si="44"/>
        <v>0</v>
      </c>
      <c r="AA39" s="42">
        <v>0</v>
      </c>
      <c r="AB39" s="11">
        <v>0</v>
      </c>
      <c r="AC39" s="43">
        <f t="shared" si="45"/>
        <v>0</v>
      </c>
      <c r="AD39" s="42">
        <v>0</v>
      </c>
      <c r="AE39" s="11">
        <v>0</v>
      </c>
      <c r="AF39" s="43">
        <f t="shared" si="46"/>
        <v>0</v>
      </c>
      <c r="AG39" s="42">
        <v>0</v>
      </c>
      <c r="AH39" s="11">
        <v>0</v>
      </c>
      <c r="AI39" s="43">
        <f t="shared" si="47"/>
        <v>0</v>
      </c>
      <c r="AJ39" s="42">
        <v>0</v>
      </c>
      <c r="AK39" s="11">
        <v>0</v>
      </c>
      <c r="AL39" s="43">
        <f t="shared" si="48"/>
        <v>0</v>
      </c>
      <c r="AM39" s="42">
        <v>0</v>
      </c>
      <c r="AN39" s="11">
        <v>0</v>
      </c>
      <c r="AO39" s="43">
        <f t="shared" si="49"/>
        <v>0</v>
      </c>
      <c r="AP39" s="6">
        <f t="shared" si="50"/>
        <v>0</v>
      </c>
      <c r="AQ39" s="15">
        <f t="shared" si="51"/>
        <v>0</v>
      </c>
    </row>
    <row r="40" spans="1:43" x14ac:dyDescent="0.3">
      <c r="A40" s="51">
        <v>2026</v>
      </c>
      <c r="B40" s="52" t="s">
        <v>13</v>
      </c>
      <c r="C40" s="42">
        <v>0</v>
      </c>
      <c r="D40" s="11">
        <v>0</v>
      </c>
      <c r="E40" s="43">
        <f t="shared" si="53"/>
        <v>0</v>
      </c>
      <c r="F40" s="42">
        <v>0</v>
      </c>
      <c r="G40" s="11">
        <v>0</v>
      </c>
      <c r="H40" s="43">
        <f t="shared" si="38"/>
        <v>0</v>
      </c>
      <c r="I40" s="42">
        <v>0</v>
      </c>
      <c r="J40" s="11">
        <v>0</v>
      </c>
      <c r="K40" s="43">
        <f t="shared" si="39"/>
        <v>0</v>
      </c>
      <c r="L40" s="42">
        <v>0</v>
      </c>
      <c r="M40" s="11">
        <v>0</v>
      </c>
      <c r="N40" s="43">
        <f t="shared" si="40"/>
        <v>0</v>
      </c>
      <c r="O40" s="42">
        <v>0</v>
      </c>
      <c r="P40" s="11">
        <v>0</v>
      </c>
      <c r="Q40" s="43">
        <f t="shared" si="41"/>
        <v>0</v>
      </c>
      <c r="R40" s="42">
        <v>0</v>
      </c>
      <c r="S40" s="11">
        <v>0</v>
      </c>
      <c r="T40" s="43">
        <f t="shared" si="42"/>
        <v>0</v>
      </c>
      <c r="U40" s="42">
        <v>0</v>
      </c>
      <c r="V40" s="11">
        <v>0</v>
      </c>
      <c r="W40" s="43">
        <f t="shared" si="43"/>
        <v>0</v>
      </c>
      <c r="X40" s="42">
        <v>0</v>
      </c>
      <c r="Y40" s="11">
        <v>0</v>
      </c>
      <c r="Z40" s="43">
        <f t="shared" si="44"/>
        <v>0</v>
      </c>
      <c r="AA40" s="42">
        <v>0</v>
      </c>
      <c r="AB40" s="11">
        <v>0</v>
      </c>
      <c r="AC40" s="43">
        <f t="shared" si="45"/>
        <v>0</v>
      </c>
      <c r="AD40" s="42">
        <v>0</v>
      </c>
      <c r="AE40" s="11">
        <v>0</v>
      </c>
      <c r="AF40" s="43">
        <f t="shared" si="46"/>
        <v>0</v>
      </c>
      <c r="AG40" s="42">
        <v>0</v>
      </c>
      <c r="AH40" s="11">
        <v>0</v>
      </c>
      <c r="AI40" s="43">
        <f t="shared" si="47"/>
        <v>0</v>
      </c>
      <c r="AJ40" s="42">
        <v>0</v>
      </c>
      <c r="AK40" s="11">
        <v>0</v>
      </c>
      <c r="AL40" s="43">
        <f t="shared" si="48"/>
        <v>0</v>
      </c>
      <c r="AM40" s="42">
        <v>0</v>
      </c>
      <c r="AN40" s="11">
        <v>0</v>
      </c>
      <c r="AO40" s="43">
        <f t="shared" si="49"/>
        <v>0</v>
      </c>
      <c r="AP40" s="6">
        <f t="shared" si="50"/>
        <v>0</v>
      </c>
      <c r="AQ40" s="15">
        <f t="shared" si="51"/>
        <v>0</v>
      </c>
    </row>
    <row r="41" spans="1:43" x14ac:dyDescent="0.3">
      <c r="A41" s="51">
        <v>2026</v>
      </c>
      <c r="B41" s="52" t="s">
        <v>14</v>
      </c>
      <c r="C41" s="42">
        <v>0</v>
      </c>
      <c r="D41" s="11">
        <v>0</v>
      </c>
      <c r="E41" s="43">
        <f t="shared" si="53"/>
        <v>0</v>
      </c>
      <c r="F41" s="42">
        <v>0</v>
      </c>
      <c r="G41" s="11">
        <v>0</v>
      </c>
      <c r="H41" s="43">
        <f t="shared" si="38"/>
        <v>0</v>
      </c>
      <c r="I41" s="42">
        <v>0</v>
      </c>
      <c r="J41" s="11">
        <v>0</v>
      </c>
      <c r="K41" s="43">
        <f t="shared" si="39"/>
        <v>0</v>
      </c>
      <c r="L41" s="42">
        <v>0</v>
      </c>
      <c r="M41" s="11">
        <v>0</v>
      </c>
      <c r="N41" s="43">
        <f t="shared" si="40"/>
        <v>0</v>
      </c>
      <c r="O41" s="42">
        <v>0</v>
      </c>
      <c r="P41" s="11">
        <v>0</v>
      </c>
      <c r="Q41" s="43">
        <f t="shared" si="41"/>
        <v>0</v>
      </c>
      <c r="R41" s="42">
        <v>0</v>
      </c>
      <c r="S41" s="11">
        <v>0</v>
      </c>
      <c r="T41" s="43">
        <f t="shared" si="42"/>
        <v>0</v>
      </c>
      <c r="U41" s="42">
        <v>0</v>
      </c>
      <c r="V41" s="11">
        <v>0</v>
      </c>
      <c r="W41" s="43">
        <f t="shared" si="43"/>
        <v>0</v>
      </c>
      <c r="X41" s="42">
        <v>0</v>
      </c>
      <c r="Y41" s="11">
        <v>0</v>
      </c>
      <c r="Z41" s="43">
        <f t="shared" si="44"/>
        <v>0</v>
      </c>
      <c r="AA41" s="42">
        <v>0</v>
      </c>
      <c r="AB41" s="11">
        <v>0</v>
      </c>
      <c r="AC41" s="43">
        <f t="shared" si="45"/>
        <v>0</v>
      </c>
      <c r="AD41" s="42">
        <v>0</v>
      </c>
      <c r="AE41" s="11">
        <v>0</v>
      </c>
      <c r="AF41" s="43">
        <f t="shared" si="46"/>
        <v>0</v>
      </c>
      <c r="AG41" s="42">
        <v>0</v>
      </c>
      <c r="AH41" s="11">
        <v>0</v>
      </c>
      <c r="AI41" s="43">
        <f t="shared" si="47"/>
        <v>0</v>
      </c>
      <c r="AJ41" s="42">
        <v>0</v>
      </c>
      <c r="AK41" s="11">
        <v>0</v>
      </c>
      <c r="AL41" s="43">
        <f t="shared" si="48"/>
        <v>0</v>
      </c>
      <c r="AM41" s="42">
        <v>0</v>
      </c>
      <c r="AN41" s="11">
        <v>0</v>
      </c>
      <c r="AO41" s="43">
        <f t="shared" si="49"/>
        <v>0</v>
      </c>
      <c r="AP41" s="6">
        <f t="shared" si="50"/>
        <v>0</v>
      </c>
      <c r="AQ41" s="15">
        <f t="shared" si="51"/>
        <v>0</v>
      </c>
    </row>
    <row r="42" spans="1:43" x14ac:dyDescent="0.3">
      <c r="A42" s="51">
        <v>2026</v>
      </c>
      <c r="B42" s="43" t="s">
        <v>15</v>
      </c>
      <c r="C42" s="42">
        <v>0</v>
      </c>
      <c r="D42" s="11">
        <v>0</v>
      </c>
      <c r="E42" s="43">
        <f t="shared" si="53"/>
        <v>0</v>
      </c>
      <c r="F42" s="42">
        <v>0</v>
      </c>
      <c r="G42" s="11">
        <v>0</v>
      </c>
      <c r="H42" s="43">
        <f t="shared" si="38"/>
        <v>0</v>
      </c>
      <c r="I42" s="42">
        <v>0</v>
      </c>
      <c r="J42" s="11">
        <v>0</v>
      </c>
      <c r="K42" s="43">
        <f t="shared" si="39"/>
        <v>0</v>
      </c>
      <c r="L42" s="42">
        <v>0</v>
      </c>
      <c r="M42" s="11">
        <v>0</v>
      </c>
      <c r="N42" s="43">
        <f t="shared" si="40"/>
        <v>0</v>
      </c>
      <c r="O42" s="42">
        <v>0</v>
      </c>
      <c r="P42" s="11">
        <v>0</v>
      </c>
      <c r="Q42" s="43">
        <f t="shared" si="41"/>
        <v>0</v>
      </c>
      <c r="R42" s="42">
        <v>0</v>
      </c>
      <c r="S42" s="11">
        <v>0</v>
      </c>
      <c r="T42" s="43">
        <f t="shared" si="42"/>
        <v>0</v>
      </c>
      <c r="U42" s="42">
        <v>0</v>
      </c>
      <c r="V42" s="11">
        <v>0</v>
      </c>
      <c r="W42" s="43">
        <f t="shared" si="43"/>
        <v>0</v>
      </c>
      <c r="X42" s="42">
        <v>0</v>
      </c>
      <c r="Y42" s="11">
        <v>0</v>
      </c>
      <c r="Z42" s="43">
        <f t="shared" si="44"/>
        <v>0</v>
      </c>
      <c r="AA42" s="42">
        <v>0</v>
      </c>
      <c r="AB42" s="11">
        <v>0</v>
      </c>
      <c r="AC42" s="43">
        <f t="shared" si="45"/>
        <v>0</v>
      </c>
      <c r="AD42" s="42">
        <v>0</v>
      </c>
      <c r="AE42" s="11">
        <v>0</v>
      </c>
      <c r="AF42" s="43">
        <f t="shared" si="46"/>
        <v>0</v>
      </c>
      <c r="AG42" s="42">
        <v>0</v>
      </c>
      <c r="AH42" s="11">
        <v>0</v>
      </c>
      <c r="AI42" s="43">
        <f t="shared" si="47"/>
        <v>0</v>
      </c>
      <c r="AJ42" s="42">
        <v>0</v>
      </c>
      <c r="AK42" s="11">
        <v>0</v>
      </c>
      <c r="AL42" s="43">
        <f t="shared" si="48"/>
        <v>0</v>
      </c>
      <c r="AM42" s="42">
        <v>0</v>
      </c>
      <c r="AN42" s="11">
        <v>0</v>
      </c>
      <c r="AO42" s="43">
        <f t="shared" si="49"/>
        <v>0</v>
      </c>
      <c r="AP42" s="6">
        <f t="shared" si="50"/>
        <v>0</v>
      </c>
      <c r="AQ42" s="15">
        <f t="shared" si="51"/>
        <v>0</v>
      </c>
    </row>
    <row r="43" spans="1:43" x14ac:dyDescent="0.3">
      <c r="A43" s="51">
        <v>2026</v>
      </c>
      <c r="B43" s="52" t="s">
        <v>16</v>
      </c>
      <c r="C43" s="42">
        <v>0</v>
      </c>
      <c r="D43" s="11">
        <v>0</v>
      </c>
      <c r="E43" s="43">
        <f t="shared" si="53"/>
        <v>0</v>
      </c>
      <c r="F43" s="42">
        <v>0</v>
      </c>
      <c r="G43" s="11">
        <v>0</v>
      </c>
      <c r="H43" s="43">
        <f t="shared" si="38"/>
        <v>0</v>
      </c>
      <c r="I43" s="42">
        <v>0</v>
      </c>
      <c r="J43" s="11">
        <v>0</v>
      </c>
      <c r="K43" s="43">
        <f t="shared" si="39"/>
        <v>0</v>
      </c>
      <c r="L43" s="42">
        <v>0</v>
      </c>
      <c r="M43" s="11">
        <v>0</v>
      </c>
      <c r="N43" s="43">
        <f t="shared" si="40"/>
        <v>0</v>
      </c>
      <c r="O43" s="42">
        <v>0</v>
      </c>
      <c r="P43" s="11">
        <v>0</v>
      </c>
      <c r="Q43" s="43">
        <f t="shared" si="41"/>
        <v>0</v>
      </c>
      <c r="R43" s="42">
        <v>0</v>
      </c>
      <c r="S43" s="11">
        <v>0</v>
      </c>
      <c r="T43" s="43">
        <f t="shared" si="42"/>
        <v>0</v>
      </c>
      <c r="U43" s="42">
        <v>0</v>
      </c>
      <c r="V43" s="11">
        <v>0</v>
      </c>
      <c r="W43" s="43">
        <f t="shared" si="43"/>
        <v>0</v>
      </c>
      <c r="X43" s="42">
        <v>0</v>
      </c>
      <c r="Y43" s="11">
        <v>0</v>
      </c>
      <c r="Z43" s="43">
        <f t="shared" si="44"/>
        <v>0</v>
      </c>
      <c r="AA43" s="42">
        <v>0</v>
      </c>
      <c r="AB43" s="11">
        <v>0</v>
      </c>
      <c r="AC43" s="43">
        <f t="shared" si="45"/>
        <v>0</v>
      </c>
      <c r="AD43" s="42">
        <v>0</v>
      </c>
      <c r="AE43" s="11">
        <v>0</v>
      </c>
      <c r="AF43" s="43">
        <f t="shared" si="46"/>
        <v>0</v>
      </c>
      <c r="AG43" s="42">
        <v>0</v>
      </c>
      <c r="AH43" s="11">
        <v>0</v>
      </c>
      <c r="AI43" s="43">
        <f t="shared" si="47"/>
        <v>0</v>
      </c>
      <c r="AJ43" s="42">
        <v>0</v>
      </c>
      <c r="AK43" s="11">
        <v>0</v>
      </c>
      <c r="AL43" s="43">
        <f t="shared" si="48"/>
        <v>0</v>
      </c>
      <c r="AM43" s="42">
        <v>0</v>
      </c>
      <c r="AN43" s="11">
        <v>0</v>
      </c>
      <c r="AO43" s="43">
        <f t="shared" si="49"/>
        <v>0</v>
      </c>
      <c r="AP43" s="6">
        <f t="shared" si="50"/>
        <v>0</v>
      </c>
      <c r="AQ43" s="15">
        <f t="shared" si="51"/>
        <v>0</v>
      </c>
    </row>
    <row r="44" spans="1:43" ht="15" thickBot="1" x14ac:dyDescent="0.35">
      <c r="A44" s="67"/>
      <c r="B44" s="68" t="s">
        <v>17</v>
      </c>
      <c r="C44" s="69">
        <f t="shared" ref="C44:D44" si="54">SUM(C32:C43)</f>
        <v>1.1676500000000001</v>
      </c>
      <c r="D44" s="70">
        <f t="shared" si="54"/>
        <v>48.248999999999995</v>
      </c>
      <c r="E44" s="71"/>
      <c r="F44" s="69">
        <f t="shared" ref="F44:G44" si="55">SUM(F32:F43)</f>
        <v>1E-3</v>
      </c>
      <c r="G44" s="70">
        <f t="shared" si="55"/>
        <v>0.01</v>
      </c>
      <c r="H44" s="71"/>
      <c r="I44" s="69">
        <f t="shared" ref="I44:J44" si="56">SUM(I32:I43)</f>
        <v>0</v>
      </c>
      <c r="J44" s="70">
        <f t="shared" si="56"/>
        <v>0</v>
      </c>
      <c r="K44" s="71"/>
      <c r="L44" s="69">
        <f t="shared" ref="L44:M44" si="57">SUM(L32:L43)</f>
        <v>7.2565999999999997</v>
      </c>
      <c r="M44" s="70">
        <f t="shared" si="57"/>
        <v>235.05</v>
      </c>
      <c r="N44" s="71"/>
      <c r="O44" s="69">
        <f t="shared" ref="O44:P44" si="58">SUM(O32:O43)</f>
        <v>0.06</v>
      </c>
      <c r="P44" s="70">
        <f t="shared" si="58"/>
        <v>9.4</v>
      </c>
      <c r="Q44" s="71"/>
      <c r="R44" s="69">
        <f t="shared" ref="R44:S44" si="59">SUM(R32:R43)</f>
        <v>1E-3</v>
      </c>
      <c r="S44" s="70">
        <f t="shared" si="59"/>
        <v>0.01</v>
      </c>
      <c r="T44" s="71"/>
      <c r="U44" s="69">
        <f t="shared" ref="U44:V44" si="60">SUM(U32:U43)</f>
        <v>0.13</v>
      </c>
      <c r="V44" s="70">
        <f t="shared" si="60"/>
        <v>35.104999999999997</v>
      </c>
      <c r="W44" s="71"/>
      <c r="X44" s="69">
        <f t="shared" ref="X44:Y44" si="61">SUM(X32:X43)</f>
        <v>4.0000000000000001E-3</v>
      </c>
      <c r="Y44" s="70">
        <f t="shared" si="61"/>
        <v>6.8000000000000005E-2</v>
      </c>
      <c r="Z44" s="71"/>
      <c r="AA44" s="69">
        <f t="shared" ref="AA44:AB44" si="62">SUM(AA32:AA43)</f>
        <v>0.15000000000000002</v>
      </c>
      <c r="AB44" s="70">
        <f t="shared" si="62"/>
        <v>2.6399999999999997</v>
      </c>
      <c r="AC44" s="71"/>
      <c r="AD44" s="69">
        <f t="shared" ref="AD44:AE44" si="63">SUM(AD32:AD43)</f>
        <v>0.10732000000000001</v>
      </c>
      <c r="AE44" s="70">
        <f t="shared" si="63"/>
        <v>5.8550000000000004</v>
      </c>
      <c r="AF44" s="71"/>
      <c r="AG44" s="69">
        <f t="shared" ref="AG44:AH44" si="64">SUM(AG32:AG43)</f>
        <v>0</v>
      </c>
      <c r="AH44" s="70">
        <f t="shared" si="64"/>
        <v>0</v>
      </c>
      <c r="AI44" s="71"/>
      <c r="AJ44" s="69">
        <f t="shared" ref="AJ44:AK44" si="65">SUM(AJ32:AJ43)</f>
        <v>0</v>
      </c>
      <c r="AK44" s="70">
        <f t="shared" si="65"/>
        <v>0</v>
      </c>
      <c r="AL44" s="71"/>
      <c r="AM44" s="69">
        <f t="shared" ref="AM44:AN44" si="66">SUM(AM32:AM43)</f>
        <v>28.737000000000002</v>
      </c>
      <c r="AN44" s="70">
        <f t="shared" si="66"/>
        <v>1100.394</v>
      </c>
      <c r="AO44" s="71"/>
      <c r="AP44" s="72">
        <f t="shared" si="50"/>
        <v>37.614570000000001</v>
      </c>
      <c r="AQ44" s="73">
        <f t="shared" si="51"/>
        <v>1436.7809999999999</v>
      </c>
    </row>
    <row r="45" spans="1:43" hidden="1" x14ac:dyDescent="0.3">
      <c r="A45" s="51"/>
      <c r="B45" s="52" t="s">
        <v>5</v>
      </c>
      <c r="C45" s="42">
        <v>0</v>
      </c>
      <c r="D45" s="11">
        <v>0</v>
      </c>
      <c r="E45" s="43">
        <f>IF(C45=0,0,D45/C45*1000)</f>
        <v>0</v>
      </c>
      <c r="F45" s="42">
        <v>0</v>
      </c>
      <c r="G45" s="11">
        <v>0</v>
      </c>
      <c r="H45" s="43">
        <f t="shared" ref="H45:H56" si="67">IF(F45=0,0,G45/F45*1000)</f>
        <v>0</v>
      </c>
      <c r="I45" s="42">
        <v>0</v>
      </c>
      <c r="J45" s="11">
        <v>0</v>
      </c>
      <c r="K45" s="43">
        <f t="shared" ref="K45:K56" si="68">IF(I45=0,0,J45/I45*1000)</f>
        <v>0</v>
      </c>
      <c r="L45" s="42">
        <v>0</v>
      </c>
      <c r="M45" s="11">
        <v>0</v>
      </c>
      <c r="N45" s="43">
        <f t="shared" ref="N45:N56" si="69">IF(L45=0,0,M45/L45*1000)</f>
        <v>0</v>
      </c>
      <c r="O45" s="42">
        <v>0</v>
      </c>
      <c r="P45" s="11">
        <v>0</v>
      </c>
      <c r="Q45" s="43">
        <f t="shared" ref="Q45:Q56" si="70">IF(O45=0,0,P45/O45*1000)</f>
        <v>0</v>
      </c>
      <c r="R45" s="42">
        <v>0</v>
      </c>
      <c r="S45" s="11">
        <v>0</v>
      </c>
      <c r="T45" s="43">
        <f t="shared" ref="T45:T56" si="71">IF(R45=0,0,S45/R45*1000)</f>
        <v>0</v>
      </c>
      <c r="U45" s="42">
        <v>0</v>
      </c>
      <c r="V45" s="11">
        <v>0</v>
      </c>
      <c r="W45" s="43">
        <f t="shared" ref="W45:W56" si="72">IF(U45=0,0,V45/U45*1000)</f>
        <v>0</v>
      </c>
      <c r="X45" s="42">
        <v>0</v>
      </c>
      <c r="Y45" s="11">
        <v>0</v>
      </c>
      <c r="Z45" s="43">
        <f t="shared" ref="Z45:Z56" si="73">IF(X45=0,0,Y45/X45*1000)</f>
        <v>0</v>
      </c>
      <c r="AA45" s="42">
        <v>0</v>
      </c>
      <c r="AB45" s="11">
        <v>0</v>
      </c>
      <c r="AC45" s="43">
        <f t="shared" ref="AC45:AC56" si="74">IF(AA45=0,0,AB45/AA45*1000)</f>
        <v>0</v>
      </c>
      <c r="AD45" s="42">
        <v>0</v>
      </c>
      <c r="AE45" s="11">
        <v>0</v>
      </c>
      <c r="AF45" s="43">
        <f t="shared" ref="AF45:AF56" si="75">IF(AD45=0,0,AE45/AD45*1000)</f>
        <v>0</v>
      </c>
      <c r="AG45" s="42">
        <v>0</v>
      </c>
      <c r="AH45" s="11">
        <v>0</v>
      </c>
      <c r="AI45" s="43">
        <f t="shared" ref="AI45:AI56" si="76">IF(AG45=0,0,AH45/AG45*1000)</f>
        <v>0</v>
      </c>
      <c r="AJ45" s="42">
        <v>0</v>
      </c>
      <c r="AK45" s="11">
        <v>0</v>
      </c>
      <c r="AL45" s="43">
        <f t="shared" ref="AL45:AL56" si="77">IF(AJ45=0,0,AK45/AJ45*1000)</f>
        <v>0</v>
      </c>
      <c r="AM45" s="42">
        <v>0</v>
      </c>
      <c r="AN45" s="11">
        <v>0</v>
      </c>
      <c r="AO45" s="43">
        <f t="shared" ref="AO45:AO56" si="78">IF(AM45=0,0,AN45/AM45*1000)</f>
        <v>0</v>
      </c>
      <c r="AP45" s="6">
        <f t="shared" ref="AP45:AP57" si="79">SUMIF($C$5:$AO$5,"Ton",C45:AO45)</f>
        <v>0</v>
      </c>
      <c r="AQ45" s="15">
        <f t="shared" ref="AQ45:AQ57" si="80">SUMIF($C$5:$AO$5,"F*",C45:AO45)</f>
        <v>0</v>
      </c>
    </row>
    <row r="46" spans="1:43" hidden="1" x14ac:dyDescent="0.3">
      <c r="A46" s="51"/>
      <c r="B46" s="52" t="s">
        <v>6</v>
      </c>
      <c r="C46" s="42">
        <v>0</v>
      </c>
      <c r="D46" s="11">
        <v>0</v>
      </c>
      <c r="E46" s="43">
        <f t="shared" ref="E46:E47" si="81">IF(C46=0,0,D46/C46*1000)</f>
        <v>0</v>
      </c>
      <c r="F46" s="42">
        <v>0</v>
      </c>
      <c r="G46" s="11">
        <v>0</v>
      </c>
      <c r="H46" s="43">
        <f t="shared" si="67"/>
        <v>0</v>
      </c>
      <c r="I46" s="42">
        <v>0</v>
      </c>
      <c r="J46" s="11">
        <v>0</v>
      </c>
      <c r="K46" s="43">
        <f t="shared" si="68"/>
        <v>0</v>
      </c>
      <c r="L46" s="42">
        <v>0</v>
      </c>
      <c r="M46" s="11">
        <v>0</v>
      </c>
      <c r="N46" s="43">
        <f t="shared" si="69"/>
        <v>0</v>
      </c>
      <c r="O46" s="42">
        <v>0</v>
      </c>
      <c r="P46" s="11">
        <v>0</v>
      </c>
      <c r="Q46" s="43">
        <f t="shared" si="70"/>
        <v>0</v>
      </c>
      <c r="R46" s="42">
        <v>0</v>
      </c>
      <c r="S46" s="11">
        <v>0</v>
      </c>
      <c r="T46" s="43">
        <f t="shared" si="71"/>
        <v>0</v>
      </c>
      <c r="U46" s="42">
        <v>0</v>
      </c>
      <c r="V46" s="11">
        <v>0</v>
      </c>
      <c r="W46" s="43">
        <f t="shared" si="72"/>
        <v>0</v>
      </c>
      <c r="X46" s="42">
        <v>0</v>
      </c>
      <c r="Y46" s="11">
        <v>0</v>
      </c>
      <c r="Z46" s="43">
        <f t="shared" si="73"/>
        <v>0</v>
      </c>
      <c r="AA46" s="42">
        <v>0</v>
      </c>
      <c r="AB46" s="11">
        <v>0</v>
      </c>
      <c r="AC46" s="43">
        <f t="shared" si="74"/>
        <v>0</v>
      </c>
      <c r="AD46" s="42">
        <v>0</v>
      </c>
      <c r="AE46" s="11">
        <v>0</v>
      </c>
      <c r="AF46" s="43">
        <f t="shared" si="75"/>
        <v>0</v>
      </c>
      <c r="AG46" s="42">
        <v>0</v>
      </c>
      <c r="AH46" s="11">
        <v>0</v>
      </c>
      <c r="AI46" s="43">
        <f t="shared" si="76"/>
        <v>0</v>
      </c>
      <c r="AJ46" s="42">
        <v>0</v>
      </c>
      <c r="AK46" s="11">
        <v>0</v>
      </c>
      <c r="AL46" s="43">
        <f t="shared" si="77"/>
        <v>0</v>
      </c>
      <c r="AM46" s="42">
        <v>0</v>
      </c>
      <c r="AN46" s="11">
        <v>0</v>
      </c>
      <c r="AO46" s="43">
        <f t="shared" si="78"/>
        <v>0</v>
      </c>
      <c r="AP46" s="6">
        <f t="shared" si="79"/>
        <v>0</v>
      </c>
      <c r="AQ46" s="15">
        <f t="shared" si="80"/>
        <v>0</v>
      </c>
    </row>
    <row r="47" spans="1:43" hidden="1" x14ac:dyDescent="0.3">
      <c r="A47" s="51"/>
      <c r="B47" s="52" t="s">
        <v>7</v>
      </c>
      <c r="C47" s="42">
        <v>0</v>
      </c>
      <c r="D47" s="11">
        <v>0</v>
      </c>
      <c r="E47" s="43">
        <f t="shared" si="81"/>
        <v>0</v>
      </c>
      <c r="F47" s="42">
        <v>0</v>
      </c>
      <c r="G47" s="11">
        <v>0</v>
      </c>
      <c r="H47" s="43">
        <f t="shared" si="67"/>
        <v>0</v>
      </c>
      <c r="I47" s="42">
        <v>0</v>
      </c>
      <c r="J47" s="11">
        <v>0</v>
      </c>
      <c r="K47" s="43">
        <f t="shared" si="68"/>
        <v>0</v>
      </c>
      <c r="L47" s="42">
        <v>0</v>
      </c>
      <c r="M47" s="11">
        <v>0</v>
      </c>
      <c r="N47" s="43">
        <f t="shared" si="69"/>
        <v>0</v>
      </c>
      <c r="O47" s="42">
        <v>0</v>
      </c>
      <c r="P47" s="11">
        <v>0</v>
      </c>
      <c r="Q47" s="43">
        <f t="shared" si="70"/>
        <v>0</v>
      </c>
      <c r="R47" s="42">
        <v>0</v>
      </c>
      <c r="S47" s="11">
        <v>0</v>
      </c>
      <c r="T47" s="43">
        <f t="shared" si="71"/>
        <v>0</v>
      </c>
      <c r="U47" s="42">
        <v>0</v>
      </c>
      <c r="V47" s="11">
        <v>0</v>
      </c>
      <c r="W47" s="43">
        <f t="shared" si="72"/>
        <v>0</v>
      </c>
      <c r="X47" s="42">
        <v>0</v>
      </c>
      <c r="Y47" s="11">
        <v>0</v>
      </c>
      <c r="Z47" s="43">
        <f t="shared" si="73"/>
        <v>0</v>
      </c>
      <c r="AA47" s="42">
        <v>0</v>
      </c>
      <c r="AB47" s="11">
        <v>0</v>
      </c>
      <c r="AC47" s="43">
        <f t="shared" si="74"/>
        <v>0</v>
      </c>
      <c r="AD47" s="42">
        <v>0</v>
      </c>
      <c r="AE47" s="11">
        <v>0</v>
      </c>
      <c r="AF47" s="43">
        <f t="shared" si="75"/>
        <v>0</v>
      </c>
      <c r="AG47" s="42">
        <v>0</v>
      </c>
      <c r="AH47" s="11">
        <v>0</v>
      </c>
      <c r="AI47" s="43">
        <f t="shared" si="76"/>
        <v>0</v>
      </c>
      <c r="AJ47" s="42">
        <v>0</v>
      </c>
      <c r="AK47" s="11">
        <v>0</v>
      </c>
      <c r="AL47" s="43">
        <f t="shared" si="77"/>
        <v>0</v>
      </c>
      <c r="AM47" s="42">
        <v>0</v>
      </c>
      <c r="AN47" s="11">
        <v>0</v>
      </c>
      <c r="AO47" s="43">
        <f t="shared" si="78"/>
        <v>0</v>
      </c>
      <c r="AP47" s="6">
        <f t="shared" si="79"/>
        <v>0</v>
      </c>
      <c r="AQ47" s="15">
        <f t="shared" si="80"/>
        <v>0</v>
      </c>
    </row>
    <row r="48" spans="1:43" hidden="1" x14ac:dyDescent="0.3">
      <c r="A48" s="51"/>
      <c r="B48" s="52" t="s">
        <v>8</v>
      </c>
      <c r="C48" s="42">
        <v>0</v>
      </c>
      <c r="D48" s="11">
        <v>0</v>
      </c>
      <c r="E48" s="43">
        <f>IF(C48=0,0,D48/C48*1000)</f>
        <v>0</v>
      </c>
      <c r="F48" s="42">
        <v>0</v>
      </c>
      <c r="G48" s="11">
        <v>0</v>
      </c>
      <c r="H48" s="43">
        <f t="shared" si="67"/>
        <v>0</v>
      </c>
      <c r="I48" s="42">
        <v>0</v>
      </c>
      <c r="J48" s="11">
        <v>0</v>
      </c>
      <c r="K48" s="43">
        <f t="shared" si="68"/>
        <v>0</v>
      </c>
      <c r="L48" s="42">
        <v>0</v>
      </c>
      <c r="M48" s="11">
        <v>0</v>
      </c>
      <c r="N48" s="43">
        <f t="shared" si="69"/>
        <v>0</v>
      </c>
      <c r="O48" s="42">
        <v>0</v>
      </c>
      <c r="P48" s="11">
        <v>0</v>
      </c>
      <c r="Q48" s="43">
        <f t="shared" si="70"/>
        <v>0</v>
      </c>
      <c r="R48" s="42">
        <v>0</v>
      </c>
      <c r="S48" s="11">
        <v>0</v>
      </c>
      <c r="T48" s="43">
        <f t="shared" si="71"/>
        <v>0</v>
      </c>
      <c r="U48" s="42">
        <v>0</v>
      </c>
      <c r="V48" s="11">
        <v>0</v>
      </c>
      <c r="W48" s="43">
        <f t="shared" si="72"/>
        <v>0</v>
      </c>
      <c r="X48" s="42">
        <v>0</v>
      </c>
      <c r="Y48" s="11">
        <v>0</v>
      </c>
      <c r="Z48" s="43">
        <f t="shared" si="73"/>
        <v>0</v>
      </c>
      <c r="AA48" s="42">
        <v>0</v>
      </c>
      <c r="AB48" s="11">
        <v>0</v>
      </c>
      <c r="AC48" s="43">
        <f t="shared" si="74"/>
        <v>0</v>
      </c>
      <c r="AD48" s="42">
        <v>0</v>
      </c>
      <c r="AE48" s="11">
        <v>0</v>
      </c>
      <c r="AF48" s="43">
        <f t="shared" si="75"/>
        <v>0</v>
      </c>
      <c r="AG48" s="42">
        <v>0</v>
      </c>
      <c r="AH48" s="11">
        <v>0</v>
      </c>
      <c r="AI48" s="43">
        <f t="shared" si="76"/>
        <v>0</v>
      </c>
      <c r="AJ48" s="42">
        <v>0</v>
      </c>
      <c r="AK48" s="11">
        <v>0</v>
      </c>
      <c r="AL48" s="43">
        <f t="shared" si="77"/>
        <v>0</v>
      </c>
      <c r="AM48" s="42">
        <v>0</v>
      </c>
      <c r="AN48" s="11">
        <v>0</v>
      </c>
      <c r="AO48" s="43">
        <f t="shared" si="78"/>
        <v>0</v>
      </c>
      <c r="AP48" s="6">
        <f t="shared" si="79"/>
        <v>0</v>
      </c>
      <c r="AQ48" s="15">
        <f t="shared" si="80"/>
        <v>0</v>
      </c>
    </row>
    <row r="49" spans="1:43" hidden="1" x14ac:dyDescent="0.3">
      <c r="A49" s="51"/>
      <c r="B49" s="43" t="s">
        <v>9</v>
      </c>
      <c r="C49" s="42">
        <v>0</v>
      </c>
      <c r="D49" s="11">
        <v>0</v>
      </c>
      <c r="E49" s="43">
        <f t="shared" ref="E49:E56" si="82">IF(C49=0,0,D49/C49*1000)</f>
        <v>0</v>
      </c>
      <c r="F49" s="42">
        <v>0</v>
      </c>
      <c r="G49" s="11">
        <v>0</v>
      </c>
      <c r="H49" s="43">
        <f t="shared" si="67"/>
        <v>0</v>
      </c>
      <c r="I49" s="42">
        <v>0</v>
      </c>
      <c r="J49" s="11">
        <v>0</v>
      </c>
      <c r="K49" s="43">
        <f t="shared" si="68"/>
        <v>0</v>
      </c>
      <c r="L49" s="42">
        <v>0</v>
      </c>
      <c r="M49" s="11">
        <v>0</v>
      </c>
      <c r="N49" s="43">
        <f t="shared" si="69"/>
        <v>0</v>
      </c>
      <c r="O49" s="42">
        <v>0</v>
      </c>
      <c r="P49" s="11">
        <v>0</v>
      </c>
      <c r="Q49" s="43">
        <f t="shared" si="70"/>
        <v>0</v>
      </c>
      <c r="R49" s="42">
        <v>0</v>
      </c>
      <c r="S49" s="11">
        <v>0</v>
      </c>
      <c r="T49" s="43">
        <f t="shared" si="71"/>
        <v>0</v>
      </c>
      <c r="U49" s="42">
        <v>0</v>
      </c>
      <c r="V49" s="11">
        <v>0</v>
      </c>
      <c r="W49" s="43">
        <f t="shared" si="72"/>
        <v>0</v>
      </c>
      <c r="X49" s="42">
        <v>0</v>
      </c>
      <c r="Y49" s="11">
        <v>0</v>
      </c>
      <c r="Z49" s="43">
        <f t="shared" si="73"/>
        <v>0</v>
      </c>
      <c r="AA49" s="42">
        <v>0</v>
      </c>
      <c r="AB49" s="11">
        <v>0</v>
      </c>
      <c r="AC49" s="43">
        <f t="shared" si="74"/>
        <v>0</v>
      </c>
      <c r="AD49" s="42">
        <v>0</v>
      </c>
      <c r="AE49" s="11">
        <v>0</v>
      </c>
      <c r="AF49" s="43">
        <f t="shared" si="75"/>
        <v>0</v>
      </c>
      <c r="AG49" s="42">
        <v>0</v>
      </c>
      <c r="AH49" s="11">
        <v>0</v>
      </c>
      <c r="AI49" s="43">
        <f t="shared" si="76"/>
        <v>0</v>
      </c>
      <c r="AJ49" s="42">
        <v>0</v>
      </c>
      <c r="AK49" s="11">
        <v>0</v>
      </c>
      <c r="AL49" s="43">
        <f t="shared" si="77"/>
        <v>0</v>
      </c>
      <c r="AM49" s="42">
        <v>0</v>
      </c>
      <c r="AN49" s="11">
        <v>0</v>
      </c>
      <c r="AO49" s="43">
        <f t="shared" si="78"/>
        <v>0</v>
      </c>
      <c r="AP49" s="6">
        <f t="shared" si="79"/>
        <v>0</v>
      </c>
      <c r="AQ49" s="15">
        <f t="shared" si="80"/>
        <v>0</v>
      </c>
    </row>
    <row r="50" spans="1:43" hidden="1" x14ac:dyDescent="0.3">
      <c r="A50" s="51"/>
      <c r="B50" s="52" t="s">
        <v>10</v>
      </c>
      <c r="C50" s="42">
        <v>0</v>
      </c>
      <c r="D50" s="11">
        <v>0</v>
      </c>
      <c r="E50" s="43">
        <f t="shared" si="82"/>
        <v>0</v>
      </c>
      <c r="F50" s="42">
        <v>0</v>
      </c>
      <c r="G50" s="11">
        <v>0</v>
      </c>
      <c r="H50" s="43">
        <f t="shared" si="67"/>
        <v>0</v>
      </c>
      <c r="I50" s="42">
        <v>0</v>
      </c>
      <c r="J50" s="11">
        <v>0</v>
      </c>
      <c r="K50" s="43">
        <f t="shared" si="68"/>
        <v>0</v>
      </c>
      <c r="L50" s="42">
        <v>0</v>
      </c>
      <c r="M50" s="11">
        <v>0</v>
      </c>
      <c r="N50" s="43">
        <f t="shared" si="69"/>
        <v>0</v>
      </c>
      <c r="O50" s="42">
        <v>0</v>
      </c>
      <c r="P50" s="11">
        <v>0</v>
      </c>
      <c r="Q50" s="43">
        <f t="shared" si="70"/>
        <v>0</v>
      </c>
      <c r="R50" s="42">
        <v>0</v>
      </c>
      <c r="S50" s="11">
        <v>0</v>
      </c>
      <c r="T50" s="43">
        <f t="shared" si="71"/>
        <v>0</v>
      </c>
      <c r="U50" s="42">
        <v>0</v>
      </c>
      <c r="V50" s="11">
        <v>0</v>
      </c>
      <c r="W50" s="43">
        <f t="shared" si="72"/>
        <v>0</v>
      </c>
      <c r="X50" s="42">
        <v>0</v>
      </c>
      <c r="Y50" s="11">
        <v>0</v>
      </c>
      <c r="Z50" s="43">
        <f t="shared" si="73"/>
        <v>0</v>
      </c>
      <c r="AA50" s="42">
        <v>0</v>
      </c>
      <c r="AB50" s="11">
        <v>0</v>
      </c>
      <c r="AC50" s="43">
        <f t="shared" si="74"/>
        <v>0</v>
      </c>
      <c r="AD50" s="42">
        <v>0</v>
      </c>
      <c r="AE50" s="11">
        <v>0</v>
      </c>
      <c r="AF50" s="43">
        <f t="shared" si="75"/>
        <v>0</v>
      </c>
      <c r="AG50" s="42">
        <v>0</v>
      </c>
      <c r="AH50" s="11">
        <v>0</v>
      </c>
      <c r="AI50" s="43">
        <f t="shared" si="76"/>
        <v>0</v>
      </c>
      <c r="AJ50" s="42">
        <v>0</v>
      </c>
      <c r="AK50" s="11">
        <v>0</v>
      </c>
      <c r="AL50" s="43">
        <f t="shared" si="77"/>
        <v>0</v>
      </c>
      <c r="AM50" s="42">
        <v>0</v>
      </c>
      <c r="AN50" s="11">
        <v>0</v>
      </c>
      <c r="AO50" s="43">
        <f t="shared" si="78"/>
        <v>0</v>
      </c>
      <c r="AP50" s="6">
        <f t="shared" si="79"/>
        <v>0</v>
      </c>
      <c r="AQ50" s="15">
        <f t="shared" si="80"/>
        <v>0</v>
      </c>
    </row>
    <row r="51" spans="1:43" hidden="1" x14ac:dyDescent="0.3">
      <c r="A51" s="51"/>
      <c r="B51" s="52" t="s">
        <v>11</v>
      </c>
      <c r="C51" s="42">
        <v>0</v>
      </c>
      <c r="D51" s="11">
        <v>0</v>
      </c>
      <c r="E51" s="43">
        <f t="shared" si="82"/>
        <v>0</v>
      </c>
      <c r="F51" s="42">
        <v>0</v>
      </c>
      <c r="G51" s="11">
        <v>0</v>
      </c>
      <c r="H51" s="43">
        <f t="shared" si="67"/>
        <v>0</v>
      </c>
      <c r="I51" s="42">
        <v>0</v>
      </c>
      <c r="J51" s="11">
        <v>0</v>
      </c>
      <c r="K51" s="43">
        <f t="shared" si="68"/>
        <v>0</v>
      </c>
      <c r="L51" s="42">
        <v>0</v>
      </c>
      <c r="M51" s="11">
        <v>0</v>
      </c>
      <c r="N51" s="43">
        <f t="shared" si="69"/>
        <v>0</v>
      </c>
      <c r="O51" s="42">
        <v>0</v>
      </c>
      <c r="P51" s="11">
        <v>0</v>
      </c>
      <c r="Q51" s="43">
        <f t="shared" si="70"/>
        <v>0</v>
      </c>
      <c r="R51" s="42">
        <v>0</v>
      </c>
      <c r="S51" s="11">
        <v>0</v>
      </c>
      <c r="T51" s="43">
        <f t="shared" si="71"/>
        <v>0</v>
      </c>
      <c r="U51" s="42">
        <v>0</v>
      </c>
      <c r="V51" s="11">
        <v>0</v>
      </c>
      <c r="W51" s="43">
        <f t="shared" si="72"/>
        <v>0</v>
      </c>
      <c r="X51" s="42">
        <v>0</v>
      </c>
      <c r="Y51" s="11">
        <v>0</v>
      </c>
      <c r="Z51" s="43">
        <f t="shared" si="73"/>
        <v>0</v>
      </c>
      <c r="AA51" s="42">
        <v>0</v>
      </c>
      <c r="AB51" s="11">
        <v>0</v>
      </c>
      <c r="AC51" s="43">
        <f t="shared" si="74"/>
        <v>0</v>
      </c>
      <c r="AD51" s="42">
        <v>0</v>
      </c>
      <c r="AE51" s="11">
        <v>0</v>
      </c>
      <c r="AF51" s="43">
        <f t="shared" si="75"/>
        <v>0</v>
      </c>
      <c r="AG51" s="42">
        <v>0</v>
      </c>
      <c r="AH51" s="11">
        <v>0</v>
      </c>
      <c r="AI51" s="43">
        <f t="shared" si="76"/>
        <v>0</v>
      </c>
      <c r="AJ51" s="42">
        <v>0</v>
      </c>
      <c r="AK51" s="11">
        <v>0</v>
      </c>
      <c r="AL51" s="43">
        <f t="shared" si="77"/>
        <v>0</v>
      </c>
      <c r="AM51" s="42">
        <v>0</v>
      </c>
      <c r="AN51" s="11">
        <v>0</v>
      </c>
      <c r="AO51" s="43">
        <f t="shared" si="78"/>
        <v>0</v>
      </c>
      <c r="AP51" s="6">
        <f t="shared" si="79"/>
        <v>0</v>
      </c>
      <c r="AQ51" s="15">
        <f t="shared" si="80"/>
        <v>0</v>
      </c>
    </row>
    <row r="52" spans="1:43" hidden="1" x14ac:dyDescent="0.3">
      <c r="A52" s="51"/>
      <c r="B52" s="52" t="s">
        <v>12</v>
      </c>
      <c r="C52" s="42">
        <v>0</v>
      </c>
      <c r="D52" s="11">
        <v>0</v>
      </c>
      <c r="E52" s="43">
        <f t="shared" si="82"/>
        <v>0</v>
      </c>
      <c r="F52" s="42">
        <v>0</v>
      </c>
      <c r="G52" s="11">
        <v>0</v>
      </c>
      <c r="H52" s="43">
        <f t="shared" si="67"/>
        <v>0</v>
      </c>
      <c r="I52" s="42">
        <v>0</v>
      </c>
      <c r="J52" s="11">
        <v>0</v>
      </c>
      <c r="K52" s="43">
        <f t="shared" si="68"/>
        <v>0</v>
      </c>
      <c r="L52" s="42">
        <v>0</v>
      </c>
      <c r="M52" s="11">
        <v>0</v>
      </c>
      <c r="N52" s="43">
        <f t="shared" si="69"/>
        <v>0</v>
      </c>
      <c r="O52" s="42">
        <v>0</v>
      </c>
      <c r="P52" s="11">
        <v>0</v>
      </c>
      <c r="Q52" s="43">
        <f t="shared" si="70"/>
        <v>0</v>
      </c>
      <c r="R52" s="42">
        <v>0</v>
      </c>
      <c r="S52" s="11">
        <v>0</v>
      </c>
      <c r="T52" s="43">
        <f t="shared" si="71"/>
        <v>0</v>
      </c>
      <c r="U52" s="42">
        <v>0</v>
      </c>
      <c r="V52" s="11">
        <v>0</v>
      </c>
      <c r="W52" s="43">
        <f t="shared" si="72"/>
        <v>0</v>
      </c>
      <c r="X52" s="42">
        <v>0</v>
      </c>
      <c r="Y52" s="11">
        <v>0</v>
      </c>
      <c r="Z52" s="43">
        <f t="shared" si="73"/>
        <v>0</v>
      </c>
      <c r="AA52" s="42">
        <v>0</v>
      </c>
      <c r="AB52" s="11">
        <v>0</v>
      </c>
      <c r="AC52" s="43">
        <f t="shared" si="74"/>
        <v>0</v>
      </c>
      <c r="AD52" s="42">
        <v>0</v>
      </c>
      <c r="AE52" s="11">
        <v>0</v>
      </c>
      <c r="AF52" s="43">
        <f t="shared" si="75"/>
        <v>0</v>
      </c>
      <c r="AG52" s="42">
        <v>0</v>
      </c>
      <c r="AH52" s="11">
        <v>0</v>
      </c>
      <c r="AI52" s="43">
        <f t="shared" si="76"/>
        <v>0</v>
      </c>
      <c r="AJ52" s="42">
        <v>0</v>
      </c>
      <c r="AK52" s="11">
        <v>0</v>
      </c>
      <c r="AL52" s="43">
        <f t="shared" si="77"/>
        <v>0</v>
      </c>
      <c r="AM52" s="42">
        <v>0</v>
      </c>
      <c r="AN52" s="11">
        <v>0</v>
      </c>
      <c r="AO52" s="43">
        <f t="shared" si="78"/>
        <v>0</v>
      </c>
      <c r="AP52" s="6">
        <f t="shared" si="79"/>
        <v>0</v>
      </c>
      <c r="AQ52" s="15">
        <f t="shared" si="80"/>
        <v>0</v>
      </c>
    </row>
    <row r="53" spans="1:43" hidden="1" x14ac:dyDescent="0.3">
      <c r="A53" s="51"/>
      <c r="B53" s="52" t="s">
        <v>13</v>
      </c>
      <c r="C53" s="42">
        <v>0</v>
      </c>
      <c r="D53" s="11">
        <v>0</v>
      </c>
      <c r="E53" s="43">
        <f t="shared" si="82"/>
        <v>0</v>
      </c>
      <c r="F53" s="42">
        <v>0</v>
      </c>
      <c r="G53" s="11">
        <v>0</v>
      </c>
      <c r="H53" s="43">
        <f t="shared" si="67"/>
        <v>0</v>
      </c>
      <c r="I53" s="42">
        <v>0</v>
      </c>
      <c r="J53" s="11">
        <v>0</v>
      </c>
      <c r="K53" s="43">
        <f t="shared" si="68"/>
        <v>0</v>
      </c>
      <c r="L53" s="42">
        <v>0</v>
      </c>
      <c r="M53" s="11">
        <v>0</v>
      </c>
      <c r="N53" s="43">
        <f t="shared" si="69"/>
        <v>0</v>
      </c>
      <c r="O53" s="42">
        <v>0</v>
      </c>
      <c r="P53" s="11">
        <v>0</v>
      </c>
      <c r="Q53" s="43">
        <f t="shared" si="70"/>
        <v>0</v>
      </c>
      <c r="R53" s="42">
        <v>0</v>
      </c>
      <c r="S53" s="11">
        <v>0</v>
      </c>
      <c r="T53" s="43">
        <f t="shared" si="71"/>
        <v>0</v>
      </c>
      <c r="U53" s="42">
        <v>0</v>
      </c>
      <c r="V53" s="11">
        <v>0</v>
      </c>
      <c r="W53" s="43">
        <f t="shared" si="72"/>
        <v>0</v>
      </c>
      <c r="X53" s="42">
        <v>0</v>
      </c>
      <c r="Y53" s="11">
        <v>0</v>
      </c>
      <c r="Z53" s="43">
        <f t="shared" si="73"/>
        <v>0</v>
      </c>
      <c r="AA53" s="42">
        <v>0</v>
      </c>
      <c r="AB53" s="11">
        <v>0</v>
      </c>
      <c r="AC53" s="43">
        <f t="shared" si="74"/>
        <v>0</v>
      </c>
      <c r="AD53" s="42">
        <v>0</v>
      </c>
      <c r="AE53" s="11">
        <v>0</v>
      </c>
      <c r="AF53" s="43">
        <f t="shared" si="75"/>
        <v>0</v>
      </c>
      <c r="AG53" s="42">
        <v>0</v>
      </c>
      <c r="AH53" s="11">
        <v>0</v>
      </c>
      <c r="AI53" s="43">
        <f t="shared" si="76"/>
        <v>0</v>
      </c>
      <c r="AJ53" s="42">
        <v>0</v>
      </c>
      <c r="AK53" s="11">
        <v>0</v>
      </c>
      <c r="AL53" s="43">
        <f t="shared" si="77"/>
        <v>0</v>
      </c>
      <c r="AM53" s="42">
        <v>0</v>
      </c>
      <c r="AN53" s="11">
        <v>0</v>
      </c>
      <c r="AO53" s="43">
        <f t="shared" si="78"/>
        <v>0</v>
      </c>
      <c r="AP53" s="6">
        <f t="shared" si="79"/>
        <v>0</v>
      </c>
      <c r="AQ53" s="15">
        <f t="shared" si="80"/>
        <v>0</v>
      </c>
    </row>
    <row r="54" spans="1:43" hidden="1" x14ac:dyDescent="0.3">
      <c r="A54" s="51"/>
      <c r="B54" s="52" t="s">
        <v>14</v>
      </c>
      <c r="C54" s="42">
        <v>0</v>
      </c>
      <c r="D54" s="11">
        <v>0</v>
      </c>
      <c r="E54" s="43">
        <f t="shared" si="82"/>
        <v>0</v>
      </c>
      <c r="F54" s="42">
        <v>0</v>
      </c>
      <c r="G54" s="11">
        <v>0</v>
      </c>
      <c r="H54" s="43">
        <f t="shared" si="67"/>
        <v>0</v>
      </c>
      <c r="I54" s="42">
        <v>0</v>
      </c>
      <c r="J54" s="11">
        <v>0</v>
      </c>
      <c r="K54" s="43">
        <f t="shared" si="68"/>
        <v>0</v>
      </c>
      <c r="L54" s="42">
        <v>0</v>
      </c>
      <c r="M54" s="11">
        <v>0</v>
      </c>
      <c r="N54" s="43">
        <f t="shared" si="69"/>
        <v>0</v>
      </c>
      <c r="O54" s="42">
        <v>0</v>
      </c>
      <c r="P54" s="11">
        <v>0</v>
      </c>
      <c r="Q54" s="43">
        <f t="shared" si="70"/>
        <v>0</v>
      </c>
      <c r="R54" s="42">
        <v>0</v>
      </c>
      <c r="S54" s="11">
        <v>0</v>
      </c>
      <c r="T54" s="43">
        <f t="shared" si="71"/>
        <v>0</v>
      </c>
      <c r="U54" s="42">
        <v>0</v>
      </c>
      <c r="V54" s="11">
        <v>0</v>
      </c>
      <c r="W54" s="43">
        <f t="shared" si="72"/>
        <v>0</v>
      </c>
      <c r="X54" s="42">
        <v>0</v>
      </c>
      <c r="Y54" s="11">
        <v>0</v>
      </c>
      <c r="Z54" s="43">
        <f t="shared" si="73"/>
        <v>0</v>
      </c>
      <c r="AA54" s="42">
        <v>0</v>
      </c>
      <c r="AB54" s="11">
        <v>0</v>
      </c>
      <c r="AC54" s="43">
        <f t="shared" si="74"/>
        <v>0</v>
      </c>
      <c r="AD54" s="42">
        <v>0</v>
      </c>
      <c r="AE54" s="11">
        <v>0</v>
      </c>
      <c r="AF54" s="43">
        <f t="shared" si="75"/>
        <v>0</v>
      </c>
      <c r="AG54" s="42">
        <v>0</v>
      </c>
      <c r="AH54" s="11">
        <v>0</v>
      </c>
      <c r="AI54" s="43">
        <f t="shared" si="76"/>
        <v>0</v>
      </c>
      <c r="AJ54" s="42">
        <v>0</v>
      </c>
      <c r="AK54" s="11">
        <v>0</v>
      </c>
      <c r="AL54" s="43">
        <f t="shared" si="77"/>
        <v>0</v>
      </c>
      <c r="AM54" s="42">
        <v>0</v>
      </c>
      <c r="AN54" s="11">
        <v>0</v>
      </c>
      <c r="AO54" s="43">
        <f t="shared" si="78"/>
        <v>0</v>
      </c>
      <c r="AP54" s="6">
        <f t="shared" si="79"/>
        <v>0</v>
      </c>
      <c r="AQ54" s="15">
        <f t="shared" si="80"/>
        <v>0</v>
      </c>
    </row>
    <row r="55" spans="1:43" hidden="1" x14ac:dyDescent="0.3">
      <c r="A55" s="51"/>
      <c r="B55" s="43" t="s">
        <v>15</v>
      </c>
      <c r="C55" s="42">
        <v>0</v>
      </c>
      <c r="D55" s="11">
        <v>0</v>
      </c>
      <c r="E55" s="43">
        <f t="shared" si="82"/>
        <v>0</v>
      </c>
      <c r="F55" s="42">
        <v>0</v>
      </c>
      <c r="G55" s="11">
        <v>0</v>
      </c>
      <c r="H55" s="43">
        <f t="shared" si="67"/>
        <v>0</v>
      </c>
      <c r="I55" s="42">
        <v>0</v>
      </c>
      <c r="J55" s="11">
        <v>0</v>
      </c>
      <c r="K55" s="43">
        <f t="shared" si="68"/>
        <v>0</v>
      </c>
      <c r="L55" s="42">
        <v>0</v>
      </c>
      <c r="M55" s="11">
        <v>0</v>
      </c>
      <c r="N55" s="43">
        <f t="shared" si="69"/>
        <v>0</v>
      </c>
      <c r="O55" s="42">
        <v>0</v>
      </c>
      <c r="P55" s="11">
        <v>0</v>
      </c>
      <c r="Q55" s="43">
        <f t="shared" si="70"/>
        <v>0</v>
      </c>
      <c r="R55" s="42">
        <v>0</v>
      </c>
      <c r="S55" s="11">
        <v>0</v>
      </c>
      <c r="T55" s="43">
        <f t="shared" si="71"/>
        <v>0</v>
      </c>
      <c r="U55" s="42">
        <v>0</v>
      </c>
      <c r="V55" s="11">
        <v>0</v>
      </c>
      <c r="W55" s="43">
        <f t="shared" si="72"/>
        <v>0</v>
      </c>
      <c r="X55" s="42">
        <v>0</v>
      </c>
      <c r="Y55" s="11">
        <v>0</v>
      </c>
      <c r="Z55" s="43">
        <f t="shared" si="73"/>
        <v>0</v>
      </c>
      <c r="AA55" s="42">
        <v>0</v>
      </c>
      <c r="AB55" s="11">
        <v>0</v>
      </c>
      <c r="AC55" s="43">
        <f t="shared" si="74"/>
        <v>0</v>
      </c>
      <c r="AD55" s="42">
        <v>0</v>
      </c>
      <c r="AE55" s="11">
        <v>0</v>
      </c>
      <c r="AF55" s="43">
        <f t="shared" si="75"/>
        <v>0</v>
      </c>
      <c r="AG55" s="42">
        <v>0</v>
      </c>
      <c r="AH55" s="11">
        <v>0</v>
      </c>
      <c r="AI55" s="43">
        <f t="shared" si="76"/>
        <v>0</v>
      </c>
      <c r="AJ55" s="42">
        <v>0</v>
      </c>
      <c r="AK55" s="11">
        <v>0</v>
      </c>
      <c r="AL55" s="43">
        <f t="shared" si="77"/>
        <v>0</v>
      </c>
      <c r="AM55" s="42">
        <v>0</v>
      </c>
      <c r="AN55" s="11">
        <v>0</v>
      </c>
      <c r="AO55" s="43">
        <f t="shared" si="78"/>
        <v>0</v>
      </c>
      <c r="AP55" s="6">
        <f t="shared" si="79"/>
        <v>0</v>
      </c>
      <c r="AQ55" s="15">
        <f t="shared" si="80"/>
        <v>0</v>
      </c>
    </row>
    <row r="56" spans="1:43" hidden="1" x14ac:dyDescent="0.3">
      <c r="A56" s="51"/>
      <c r="B56" s="52" t="s">
        <v>16</v>
      </c>
      <c r="C56" s="42">
        <v>0</v>
      </c>
      <c r="D56" s="11">
        <v>0</v>
      </c>
      <c r="E56" s="43">
        <f t="shared" si="82"/>
        <v>0</v>
      </c>
      <c r="F56" s="42">
        <v>0</v>
      </c>
      <c r="G56" s="11">
        <v>0</v>
      </c>
      <c r="H56" s="43">
        <f t="shared" si="67"/>
        <v>0</v>
      </c>
      <c r="I56" s="42">
        <v>0</v>
      </c>
      <c r="J56" s="11">
        <v>0</v>
      </c>
      <c r="K56" s="43">
        <f t="shared" si="68"/>
        <v>0</v>
      </c>
      <c r="L56" s="42">
        <v>0</v>
      </c>
      <c r="M56" s="11">
        <v>0</v>
      </c>
      <c r="N56" s="43">
        <f t="shared" si="69"/>
        <v>0</v>
      </c>
      <c r="O56" s="42">
        <v>0</v>
      </c>
      <c r="P56" s="11">
        <v>0</v>
      </c>
      <c r="Q56" s="43">
        <f t="shared" si="70"/>
        <v>0</v>
      </c>
      <c r="R56" s="42">
        <v>0</v>
      </c>
      <c r="S56" s="11">
        <v>0</v>
      </c>
      <c r="T56" s="43">
        <f t="shared" si="71"/>
        <v>0</v>
      </c>
      <c r="U56" s="42">
        <v>0</v>
      </c>
      <c r="V56" s="11">
        <v>0</v>
      </c>
      <c r="W56" s="43">
        <f t="shared" si="72"/>
        <v>0</v>
      </c>
      <c r="X56" s="42">
        <v>0</v>
      </c>
      <c r="Y56" s="11">
        <v>0</v>
      </c>
      <c r="Z56" s="43">
        <f t="shared" si="73"/>
        <v>0</v>
      </c>
      <c r="AA56" s="42">
        <v>0</v>
      </c>
      <c r="AB56" s="11">
        <v>0</v>
      </c>
      <c r="AC56" s="43">
        <f t="shared" si="74"/>
        <v>0</v>
      </c>
      <c r="AD56" s="42">
        <v>0</v>
      </c>
      <c r="AE56" s="11">
        <v>0</v>
      </c>
      <c r="AF56" s="43">
        <f t="shared" si="75"/>
        <v>0</v>
      </c>
      <c r="AG56" s="42">
        <v>0</v>
      </c>
      <c r="AH56" s="11">
        <v>0</v>
      </c>
      <c r="AI56" s="43">
        <f t="shared" si="76"/>
        <v>0</v>
      </c>
      <c r="AJ56" s="42">
        <v>0</v>
      </c>
      <c r="AK56" s="11">
        <v>0</v>
      </c>
      <c r="AL56" s="43">
        <f t="shared" si="77"/>
        <v>0</v>
      </c>
      <c r="AM56" s="42">
        <v>0</v>
      </c>
      <c r="AN56" s="11">
        <v>0</v>
      </c>
      <c r="AO56" s="43">
        <f t="shared" si="78"/>
        <v>0</v>
      </c>
      <c r="AP56" s="6">
        <f t="shared" si="79"/>
        <v>0</v>
      </c>
      <c r="AQ56" s="15">
        <f t="shared" si="80"/>
        <v>0</v>
      </c>
    </row>
    <row r="57" spans="1:43" ht="15" hidden="1" thickBot="1" x14ac:dyDescent="0.35">
      <c r="A57" s="67"/>
      <c r="B57" s="68" t="s">
        <v>17</v>
      </c>
      <c r="C57" s="69">
        <f t="shared" ref="C57:D57" si="83">SUM(C45:C56)</f>
        <v>0</v>
      </c>
      <c r="D57" s="70">
        <f t="shared" si="83"/>
        <v>0</v>
      </c>
      <c r="E57" s="71"/>
      <c r="F57" s="69">
        <f t="shared" ref="F57:G57" si="84">SUM(F45:F56)</f>
        <v>0</v>
      </c>
      <c r="G57" s="70">
        <f t="shared" si="84"/>
        <v>0</v>
      </c>
      <c r="H57" s="71"/>
      <c r="I57" s="69">
        <f t="shared" ref="I57:J57" si="85">SUM(I45:I56)</f>
        <v>0</v>
      </c>
      <c r="J57" s="70">
        <f t="shared" si="85"/>
        <v>0</v>
      </c>
      <c r="K57" s="71"/>
      <c r="L57" s="69">
        <f t="shared" ref="L57:M57" si="86">SUM(L45:L56)</f>
        <v>0</v>
      </c>
      <c r="M57" s="70">
        <f t="shared" si="86"/>
        <v>0</v>
      </c>
      <c r="N57" s="71"/>
      <c r="O57" s="69">
        <f t="shared" ref="O57:P57" si="87">SUM(O45:O56)</f>
        <v>0</v>
      </c>
      <c r="P57" s="70">
        <f t="shared" si="87"/>
        <v>0</v>
      </c>
      <c r="Q57" s="71"/>
      <c r="R57" s="69">
        <f t="shared" ref="R57:S57" si="88">SUM(R45:R56)</f>
        <v>0</v>
      </c>
      <c r="S57" s="70">
        <f t="shared" si="88"/>
        <v>0</v>
      </c>
      <c r="T57" s="71"/>
      <c r="U57" s="69">
        <f t="shared" ref="U57:V57" si="89">SUM(U45:U56)</f>
        <v>0</v>
      </c>
      <c r="V57" s="70">
        <f t="shared" si="89"/>
        <v>0</v>
      </c>
      <c r="W57" s="71"/>
      <c r="X57" s="69">
        <f t="shared" ref="X57:Y57" si="90">SUM(X45:X56)</f>
        <v>0</v>
      </c>
      <c r="Y57" s="70">
        <f t="shared" si="90"/>
        <v>0</v>
      </c>
      <c r="Z57" s="71"/>
      <c r="AA57" s="69">
        <f t="shared" ref="AA57:AB57" si="91">SUM(AA45:AA56)</f>
        <v>0</v>
      </c>
      <c r="AB57" s="70">
        <f t="shared" si="91"/>
        <v>0</v>
      </c>
      <c r="AC57" s="71"/>
      <c r="AD57" s="69">
        <f t="shared" ref="AD57:AE57" si="92">SUM(AD45:AD56)</f>
        <v>0</v>
      </c>
      <c r="AE57" s="70">
        <f t="shared" si="92"/>
        <v>0</v>
      </c>
      <c r="AF57" s="71"/>
      <c r="AG57" s="69">
        <f t="shared" ref="AG57:AH57" si="93">SUM(AG45:AG56)</f>
        <v>0</v>
      </c>
      <c r="AH57" s="70">
        <f t="shared" si="93"/>
        <v>0</v>
      </c>
      <c r="AI57" s="71"/>
      <c r="AJ57" s="69">
        <f t="shared" ref="AJ57:AK57" si="94">SUM(AJ45:AJ56)</f>
        <v>0</v>
      </c>
      <c r="AK57" s="70">
        <f t="shared" si="94"/>
        <v>0</v>
      </c>
      <c r="AL57" s="71"/>
      <c r="AM57" s="69">
        <f t="shared" ref="AM57:AN57" si="95">SUM(AM45:AM56)</f>
        <v>0</v>
      </c>
      <c r="AN57" s="70">
        <f t="shared" si="95"/>
        <v>0</v>
      </c>
      <c r="AO57" s="71"/>
      <c r="AP57" s="72">
        <f t="shared" si="79"/>
        <v>0</v>
      </c>
      <c r="AQ57" s="73">
        <f t="shared" si="80"/>
        <v>0</v>
      </c>
    </row>
  </sheetData>
  <mergeCells count="16">
    <mergeCell ref="C2:AO2"/>
    <mergeCell ref="A4:B4"/>
    <mergeCell ref="C4:E4"/>
    <mergeCell ref="L4:N4"/>
    <mergeCell ref="O4:Q4"/>
    <mergeCell ref="AA4:AC4"/>
    <mergeCell ref="AM4:AO4"/>
    <mergeCell ref="A2:B2"/>
    <mergeCell ref="X4:Z4"/>
    <mergeCell ref="I4:K4"/>
    <mergeCell ref="AD4:AF4"/>
    <mergeCell ref="AJ4:AL4"/>
    <mergeCell ref="U4:W4"/>
    <mergeCell ref="AG4:AI4"/>
    <mergeCell ref="F4:H4"/>
    <mergeCell ref="R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1514.99.90 Imports</vt:lpstr>
      <vt:lpstr>1514.99.90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2026-07-06T13:44:57Z</dcterms:modified>
</cp:coreProperties>
</file>