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060" windowHeight="4215" tabRatio="601" activeTab="0"/>
  </bookViews>
  <sheets>
    <sheet name="gars" sheetId="1" r:id="rId1"/>
  </sheets>
  <definedNames/>
  <calcPr fullCalcOnLoad="1"/>
</workbook>
</file>

<file path=xl/sharedStrings.xml><?xml version="1.0" encoding="utf-8"?>
<sst xmlns="http://schemas.openxmlformats.org/spreadsheetml/2006/main" count="177" uniqueCount="103">
  <si>
    <t>Human market</t>
  </si>
  <si>
    <t>Exports</t>
  </si>
  <si>
    <t>Total</t>
  </si>
  <si>
    <t>Totaal</t>
  </si>
  <si>
    <t>Human</t>
  </si>
  <si>
    <t>Menslik</t>
  </si>
  <si>
    <t>Voer</t>
  </si>
  <si>
    <t>Feed</t>
  </si>
  <si>
    <t>Processed for:</t>
  </si>
  <si>
    <t xml:space="preserve">Imported </t>
  </si>
  <si>
    <t xml:space="preserve">  '000 t</t>
  </si>
  <si>
    <t>Storers, traders</t>
  </si>
  <si>
    <t>Sold to end-consumers</t>
  </si>
  <si>
    <t>Seed</t>
  </si>
  <si>
    <t>Animal market</t>
  </si>
  <si>
    <t>Processors</t>
  </si>
  <si>
    <t>Sundries</t>
  </si>
  <si>
    <t>Nov'98</t>
  </si>
  <si>
    <t>Oct/Okt'98</t>
  </si>
  <si>
    <t>Dec/Des'98</t>
  </si>
  <si>
    <t>Jan'99</t>
  </si>
  <si>
    <t>Feb'99</t>
  </si>
  <si>
    <t>Apr'99</t>
  </si>
  <si>
    <t>Jun'99</t>
  </si>
  <si>
    <t>Jul'99</t>
  </si>
  <si>
    <t>Aug'99</t>
  </si>
  <si>
    <t>Sep'99</t>
  </si>
  <si>
    <r>
      <t xml:space="preserve">Ex producers </t>
    </r>
    <r>
      <rPr>
        <b/>
        <i/>
        <sz val="12"/>
        <rFont val="Arial"/>
        <family val="2"/>
      </rPr>
      <t>(2)</t>
    </r>
  </si>
  <si>
    <t xml:space="preserve">Net sales(+)/Purcases(-) dealers </t>
  </si>
  <si>
    <r>
      <t>Surplus (-)/Deficit (+)</t>
    </r>
    <r>
      <rPr>
        <b/>
        <i/>
        <sz val="12"/>
        <rFont val="Arial"/>
        <family val="2"/>
      </rPr>
      <t xml:space="preserve"> (4)</t>
    </r>
  </si>
  <si>
    <r>
      <t>Barley malt imported</t>
    </r>
    <r>
      <rPr>
        <sz val="12"/>
        <rFont val="Arial"/>
        <family val="0"/>
      </rPr>
      <t xml:space="preserve"> </t>
    </r>
    <r>
      <rPr>
        <b/>
        <sz val="12"/>
        <rFont val="Arial"/>
        <family val="2"/>
      </rPr>
      <t>(5)</t>
    </r>
  </si>
  <si>
    <t>BARLEY / GARS - 1998/99  Marketing Year/Bemarkingsjaar (3)</t>
  </si>
  <si>
    <t>Progressive/Progressief</t>
  </si>
  <si>
    <t>Prog Oct/Okt'98 - Sep'99</t>
  </si>
  <si>
    <t>Prog Oct'98-Sep'99</t>
  </si>
  <si>
    <t>1 Oct/Okt'98</t>
  </si>
  <si>
    <t>1 Dec/Des'98</t>
  </si>
  <si>
    <t>1 Nov'98</t>
  </si>
  <si>
    <t>1 Jan 2000</t>
  </si>
  <si>
    <t>1 Feb 2000</t>
  </si>
  <si>
    <t>1 Apr 2000</t>
  </si>
  <si>
    <t>1 Jun 2000</t>
  </si>
  <si>
    <t>1 Jul 2000</t>
  </si>
  <si>
    <t>1 Aug 2000</t>
  </si>
  <si>
    <t>1 Sep 2000</t>
  </si>
  <si>
    <t>31 Oct/Okt'98</t>
  </si>
  <si>
    <t>30 Nov'98</t>
  </si>
  <si>
    <t>31 Dec/Des'98</t>
  </si>
  <si>
    <t>31 Jan 2000</t>
  </si>
  <si>
    <t>28 Feb 2000</t>
  </si>
  <si>
    <t>30 Apr 2000</t>
  </si>
  <si>
    <t>30 Jun 2000</t>
  </si>
  <si>
    <t>31 Jul 2000</t>
  </si>
  <si>
    <t>31 Aug 2000</t>
  </si>
  <si>
    <t>30 Sep 2000</t>
  </si>
  <si>
    <t>(a) Beginvoorraad (1)</t>
  </si>
  <si>
    <t>(b) Verkryging</t>
  </si>
  <si>
    <r>
      <t xml:space="preserve">Ex produsente </t>
    </r>
    <r>
      <rPr>
        <b/>
        <sz val="12"/>
        <rFont val="Arial"/>
        <family val="2"/>
      </rPr>
      <t>(2)</t>
    </r>
  </si>
  <si>
    <t>Ingevoer</t>
  </si>
  <si>
    <t>(c) Aanwending</t>
  </si>
  <si>
    <t>Verwerk vir:</t>
  </si>
  <si>
    <t>Menslike mark</t>
  </si>
  <si>
    <t>Dierevoer mark</t>
  </si>
  <si>
    <t>Saad</t>
  </si>
  <si>
    <t>Verkope aan eindverbruikers</t>
  </si>
  <si>
    <t>(d) Diverse</t>
  </si>
  <si>
    <t>Uitvoere</t>
  </si>
  <si>
    <t>Netto verkope(+)/Aankope(-) handel</t>
  </si>
  <si>
    <r>
      <t xml:space="preserve">Surplus (-)/Tekort (+) </t>
    </r>
    <r>
      <rPr>
        <b/>
        <sz val="12"/>
        <rFont val="Arial"/>
        <family val="2"/>
      </rPr>
      <t>(4)</t>
    </r>
  </si>
  <si>
    <t>Eindvoorraad verklaar:</t>
  </si>
  <si>
    <r>
      <t xml:space="preserve">(f) Eie onaangewende voorraad - </t>
    </r>
    <r>
      <rPr>
        <sz val="12"/>
        <rFont val="Arial"/>
        <family val="2"/>
      </rPr>
      <t>sien (d)</t>
    </r>
  </si>
  <si>
    <t>Opbergers, handelaars</t>
  </si>
  <si>
    <t>(e) Gars mout ingevoer (5)</t>
  </si>
  <si>
    <t>(e)</t>
  </si>
  <si>
    <t>(2)    Includes a portion of the production of developing producers - the balance will not necessarily be included here/Ingesluit 'n deel van produksie van opkomende produsente - die balans sal nie noodwendig hier ingesluit word nie.</t>
  </si>
  <si>
    <t>(3)    As declared by collaborators. Although everything has been done to ensure the accuracy of the information, SAGIS does not take any responsibility for actions or losses that might occur as a result of the usage of this information/</t>
  </si>
  <si>
    <t xml:space="preserve">        Soos verklaar deur medewerkers. Alhoewel alles gedoen is om te verseker dat die inligting korrek is, aanvaar SAGIS geen verantwoordelikheid vir enige aksies of verliese as gevolg van die inligting wat gebruik is nie. </t>
  </si>
  <si>
    <t xml:space="preserve">(4)    Includes 1 992 ton barley for human consumption of the 1997/98 season and 5563 ton barley imported for human consumption, degraded to feed barley/Ingesluit 1 992 ton  gars vir menslike gebruik van die 1997/98-seisoen </t>
  </si>
  <si>
    <t xml:space="preserve">         en 5563 ton gars ingevoer vir menslike gebruik, afgegradeer na voergars. </t>
  </si>
  <si>
    <t>(5)    Barley equivalent/Gars ekwivalent.</t>
  </si>
  <si>
    <t>May/Mei'99</t>
  </si>
  <si>
    <t>1 May/Mei 2000</t>
  </si>
  <si>
    <t>31 May/Mei 2000</t>
  </si>
  <si>
    <t xml:space="preserve">     Monthly announcement of information / Maandelikse bekendmaking van inligting      </t>
  </si>
  <si>
    <t xml:space="preserve">        BARLEY/GARS         </t>
  </si>
  <si>
    <t>(1)    Excluding stock in transit/Uitgesluit voorraad in transito.</t>
  </si>
  <si>
    <r>
      <t xml:space="preserve">(h) Total stock </t>
    </r>
    <r>
      <rPr>
        <sz val="12"/>
        <rFont val="Arial"/>
        <family val="2"/>
      </rPr>
      <t>(f)+(g)</t>
    </r>
  </si>
  <si>
    <t>Ending stock declared:</t>
  </si>
  <si>
    <r>
      <t xml:space="preserve">(h) Totale voorraad </t>
    </r>
    <r>
      <rPr>
        <sz val="12"/>
        <rFont val="Arial"/>
        <family val="2"/>
      </rPr>
      <t>(f)+(g)</t>
    </r>
  </si>
  <si>
    <t>Verwerkers</t>
  </si>
  <si>
    <r>
      <t xml:space="preserve">(e) Totaal </t>
    </r>
    <r>
      <rPr>
        <sz val="12"/>
        <rFont val="Arial"/>
        <family val="2"/>
      </rPr>
      <t>(a+b-c-d)</t>
    </r>
  </si>
  <si>
    <t>(g) Producers stock (6)</t>
  </si>
  <si>
    <t>(f) Own unutilised stock - see (d)</t>
  </si>
  <si>
    <r>
      <t xml:space="preserve">(e) Total </t>
    </r>
    <r>
      <rPr>
        <sz val="12"/>
        <rFont val="Arial"/>
        <family val="2"/>
      </rPr>
      <t>(a+b-c-d)</t>
    </r>
  </si>
  <si>
    <t>(d)</t>
  </si>
  <si>
    <t>(c) Utilisation</t>
  </si>
  <si>
    <t>(b) Acquisition</t>
  </si>
  <si>
    <t>(a) Opening stock (1)</t>
  </si>
  <si>
    <t>(6)   Stock stored on behalf of producers not included in (e)/Voorraad opgeberg namens produsente nie ingesluit in (e) nie.</t>
  </si>
  <si>
    <t>Mar/Mrt'99</t>
  </si>
  <si>
    <t>1 Mar/Mrt 2000</t>
  </si>
  <si>
    <t>31 Mar/Mrt 2000</t>
  </si>
  <si>
    <t>(g) Produsentevoorraad (6)</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</si>
</sst>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
    <numFmt numFmtId="180" formatCode="#,##0.000"/>
  </numFmts>
  <fonts count="13">
    <font>
      <sz val="10"/>
      <name val="Arial"/>
      <family val="0"/>
    </font>
    <font>
      <b/>
      <sz val="10"/>
      <name val="Arial"/>
      <family val="2"/>
    </font>
    <font>
      <b/>
      <sz val="12"/>
      <name val="Arial"/>
      <family val="2"/>
    </font>
    <font>
      <sz val="12"/>
      <name val="Arial"/>
      <family val="2"/>
    </font>
    <font>
      <b/>
      <sz val="18"/>
      <name val="Braggadocio"/>
      <family val="5"/>
    </font>
    <font>
      <b/>
      <sz val="10"/>
      <name val="Matura MT Script Capitals"/>
      <family val="4"/>
    </font>
    <font>
      <sz val="8"/>
      <name val="Arial"/>
      <family val="2"/>
    </font>
    <font>
      <i/>
      <sz val="12"/>
      <name val="Arial"/>
      <family val="2"/>
    </font>
    <font>
      <b/>
      <i/>
      <sz val="12"/>
      <name val="Arial"/>
      <family val="2"/>
    </font>
    <font>
      <b/>
      <sz val="12"/>
      <name val="Matura MT Script Capitals"/>
      <family val="4"/>
    </font>
    <font>
      <b/>
      <sz val="12"/>
      <name val="Braggadocio"/>
      <family val="5"/>
    </font>
    <font>
      <sz val="14"/>
      <name val="Arial"/>
      <family val="2"/>
    </font>
    <font>
      <i/>
      <sz val="14"/>
      <name val="Arial"/>
      <family val="2"/>
    </font>
  </fonts>
  <fills count="2">
    <fill>
      <patternFill/>
    </fill>
    <fill>
      <patternFill patternType="gray125"/>
    </fill>
  </fills>
  <borders count="5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thin"/>
    </border>
    <border>
      <left style="medium"/>
      <right style="thin"/>
      <top style="medium"/>
      <bottom style="medium"/>
    </border>
    <border>
      <left>
        <color indexed="63"/>
      </left>
      <right style="thin"/>
      <top style="medium"/>
      <bottom style="medium"/>
    </border>
    <border>
      <left>
        <color indexed="63"/>
      </left>
      <right style="medium"/>
      <top>
        <color indexed="63"/>
      </top>
      <bottom>
        <color indexed="63"/>
      </bottom>
    </border>
    <border>
      <left>
        <color indexed="63"/>
      </left>
      <right style="thin"/>
      <top style="thin"/>
      <bottom>
        <color indexed="63"/>
      </bottom>
    </border>
    <border>
      <left style="medium"/>
      <right style="thin"/>
      <top style="thin"/>
      <bottom>
        <color indexed="63"/>
      </bottom>
    </border>
    <border>
      <left>
        <color indexed="63"/>
      </left>
      <right style="thin"/>
      <top>
        <color indexed="63"/>
      </top>
      <bottom style="thin"/>
    </border>
    <border>
      <left style="medium"/>
      <right style="thin"/>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medium"/>
      <bottom style="medium"/>
    </border>
    <border>
      <left style="thin"/>
      <right>
        <color indexed="63"/>
      </right>
      <top>
        <color indexed="63"/>
      </top>
      <bottom>
        <color indexed="63"/>
      </bottom>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style="thin"/>
      <top style="medium"/>
      <bottom style="thin"/>
    </border>
    <border>
      <left style="thin"/>
      <right>
        <color indexed="63"/>
      </right>
      <top style="medium"/>
      <bottom>
        <color indexed="63"/>
      </bottom>
    </border>
    <border>
      <left style="thin"/>
      <right style="thin"/>
      <top style="medium"/>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medium"/>
    </border>
    <border>
      <left style="thin"/>
      <right style="medium"/>
      <top style="thin"/>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179" fontId="3" fillId="0" borderId="0" xfId="0" applyNumberFormat="1" applyFont="1" applyBorder="1" applyAlignment="1">
      <alignment/>
    </xf>
    <xf numFmtId="179" fontId="3" fillId="0" borderId="0" xfId="0" applyNumberFormat="1" applyFont="1" applyBorder="1" applyAlignment="1">
      <alignment/>
    </xf>
    <xf numFmtId="3" fontId="3" fillId="0" borderId="0" xfId="0" applyNumberFormat="1" applyFont="1" applyAlignment="1">
      <alignment/>
    </xf>
    <xf numFmtId="3" fontId="3" fillId="0" borderId="1" xfId="0" applyNumberFormat="1" applyFont="1" applyBorder="1" applyAlignment="1">
      <alignment/>
    </xf>
    <xf numFmtId="3" fontId="3" fillId="0" borderId="2" xfId="0" applyNumberFormat="1" applyFont="1" applyBorder="1" applyAlignment="1">
      <alignment/>
    </xf>
    <xf numFmtId="3" fontId="3" fillId="0" borderId="3" xfId="0" applyNumberFormat="1" applyFont="1" applyBorder="1" applyAlignment="1">
      <alignment/>
    </xf>
    <xf numFmtId="3" fontId="3" fillId="0" borderId="0" xfId="0" applyNumberFormat="1" applyFont="1" applyBorder="1" applyAlignment="1">
      <alignment/>
    </xf>
    <xf numFmtId="3" fontId="2" fillId="0" borderId="0" xfId="0" applyNumberFormat="1" applyFont="1" applyBorder="1" applyAlignment="1">
      <alignment/>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3" fontId="3" fillId="0" borderId="6" xfId="0" applyNumberFormat="1" applyFont="1" applyBorder="1" applyAlignment="1">
      <alignment horizontal="center"/>
    </xf>
    <xf numFmtId="3" fontId="3" fillId="0" borderId="7" xfId="0" applyNumberFormat="1" applyFont="1" applyBorder="1" applyAlignment="1">
      <alignment horizontal="center"/>
    </xf>
    <xf numFmtId="3" fontId="3" fillId="0" borderId="8" xfId="0" applyNumberFormat="1" applyFont="1" applyBorder="1" applyAlignment="1">
      <alignment/>
    </xf>
    <xf numFmtId="3" fontId="3" fillId="0" borderId="9" xfId="0" applyNumberFormat="1" applyFont="1" applyBorder="1" applyAlignment="1">
      <alignment/>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2" fillId="0" borderId="3" xfId="0" applyNumberFormat="1" applyFont="1" applyBorder="1" applyAlignment="1">
      <alignment/>
    </xf>
    <xf numFmtId="3" fontId="3" fillId="0" borderId="0" xfId="0" applyNumberFormat="1" applyFont="1" applyBorder="1" applyAlignment="1">
      <alignment/>
    </xf>
    <xf numFmtId="3" fontId="7" fillId="0" borderId="1" xfId="0" applyNumberFormat="1" applyFont="1" applyBorder="1" applyAlignment="1">
      <alignment/>
    </xf>
    <xf numFmtId="3" fontId="7" fillId="0" borderId="14" xfId="0" applyNumberFormat="1" applyFont="1" applyBorder="1" applyAlignment="1">
      <alignment/>
    </xf>
    <xf numFmtId="3" fontId="3" fillId="0" borderId="15" xfId="0" applyNumberFormat="1" applyFont="1" applyBorder="1" applyAlignment="1">
      <alignment/>
    </xf>
    <xf numFmtId="3" fontId="7" fillId="0" borderId="16" xfId="0" applyNumberFormat="1" applyFont="1" applyBorder="1" applyAlignment="1">
      <alignment/>
    </xf>
    <xf numFmtId="3" fontId="3" fillId="0" borderId="17" xfId="0" applyNumberFormat="1" applyFont="1" applyBorder="1" applyAlignment="1">
      <alignment/>
    </xf>
    <xf numFmtId="3" fontId="3" fillId="0" borderId="18" xfId="0" applyNumberFormat="1" applyFont="1" applyBorder="1" applyAlignment="1">
      <alignment/>
    </xf>
    <xf numFmtId="3" fontId="3" fillId="0" borderId="0" xfId="0" applyNumberFormat="1" applyFont="1" applyBorder="1" applyAlignment="1">
      <alignment horizontal="left"/>
    </xf>
    <xf numFmtId="3" fontId="2" fillId="0" borderId="9" xfId="0" applyNumberFormat="1" applyFont="1" applyBorder="1" applyAlignment="1">
      <alignment horizontal="left"/>
    </xf>
    <xf numFmtId="3" fontId="2" fillId="0" borderId="12" xfId="0" applyNumberFormat="1" applyFont="1" applyBorder="1" applyAlignment="1">
      <alignment horizontal="left"/>
    </xf>
    <xf numFmtId="3" fontId="7" fillId="0" borderId="3" xfId="0" applyNumberFormat="1" applyFont="1" applyBorder="1" applyAlignment="1">
      <alignment/>
    </xf>
    <xf numFmtId="3" fontId="7" fillId="0" borderId="0" xfId="0" applyNumberFormat="1" applyFont="1" applyBorder="1" applyAlignment="1">
      <alignment/>
    </xf>
    <xf numFmtId="3" fontId="2" fillId="0" borderId="19" xfId="0" applyNumberFormat="1" applyFont="1" applyBorder="1" applyAlignment="1">
      <alignment/>
    </xf>
    <xf numFmtId="3" fontId="7" fillId="0" borderId="8" xfId="0" applyNumberFormat="1" applyFont="1" applyBorder="1" applyAlignment="1">
      <alignment/>
    </xf>
    <xf numFmtId="3" fontId="7" fillId="0" borderId="9" xfId="0" applyNumberFormat="1" applyFont="1" applyBorder="1" applyAlignment="1">
      <alignment/>
    </xf>
    <xf numFmtId="3" fontId="7" fillId="0" borderId="12"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3" fillId="0" borderId="22" xfId="0" applyNumberFormat="1" applyFont="1" applyBorder="1" applyAlignment="1">
      <alignment/>
    </xf>
    <xf numFmtId="3" fontId="3" fillId="0" borderId="21" xfId="0" applyNumberFormat="1" applyFont="1" applyBorder="1" applyAlignment="1">
      <alignment/>
    </xf>
    <xf numFmtId="3" fontId="3" fillId="0" borderId="0" xfId="0" applyNumberFormat="1" applyFont="1" applyAlignment="1">
      <alignment/>
    </xf>
    <xf numFmtId="3" fontId="0" fillId="0" borderId="0" xfId="0" applyNumberFormat="1" applyFont="1" applyAlignment="1">
      <alignment/>
    </xf>
    <xf numFmtId="3" fontId="3" fillId="0" borderId="17" xfId="0" applyNumberFormat="1" applyFont="1" applyBorder="1" applyAlignment="1">
      <alignment/>
    </xf>
    <xf numFmtId="3" fontId="3" fillId="0" borderId="23" xfId="0" applyNumberFormat="1" applyFont="1" applyBorder="1" applyAlignment="1">
      <alignment/>
    </xf>
    <xf numFmtId="3" fontId="7" fillId="0" borderId="14" xfId="0" applyNumberFormat="1" applyFont="1" applyBorder="1" applyAlignment="1" quotePrefix="1">
      <alignment/>
    </xf>
    <xf numFmtId="3" fontId="2" fillId="0" borderId="8" xfId="0" applyNumberFormat="1" applyFont="1" applyBorder="1" applyAlignment="1">
      <alignment/>
    </xf>
    <xf numFmtId="3" fontId="2" fillId="0" borderId="21" xfId="0" applyNumberFormat="1" applyFont="1" applyBorder="1" applyAlignment="1">
      <alignment horizontal="left"/>
    </xf>
    <xf numFmtId="3" fontId="3" fillId="0" borderId="21" xfId="0" applyNumberFormat="1" applyFont="1" applyBorder="1" applyAlignment="1">
      <alignment horizontal="left"/>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3" fontId="6" fillId="0" borderId="0" xfId="0" applyNumberFormat="1" applyFont="1" applyBorder="1" applyAlignment="1">
      <alignment horizontal="center"/>
    </xf>
    <xf numFmtId="3" fontId="1" fillId="0" borderId="0"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quotePrefix="1">
      <alignment horizontal="center"/>
    </xf>
    <xf numFmtId="3" fontId="3" fillId="0" borderId="0" xfId="0" applyNumberFormat="1" applyFont="1" applyBorder="1" applyAlignment="1">
      <alignment horizontal="center"/>
    </xf>
    <xf numFmtId="3" fontId="3" fillId="0" borderId="0" xfId="0" applyNumberFormat="1" applyFont="1" applyBorder="1" applyAlignment="1">
      <alignment horizontal="center"/>
    </xf>
    <xf numFmtId="3" fontId="3" fillId="0" borderId="0" xfId="0" applyNumberFormat="1" applyFont="1" applyBorder="1" applyAlignment="1">
      <alignment/>
    </xf>
    <xf numFmtId="3" fontId="3" fillId="0" borderId="0" xfId="0" applyNumberFormat="1" applyFont="1" applyBorder="1" applyAlignment="1">
      <alignment/>
    </xf>
    <xf numFmtId="3" fontId="3" fillId="0" borderId="0" xfId="0" applyNumberFormat="1" applyFont="1" applyBorder="1" applyAlignment="1">
      <alignment horizontal="left"/>
    </xf>
    <xf numFmtId="3" fontId="3" fillId="0" borderId="0" xfId="0" applyNumberFormat="1" applyFont="1" applyBorder="1" applyAlignment="1" quotePrefix="1">
      <alignment/>
    </xf>
    <xf numFmtId="179" fontId="3" fillId="0" borderId="24" xfId="0" applyNumberFormat="1" applyFont="1" applyBorder="1" applyAlignment="1">
      <alignment/>
    </xf>
    <xf numFmtId="179" fontId="3" fillId="0" borderId="25" xfId="0" applyNumberFormat="1" applyFont="1" applyBorder="1" applyAlignment="1">
      <alignment/>
    </xf>
    <xf numFmtId="179" fontId="3" fillId="0" borderId="26" xfId="0" applyNumberFormat="1" applyFont="1" applyBorder="1" applyAlignment="1">
      <alignment/>
    </xf>
    <xf numFmtId="179" fontId="3" fillId="0" borderId="5" xfId="0" applyNumberFormat="1" applyFont="1" applyBorder="1" applyAlignment="1">
      <alignment/>
    </xf>
    <xf numFmtId="179" fontId="3" fillId="0" borderId="5" xfId="0" applyNumberFormat="1" applyFont="1" applyBorder="1" applyAlignment="1">
      <alignment/>
    </xf>
    <xf numFmtId="179" fontId="3" fillId="0" borderId="4" xfId="0" applyNumberFormat="1" applyFont="1" applyBorder="1" applyAlignment="1">
      <alignment/>
    </xf>
    <xf numFmtId="179" fontId="3" fillId="0" borderId="11" xfId="0" applyNumberFormat="1" applyFont="1" applyBorder="1" applyAlignment="1">
      <alignment/>
    </xf>
    <xf numFmtId="179" fontId="3" fillId="0" borderId="11" xfId="0" applyNumberFormat="1" applyFont="1" applyBorder="1" applyAlignment="1">
      <alignment/>
    </xf>
    <xf numFmtId="179" fontId="3" fillId="0" borderId="10" xfId="0" applyNumberFormat="1" applyFont="1" applyBorder="1" applyAlignment="1">
      <alignment/>
    </xf>
    <xf numFmtId="179" fontId="3" fillId="0" borderId="27" xfId="0" applyNumberFormat="1" applyFont="1" applyBorder="1" applyAlignment="1">
      <alignment/>
    </xf>
    <xf numFmtId="179" fontId="3" fillId="0" borderId="27" xfId="0" applyNumberFormat="1" applyFont="1" applyBorder="1" applyAlignment="1">
      <alignment/>
    </xf>
    <xf numFmtId="179" fontId="3" fillId="0" borderId="28" xfId="0" applyNumberFormat="1" applyFont="1" applyBorder="1" applyAlignment="1">
      <alignment/>
    </xf>
    <xf numFmtId="179" fontId="3" fillId="0" borderId="29" xfId="0" applyNumberFormat="1" applyFont="1" applyBorder="1" applyAlignment="1">
      <alignment/>
    </xf>
    <xf numFmtId="179" fontId="3" fillId="0" borderId="29" xfId="0" applyNumberFormat="1" applyFont="1" applyBorder="1" applyAlignment="1">
      <alignment/>
    </xf>
    <xf numFmtId="179" fontId="3" fillId="0" borderId="30" xfId="0" applyNumberFormat="1" applyFont="1" applyBorder="1" applyAlignment="1">
      <alignment/>
    </xf>
    <xf numFmtId="179" fontId="3" fillId="0" borderId="31" xfId="0" applyNumberFormat="1" applyFont="1" applyBorder="1" applyAlignment="1">
      <alignment/>
    </xf>
    <xf numFmtId="179" fontId="3" fillId="0" borderId="31" xfId="0" applyNumberFormat="1" applyFont="1" applyBorder="1" applyAlignment="1">
      <alignment/>
    </xf>
    <xf numFmtId="179" fontId="3" fillId="0" borderId="18" xfId="0" applyNumberFormat="1" applyFont="1" applyBorder="1" applyAlignment="1">
      <alignment/>
    </xf>
    <xf numFmtId="179" fontId="3" fillId="0" borderId="10" xfId="0" applyNumberFormat="1" applyFont="1" applyBorder="1" applyAlignment="1">
      <alignment/>
    </xf>
    <xf numFmtId="179" fontId="3" fillId="0" borderId="9" xfId="0" applyNumberFormat="1" applyFont="1" applyBorder="1" applyAlignment="1">
      <alignment/>
    </xf>
    <xf numFmtId="179" fontId="3" fillId="0" borderId="9" xfId="0" applyNumberFormat="1" applyFont="1" applyBorder="1" applyAlignment="1">
      <alignment/>
    </xf>
    <xf numFmtId="179" fontId="3" fillId="0" borderId="32" xfId="0" applyNumberFormat="1" applyFont="1" applyBorder="1" applyAlignment="1">
      <alignment/>
    </xf>
    <xf numFmtId="179" fontId="3" fillId="0" borderId="11" xfId="0" applyNumberFormat="1" applyFont="1" applyBorder="1" applyAlignment="1">
      <alignment/>
    </xf>
    <xf numFmtId="179" fontId="3" fillId="0" borderId="32" xfId="0" applyNumberFormat="1" applyFont="1" applyBorder="1" applyAlignment="1">
      <alignment/>
    </xf>
    <xf numFmtId="179" fontId="3" fillId="0" borderId="0" xfId="0" applyNumberFormat="1" applyFont="1" applyAlignment="1">
      <alignment/>
    </xf>
    <xf numFmtId="179" fontId="3" fillId="0" borderId="24" xfId="0" applyNumberFormat="1" applyFont="1" applyBorder="1" applyAlignment="1">
      <alignment/>
    </xf>
    <xf numFmtId="179" fontId="3" fillId="0" borderId="33" xfId="0" applyNumberFormat="1" applyFont="1" applyBorder="1" applyAlignment="1">
      <alignment/>
    </xf>
    <xf numFmtId="179" fontId="3" fillId="0" borderId="24" xfId="0" applyNumberFormat="1" applyFont="1" applyBorder="1" applyAlignment="1">
      <alignment/>
    </xf>
    <xf numFmtId="179" fontId="3" fillId="0" borderId="20" xfId="0" applyNumberFormat="1" applyFont="1" applyBorder="1" applyAlignment="1">
      <alignment/>
    </xf>
    <xf numFmtId="179" fontId="3" fillId="0" borderId="33" xfId="0" applyNumberFormat="1" applyFont="1" applyBorder="1" applyAlignment="1">
      <alignment/>
    </xf>
    <xf numFmtId="179" fontId="3" fillId="0" borderId="20" xfId="0" applyNumberFormat="1" applyFont="1" applyBorder="1" applyAlignment="1">
      <alignment horizontal="center"/>
    </xf>
    <xf numFmtId="179" fontId="3" fillId="0" borderId="27" xfId="0" applyNumberFormat="1" applyFont="1" applyFill="1" applyBorder="1" applyAlignment="1">
      <alignment/>
    </xf>
    <xf numFmtId="179" fontId="3" fillId="0" borderId="29" xfId="0" applyNumberFormat="1" applyFont="1" applyFill="1" applyBorder="1" applyAlignment="1">
      <alignment/>
    </xf>
    <xf numFmtId="179" fontId="3" fillId="0" borderId="32" xfId="0" applyNumberFormat="1" applyFont="1" applyFill="1" applyBorder="1" applyAlignment="1">
      <alignment/>
    </xf>
    <xf numFmtId="3" fontId="3" fillId="0" borderId="8" xfId="0" applyNumberFormat="1" applyFont="1" applyBorder="1" applyAlignment="1">
      <alignment horizontal="left"/>
    </xf>
    <xf numFmtId="3" fontId="3" fillId="0" borderId="9" xfId="0" applyNumberFormat="1" applyFont="1" applyBorder="1" applyAlignment="1">
      <alignment horizontal="left"/>
    </xf>
    <xf numFmtId="3" fontId="7" fillId="0" borderId="26" xfId="0" applyNumberFormat="1" applyFont="1" applyBorder="1" applyAlignment="1">
      <alignment/>
    </xf>
    <xf numFmtId="179" fontId="3" fillId="0" borderId="34" xfId="0" applyNumberFormat="1" applyFont="1" applyBorder="1" applyAlignment="1">
      <alignment/>
    </xf>
    <xf numFmtId="3" fontId="2" fillId="0" borderId="20" xfId="0" applyNumberFormat="1" applyFont="1" applyBorder="1" applyAlignment="1" quotePrefix="1">
      <alignment/>
    </xf>
    <xf numFmtId="179" fontId="3" fillId="0" borderId="28" xfId="0" applyNumberFormat="1" applyFont="1" applyBorder="1" applyAlignment="1">
      <alignment/>
    </xf>
    <xf numFmtId="179" fontId="3" fillId="0" borderId="30" xfId="0" applyNumberFormat="1" applyFont="1" applyBorder="1" applyAlignment="1">
      <alignment/>
    </xf>
    <xf numFmtId="179" fontId="3" fillId="0" borderId="35" xfId="0" applyNumberFormat="1" applyFont="1" applyBorder="1" applyAlignment="1">
      <alignment/>
    </xf>
    <xf numFmtId="179" fontId="3" fillId="0" borderId="35" xfId="0" applyNumberFormat="1" applyFont="1" applyBorder="1" applyAlignment="1">
      <alignment/>
    </xf>
    <xf numFmtId="179" fontId="3" fillId="0" borderId="21" xfId="0" applyNumberFormat="1" applyFont="1" applyBorder="1" applyAlignment="1">
      <alignment/>
    </xf>
    <xf numFmtId="0" fontId="3" fillId="0" borderId="0" xfId="0" applyFont="1" applyBorder="1" applyAlignment="1">
      <alignment/>
    </xf>
    <xf numFmtId="0" fontId="2" fillId="0" borderId="0" xfId="0" applyFont="1" applyBorder="1" applyAlignment="1">
      <alignment horizontal="center"/>
    </xf>
    <xf numFmtId="0" fontId="3" fillId="0" borderId="0" xfId="0" applyFont="1" applyAlignment="1">
      <alignment/>
    </xf>
    <xf numFmtId="0" fontId="9" fillId="0" borderId="0" xfId="0" applyFont="1" applyBorder="1" applyAlignment="1">
      <alignment horizontal="center"/>
    </xf>
    <xf numFmtId="0" fontId="2" fillId="0" borderId="0" xfId="0" applyFont="1" applyBorder="1" applyAlignment="1">
      <alignment horizontal="left"/>
    </xf>
    <xf numFmtId="0" fontId="3" fillId="0" borderId="0" xfId="0" applyFont="1" applyBorder="1" applyAlignment="1">
      <alignment/>
    </xf>
    <xf numFmtId="0" fontId="10"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xf>
    <xf numFmtId="3" fontId="3" fillId="0" borderId="26" xfId="0" applyNumberFormat="1" applyFont="1" applyBorder="1" applyAlignment="1">
      <alignment/>
    </xf>
    <xf numFmtId="3" fontId="3" fillId="0" borderId="2" xfId="0" applyNumberFormat="1" applyFont="1" applyBorder="1" applyAlignment="1">
      <alignment/>
    </xf>
    <xf numFmtId="3" fontId="3" fillId="0" borderId="6" xfId="0" applyNumberFormat="1" applyFont="1" applyBorder="1" applyAlignment="1">
      <alignment/>
    </xf>
    <xf numFmtId="3" fontId="3" fillId="0" borderId="26" xfId="0" applyNumberFormat="1" applyFont="1" applyBorder="1" applyAlignment="1">
      <alignment/>
    </xf>
    <xf numFmtId="3" fontId="2" fillId="0" borderId="26" xfId="0" applyNumberFormat="1" applyFont="1" applyBorder="1" applyAlignment="1">
      <alignment horizontal="right"/>
    </xf>
    <xf numFmtId="3" fontId="3" fillId="0" borderId="26" xfId="0" applyNumberFormat="1" applyFont="1" applyBorder="1" applyAlignment="1">
      <alignment horizontal="right"/>
    </xf>
    <xf numFmtId="3" fontId="2" fillId="0" borderId="26" xfId="0" applyNumberFormat="1" applyFont="1" applyBorder="1" applyAlignment="1" quotePrefix="1">
      <alignment horizontal="right"/>
    </xf>
    <xf numFmtId="3" fontId="3" fillId="0" borderId="26" xfId="0" applyNumberFormat="1" applyFont="1" applyBorder="1" applyAlignment="1">
      <alignment/>
    </xf>
    <xf numFmtId="3" fontId="3" fillId="0" borderId="9" xfId="0" applyNumberFormat="1" applyFont="1" applyBorder="1" applyAlignment="1">
      <alignment/>
    </xf>
    <xf numFmtId="3" fontId="2" fillId="0" borderId="12" xfId="0" applyNumberFormat="1" applyFont="1" applyBorder="1" applyAlignment="1">
      <alignment horizontal="right"/>
    </xf>
    <xf numFmtId="3" fontId="3" fillId="0" borderId="1" xfId="0" applyNumberFormat="1" applyFont="1" applyBorder="1" applyAlignment="1">
      <alignment/>
    </xf>
    <xf numFmtId="3" fontId="3" fillId="0" borderId="6" xfId="0" applyNumberFormat="1" applyFont="1" applyBorder="1" applyAlignment="1">
      <alignment horizontal="right"/>
    </xf>
    <xf numFmtId="3" fontId="3" fillId="0" borderId="8" xfId="0" applyNumberFormat="1" applyFont="1" applyBorder="1" applyAlignment="1">
      <alignment/>
    </xf>
    <xf numFmtId="3" fontId="3" fillId="0" borderId="12" xfId="0" applyNumberFormat="1" applyFont="1" applyBorder="1" applyAlignment="1">
      <alignment horizontal="right"/>
    </xf>
    <xf numFmtId="3" fontId="3" fillId="0" borderId="3" xfId="0" applyNumberFormat="1" applyFont="1" applyBorder="1" applyAlignment="1">
      <alignment/>
    </xf>
    <xf numFmtId="3" fontId="3" fillId="0" borderId="36" xfId="0" applyNumberFormat="1" applyFont="1" applyBorder="1" applyAlignment="1">
      <alignment/>
    </xf>
    <xf numFmtId="3" fontId="3" fillId="0" borderId="15" xfId="0" applyNumberFormat="1" applyFont="1" applyBorder="1" applyAlignment="1">
      <alignment/>
    </xf>
    <xf numFmtId="3" fontId="3" fillId="0" borderId="27" xfId="0" applyNumberFormat="1" applyFont="1" applyBorder="1" applyAlignment="1">
      <alignment horizontal="right"/>
    </xf>
    <xf numFmtId="3" fontId="3" fillId="0" borderId="37" xfId="0" applyNumberFormat="1" applyFont="1" applyBorder="1" applyAlignment="1">
      <alignment/>
    </xf>
    <xf numFmtId="3" fontId="3" fillId="0" borderId="29" xfId="0" applyNumberFormat="1" applyFont="1" applyBorder="1" applyAlignment="1">
      <alignment horizontal="right"/>
    </xf>
    <xf numFmtId="3" fontId="3" fillId="0" borderId="20" xfId="0" applyNumberFormat="1" applyFont="1" applyBorder="1" applyAlignment="1">
      <alignment/>
    </xf>
    <xf numFmtId="3" fontId="2" fillId="0" borderId="38" xfId="0" applyNumberFormat="1" applyFont="1" applyBorder="1" applyAlignment="1">
      <alignment horizontal="right"/>
    </xf>
    <xf numFmtId="3" fontId="3" fillId="0" borderId="15" xfId="0" applyNumberFormat="1" applyFont="1" applyBorder="1" applyAlignment="1">
      <alignment horizontal="right"/>
    </xf>
    <xf numFmtId="3" fontId="3" fillId="0" borderId="17" xfId="0" applyNumberFormat="1" applyFont="1" applyBorder="1" applyAlignment="1">
      <alignment horizontal="right"/>
    </xf>
    <xf numFmtId="3" fontId="3" fillId="0" borderId="39" xfId="0" applyNumberFormat="1" applyFont="1" applyBorder="1" applyAlignment="1">
      <alignment/>
    </xf>
    <xf numFmtId="3" fontId="3" fillId="0" borderId="21" xfId="0" applyNumberFormat="1" applyFont="1" applyBorder="1" applyAlignment="1">
      <alignment horizontal="right"/>
    </xf>
    <xf numFmtId="0" fontId="11" fillId="0" borderId="0" xfId="0" applyFont="1" applyBorder="1" applyAlignment="1">
      <alignment horizontal="left"/>
    </xf>
    <xf numFmtId="0" fontId="11" fillId="0" borderId="2" xfId="0" applyFont="1" applyBorder="1" applyAlignment="1">
      <alignment horizontal="left"/>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11" fillId="0" borderId="0" xfId="0" applyFont="1" applyBorder="1" applyAlignment="1" quotePrefix="1">
      <alignment horizontal="left"/>
    </xf>
    <xf numFmtId="0" fontId="11" fillId="0" borderId="0" xfId="0" applyFont="1" applyBorder="1" applyAlignment="1" quotePrefix="1">
      <alignment/>
    </xf>
    <xf numFmtId="0" fontId="12" fillId="0" borderId="0" xfId="0" applyFont="1" applyBorder="1" applyAlignment="1">
      <alignment/>
    </xf>
    <xf numFmtId="0" fontId="11" fillId="0" borderId="0" xfId="0" applyFont="1" applyBorder="1" applyAlignment="1">
      <alignment/>
    </xf>
    <xf numFmtId="3" fontId="0" fillId="0" borderId="8" xfId="0" applyNumberFormat="1" applyFont="1" applyBorder="1" applyAlignment="1">
      <alignment/>
    </xf>
    <xf numFmtId="3" fontId="0" fillId="0" borderId="9" xfId="0" applyNumberFormat="1" applyFont="1" applyBorder="1" applyAlignment="1">
      <alignment/>
    </xf>
    <xf numFmtId="3" fontId="2" fillId="0" borderId="0" xfId="0" applyNumberFormat="1" applyFont="1" applyBorder="1" applyAlignment="1">
      <alignment horizontal="center"/>
    </xf>
    <xf numFmtId="3" fontId="2" fillId="0" borderId="0" xfId="0" applyNumberFormat="1" applyFont="1" applyBorder="1" applyAlignment="1" quotePrefix="1">
      <alignment horizontal="center"/>
    </xf>
    <xf numFmtId="3" fontId="3" fillId="0" borderId="0" xfId="0" applyNumberFormat="1" applyFont="1" applyBorder="1" applyAlignment="1">
      <alignment horizontal="left"/>
    </xf>
    <xf numFmtId="3" fontId="7" fillId="0" borderId="8" xfId="0" applyNumberFormat="1" applyFont="1" applyBorder="1" applyAlignment="1">
      <alignment horizontal="left"/>
    </xf>
    <xf numFmtId="3" fontId="7" fillId="0" borderId="9" xfId="0" applyNumberFormat="1" applyFont="1" applyBorder="1" applyAlignment="1">
      <alignment horizontal="left"/>
    </xf>
    <xf numFmtId="179" fontId="3" fillId="0" borderId="21" xfId="0" applyNumberFormat="1" applyFont="1" applyBorder="1" applyAlignment="1" quotePrefix="1">
      <alignment horizontal="center"/>
    </xf>
    <xf numFmtId="179" fontId="3" fillId="0" borderId="21" xfId="0" applyNumberFormat="1" applyFont="1" applyBorder="1" applyAlignment="1">
      <alignment horizontal="center"/>
    </xf>
    <xf numFmtId="17" fontId="2" fillId="0" borderId="8" xfId="0" applyNumberFormat="1" applyFont="1" applyBorder="1" applyAlignment="1">
      <alignment horizontal="center"/>
    </xf>
    <xf numFmtId="0" fontId="2" fillId="0" borderId="9" xfId="0" applyNumberFormat="1" applyFont="1" applyBorder="1" applyAlignment="1">
      <alignment horizontal="center"/>
    </xf>
    <xf numFmtId="0" fontId="2" fillId="0" borderId="12" xfId="0" applyNumberFormat="1" applyFont="1" applyBorder="1" applyAlignment="1">
      <alignment horizontal="center"/>
    </xf>
    <xf numFmtId="0" fontId="3" fillId="0" borderId="2" xfId="0" applyFont="1" applyBorder="1" applyAlignment="1">
      <alignment horizontal="center"/>
    </xf>
    <xf numFmtId="0" fontId="2" fillId="0" borderId="0" xfId="0" applyFont="1" applyBorder="1" applyAlignment="1">
      <alignment horizontal="center"/>
    </xf>
    <xf numFmtId="17" fontId="2" fillId="0" borderId="1" xfId="0" applyNumberFormat="1" applyFont="1" applyBorder="1" applyAlignment="1">
      <alignment horizontal="center"/>
    </xf>
    <xf numFmtId="0" fontId="2" fillId="0" borderId="2" xfId="0" applyNumberFormat="1" applyFont="1" applyBorder="1" applyAlignment="1">
      <alignment horizontal="center"/>
    </xf>
    <xf numFmtId="0" fontId="2" fillId="0" borderId="6" xfId="0" applyNumberFormat="1" applyFont="1" applyBorder="1" applyAlignment="1">
      <alignment horizontal="center"/>
    </xf>
    <xf numFmtId="17" fontId="2" fillId="0" borderId="1" xfId="0" applyNumberFormat="1" applyFont="1" applyBorder="1" applyAlignment="1" quotePrefix="1">
      <alignment horizontal="center"/>
    </xf>
    <xf numFmtId="17" fontId="2" fillId="0" borderId="8" xfId="0" applyNumberFormat="1" applyFont="1" applyBorder="1" applyAlignment="1" quotePrefix="1">
      <alignment horizontal="center"/>
    </xf>
    <xf numFmtId="17" fontId="2" fillId="0" borderId="9" xfId="0" applyNumberFormat="1" applyFont="1" applyBorder="1" applyAlignment="1">
      <alignment horizontal="center"/>
    </xf>
    <xf numFmtId="17" fontId="2" fillId="0" borderId="12" xfId="0" applyNumberFormat="1" applyFont="1" applyBorder="1" applyAlignment="1">
      <alignment horizontal="center"/>
    </xf>
    <xf numFmtId="17" fontId="2" fillId="0" borderId="2" xfId="0" applyNumberFormat="1" applyFont="1" applyBorder="1" applyAlignment="1">
      <alignment horizontal="center"/>
    </xf>
    <xf numFmtId="17" fontId="2" fillId="0" borderId="6"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3" fontId="3" fillId="0" borderId="38" xfId="0" applyNumberFormat="1" applyFont="1" applyBorder="1" applyAlignment="1">
      <alignment horizontal="center"/>
    </xf>
    <xf numFmtId="3" fontId="3" fillId="0" borderId="20" xfId="0" applyNumberFormat="1" applyFont="1" applyBorder="1" applyAlignment="1" quotePrefix="1">
      <alignment horizontal="center"/>
    </xf>
    <xf numFmtId="3" fontId="2" fillId="0" borderId="1" xfId="0" applyNumberFormat="1" applyFont="1" applyBorder="1" applyAlignment="1">
      <alignment horizontal="center"/>
    </xf>
    <xf numFmtId="3" fontId="2" fillId="0" borderId="2" xfId="0" applyNumberFormat="1" applyFont="1" applyBorder="1" applyAlignment="1">
      <alignment horizontal="center"/>
    </xf>
    <xf numFmtId="3" fontId="2" fillId="0" borderId="6" xfId="0" applyNumberFormat="1" applyFont="1" applyBorder="1" applyAlignment="1">
      <alignment horizontal="center"/>
    </xf>
    <xf numFmtId="3" fontId="2" fillId="0" borderId="9" xfId="0" applyNumberFormat="1" applyFont="1" applyBorder="1" applyAlignment="1">
      <alignment horizontal="center"/>
    </xf>
    <xf numFmtId="0" fontId="0" fillId="0" borderId="0" xfId="0" applyFont="1" applyAlignment="1">
      <alignment/>
    </xf>
    <xf numFmtId="3" fontId="0" fillId="0" borderId="0" xfId="0" applyNumberFormat="1" applyFont="1" applyAlignment="1">
      <alignment/>
    </xf>
    <xf numFmtId="3" fontId="0" fillId="0" borderId="12" xfId="0" applyNumberFormat="1" applyFont="1" applyBorder="1" applyAlignment="1">
      <alignment/>
    </xf>
    <xf numFmtId="179" fontId="3" fillId="0" borderId="34" xfId="0" applyNumberFormat="1" applyFont="1" applyBorder="1" applyAlignment="1">
      <alignment/>
    </xf>
    <xf numFmtId="179" fontId="3" fillId="0" borderId="25" xfId="0" applyNumberFormat="1" applyFont="1" applyBorder="1" applyAlignment="1">
      <alignment/>
    </xf>
    <xf numFmtId="179" fontId="3" fillId="0" borderId="5" xfId="0" applyNumberFormat="1" applyFont="1" applyBorder="1" applyAlignment="1">
      <alignment/>
    </xf>
    <xf numFmtId="179" fontId="3" fillId="0" borderId="7" xfId="0" applyNumberFormat="1" applyFont="1" applyBorder="1" applyAlignment="1">
      <alignment/>
    </xf>
    <xf numFmtId="179" fontId="3" fillId="0" borderId="5" xfId="0" applyNumberFormat="1" applyFont="1" applyBorder="1" applyAlignment="1">
      <alignment/>
    </xf>
    <xf numFmtId="179" fontId="3" fillId="0" borderId="4" xfId="0" applyNumberFormat="1" applyFont="1" applyBorder="1" applyAlignment="1">
      <alignment/>
    </xf>
    <xf numFmtId="179" fontId="3" fillId="0" borderId="7" xfId="0" applyNumberFormat="1" applyFont="1" applyBorder="1" applyAlignment="1">
      <alignment/>
    </xf>
    <xf numFmtId="179" fontId="3" fillId="0" borderId="13" xfId="0" applyNumberFormat="1" applyFont="1" applyBorder="1" applyAlignment="1">
      <alignment/>
    </xf>
    <xf numFmtId="179" fontId="3" fillId="0" borderId="10" xfId="0" applyNumberFormat="1" applyFont="1" applyBorder="1" applyAlignment="1">
      <alignment/>
    </xf>
    <xf numFmtId="179" fontId="3" fillId="0" borderId="13" xfId="0" applyNumberFormat="1" applyFont="1" applyBorder="1" applyAlignment="1">
      <alignment/>
    </xf>
    <xf numFmtId="179" fontId="3" fillId="0" borderId="40" xfId="0" applyNumberFormat="1" applyFont="1" applyBorder="1" applyAlignment="1">
      <alignment/>
    </xf>
    <xf numFmtId="179" fontId="3" fillId="0" borderId="41" xfId="0" applyNumberFormat="1" applyFont="1" applyBorder="1" applyAlignment="1">
      <alignment/>
    </xf>
    <xf numFmtId="179" fontId="3" fillId="0" borderId="28" xfId="0" applyNumberFormat="1" applyFont="1" applyBorder="1" applyAlignment="1">
      <alignment/>
    </xf>
    <xf numFmtId="179" fontId="3" fillId="0" borderId="27" xfId="0" applyNumberFormat="1" applyFont="1" applyBorder="1" applyAlignment="1">
      <alignment/>
    </xf>
    <xf numFmtId="179" fontId="3" fillId="0" borderId="41" xfId="0" applyNumberFormat="1" applyFont="1" applyBorder="1" applyAlignment="1">
      <alignment/>
    </xf>
    <xf numFmtId="179" fontId="3" fillId="0" borderId="42" xfId="0" applyNumberFormat="1" applyFont="1" applyBorder="1" applyAlignment="1">
      <alignment/>
    </xf>
    <xf numFmtId="179" fontId="3" fillId="0" borderId="30" xfId="0" applyNumberFormat="1" applyFont="1" applyBorder="1" applyAlignment="1">
      <alignment/>
    </xf>
    <xf numFmtId="179" fontId="3" fillId="0" borderId="29" xfId="0" applyNumberFormat="1" applyFont="1" applyBorder="1" applyAlignment="1">
      <alignment/>
    </xf>
    <xf numFmtId="179" fontId="3" fillId="0" borderId="42" xfId="0" applyNumberFormat="1" applyFont="1" applyBorder="1" applyAlignment="1">
      <alignment/>
    </xf>
    <xf numFmtId="179" fontId="3" fillId="0" borderId="18" xfId="0" applyNumberFormat="1" applyFont="1" applyBorder="1" applyAlignment="1">
      <alignment/>
    </xf>
    <xf numFmtId="179" fontId="3" fillId="0" borderId="31" xfId="0" applyNumberFormat="1" applyFont="1" applyBorder="1" applyAlignment="1">
      <alignment/>
    </xf>
    <xf numFmtId="179" fontId="3" fillId="0" borderId="43" xfId="0" applyNumberFormat="1" applyFont="1" applyBorder="1" applyAlignment="1">
      <alignment/>
    </xf>
    <xf numFmtId="179" fontId="3" fillId="0" borderId="12" xfId="0" applyNumberFormat="1" applyFont="1" applyBorder="1" applyAlignment="1">
      <alignment/>
    </xf>
    <xf numFmtId="179" fontId="3" fillId="0" borderId="0" xfId="0" applyNumberFormat="1" applyFont="1" applyBorder="1" applyAlignment="1">
      <alignment/>
    </xf>
    <xf numFmtId="179" fontId="3" fillId="0" borderId="9" xfId="0" applyNumberFormat="1" applyFont="1" applyBorder="1" applyAlignment="1">
      <alignment/>
    </xf>
    <xf numFmtId="179" fontId="3" fillId="0" borderId="9" xfId="0" applyNumberFormat="1" applyFont="1" applyBorder="1" applyAlignment="1">
      <alignment/>
    </xf>
    <xf numFmtId="179" fontId="3" fillId="0" borderId="22" xfId="0" applyNumberFormat="1" applyFont="1" applyBorder="1" applyAlignment="1">
      <alignment/>
    </xf>
    <xf numFmtId="179" fontId="3" fillId="0" borderId="43" xfId="0" applyNumberFormat="1" applyFont="1" applyBorder="1" applyAlignment="1">
      <alignment/>
    </xf>
    <xf numFmtId="179" fontId="3" fillId="0" borderId="20" xfId="0" applyNumberFormat="1" applyFont="1" applyFill="1" applyBorder="1" applyAlignment="1">
      <alignment/>
    </xf>
    <xf numFmtId="179" fontId="3" fillId="0" borderId="33" xfId="0" applyNumberFormat="1" applyFont="1" applyFill="1" applyBorder="1" applyAlignment="1">
      <alignment/>
    </xf>
    <xf numFmtId="179" fontId="3" fillId="0" borderId="38" xfId="0" applyNumberFormat="1" applyFont="1" applyFill="1" applyBorder="1" applyAlignment="1">
      <alignment/>
    </xf>
    <xf numFmtId="179" fontId="3" fillId="0" borderId="25" xfId="0" applyNumberFormat="1" applyFont="1" applyFill="1" applyBorder="1" applyAlignment="1">
      <alignment/>
    </xf>
    <xf numFmtId="179" fontId="3" fillId="0" borderId="34" xfId="0" applyNumberFormat="1" applyFont="1" applyFill="1" applyBorder="1" applyAlignment="1">
      <alignment/>
    </xf>
    <xf numFmtId="179" fontId="3" fillId="0" borderId="44" xfId="0" applyNumberFormat="1" applyFont="1" applyBorder="1" applyAlignment="1">
      <alignment/>
    </xf>
    <xf numFmtId="179" fontId="3" fillId="0" borderId="45" xfId="0" applyNumberFormat="1" applyFont="1" applyBorder="1" applyAlignment="1">
      <alignment/>
    </xf>
    <xf numFmtId="179" fontId="3" fillId="0" borderId="4" xfId="0" applyNumberFormat="1" applyFont="1" applyBorder="1" applyAlignment="1">
      <alignment/>
    </xf>
    <xf numFmtId="179" fontId="3" fillId="0" borderId="46" xfId="0" applyNumberFormat="1" applyFont="1" applyBorder="1" applyAlignment="1">
      <alignment/>
    </xf>
    <xf numFmtId="179" fontId="3" fillId="0" borderId="40" xfId="0" applyNumberFormat="1" applyFont="1" applyBorder="1" applyAlignment="1">
      <alignment/>
    </xf>
    <xf numFmtId="3" fontId="0" fillId="0" borderId="47" xfId="0" applyNumberFormat="1" applyFont="1" applyBorder="1" applyAlignment="1">
      <alignment/>
    </xf>
    <xf numFmtId="179" fontId="3" fillId="0" borderId="14" xfId="0" applyNumberFormat="1" applyFont="1" applyBorder="1" applyAlignment="1">
      <alignment/>
    </xf>
    <xf numFmtId="179" fontId="3" fillId="0" borderId="48" xfId="0" applyNumberFormat="1" applyFont="1" applyBorder="1" applyAlignment="1">
      <alignment/>
    </xf>
    <xf numFmtId="3" fontId="0" fillId="0" borderId="23" xfId="0" applyNumberFormat="1" applyFont="1" applyBorder="1" applyAlignment="1">
      <alignment/>
    </xf>
    <xf numFmtId="179" fontId="3" fillId="0" borderId="16" xfId="0" applyNumberFormat="1" applyFont="1" applyBorder="1" applyAlignment="1">
      <alignment/>
    </xf>
    <xf numFmtId="179" fontId="3" fillId="0" borderId="49" xfId="0" applyNumberFormat="1" applyFont="1" applyBorder="1" applyAlignment="1">
      <alignment/>
    </xf>
    <xf numFmtId="3" fontId="0" fillId="0" borderId="26" xfId="0" applyNumberFormat="1" applyFont="1" applyBorder="1" applyAlignment="1">
      <alignment/>
    </xf>
    <xf numFmtId="179" fontId="3" fillId="0" borderId="50" xfId="0" applyNumberFormat="1" applyFont="1" applyBorder="1" applyAlignment="1">
      <alignment/>
    </xf>
    <xf numFmtId="179" fontId="3" fillId="0" borderId="51" xfId="0" applyNumberFormat="1" applyFont="1" applyBorder="1" applyAlignment="1">
      <alignment/>
    </xf>
    <xf numFmtId="179" fontId="3" fillId="0" borderId="52" xfId="0" applyNumberFormat="1" applyFont="1" applyBorder="1" applyAlignment="1">
      <alignment/>
    </xf>
    <xf numFmtId="179" fontId="3" fillId="0" borderId="34" xfId="0" applyNumberFormat="1" applyFont="1" applyBorder="1" applyAlignment="1">
      <alignment/>
    </xf>
    <xf numFmtId="3" fontId="0"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533400</xdr:colOff>
      <xdr:row>0</xdr:row>
      <xdr:rowOff>0</xdr:rowOff>
    </xdr:from>
    <xdr:to>
      <xdr:col>29</xdr:col>
      <xdr:colOff>276225</xdr:colOff>
      <xdr:row>3</xdr:row>
      <xdr:rowOff>28575</xdr:rowOff>
    </xdr:to>
    <xdr:pic>
      <xdr:nvPicPr>
        <xdr:cNvPr id="1" name="Picture 2"/>
        <xdr:cNvPicPr preferRelativeResize="1">
          <a:picLocks noChangeAspect="1"/>
        </xdr:cNvPicPr>
      </xdr:nvPicPr>
      <xdr:blipFill>
        <a:blip r:embed="rId1"/>
        <a:stretch>
          <a:fillRect/>
        </a:stretch>
      </xdr:blipFill>
      <xdr:spPr>
        <a:xfrm>
          <a:off x="13154025" y="0"/>
          <a:ext cx="6124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47"/>
  <sheetViews>
    <sheetView tabSelected="1" zoomScale="75" zoomScaleNormal="75" workbookViewId="0" topLeftCell="R1">
      <selection activeCell="AF17" sqref="AF17"/>
    </sheetView>
  </sheetViews>
  <sheetFormatPr defaultColWidth="9.140625" defaultRowHeight="12.75"/>
  <cols>
    <col min="1" max="1" width="3.57421875" style="180" customWidth="1"/>
    <col min="2" max="2" width="1.421875" style="180" customWidth="1"/>
    <col min="3" max="3" width="1.28515625" style="180" customWidth="1"/>
    <col min="4" max="4" width="36.421875" style="180" customWidth="1"/>
    <col min="5" max="5" width="9.7109375" style="180" customWidth="1"/>
    <col min="6" max="6" width="9.8515625" style="180" customWidth="1"/>
    <col min="7" max="8" width="9.7109375" style="234" customWidth="1"/>
    <col min="9" max="9" width="10.8515625" style="234" customWidth="1"/>
    <col min="10" max="14" width="9.7109375" style="234" customWidth="1"/>
    <col min="15" max="16" width="9.7109375" style="180" customWidth="1"/>
    <col min="17" max="34" width="9.57421875" style="180" customWidth="1"/>
    <col min="35" max="35" width="12.00390625" style="180" customWidth="1"/>
    <col min="36" max="36" width="10.00390625" style="180" customWidth="1"/>
    <col min="37" max="37" width="10.7109375" style="180" customWidth="1"/>
    <col min="38" max="38" width="13.57421875" style="180" customWidth="1"/>
    <col min="39" max="39" width="11.140625" style="180" customWidth="1"/>
    <col min="40" max="40" width="12.7109375" style="180" customWidth="1"/>
    <col min="41" max="41" width="11.421875" style="180" customWidth="1"/>
    <col min="42" max="42" width="9.140625" style="180" customWidth="1"/>
    <col min="43" max="43" width="11.57421875" style="180" customWidth="1"/>
    <col min="44" max="45" width="9.140625" style="180" customWidth="1"/>
    <col min="46" max="46" width="21.7109375" style="180" customWidth="1"/>
    <col min="47" max="47" width="3.28125" style="180" customWidth="1"/>
    <col min="48" max="48" width="2.28125" style="180" customWidth="1"/>
    <col min="49" max="16384" width="9.140625" style="180" customWidth="1"/>
  </cols>
  <sheetData>
    <row r="1" spans="1:55" s="179" customFormat="1" ht="22.5" customHeight="1">
      <c r="A1" s="104"/>
      <c r="B1" s="104"/>
      <c r="C1" s="104"/>
      <c r="D1" s="104"/>
      <c r="E1" s="104"/>
      <c r="F1" s="104"/>
      <c r="G1" s="110"/>
      <c r="H1" s="105"/>
      <c r="I1" s="105"/>
      <c r="J1" s="105"/>
      <c r="K1" s="105"/>
      <c r="L1" s="105"/>
      <c r="M1" s="105"/>
      <c r="N1" s="105"/>
      <c r="O1" s="105"/>
      <c r="P1" s="105"/>
      <c r="Q1" s="105"/>
      <c r="R1" s="105"/>
      <c r="S1" s="105"/>
      <c r="T1" s="105"/>
      <c r="U1" s="105"/>
      <c r="V1" s="105"/>
      <c r="W1" s="105"/>
      <c r="X1" s="104"/>
      <c r="Y1" s="104"/>
      <c r="Z1" s="104"/>
      <c r="AA1" s="106"/>
      <c r="AB1" s="106"/>
      <c r="AC1" s="106"/>
      <c r="AD1" s="106"/>
      <c r="AE1" s="106"/>
      <c r="AF1" s="106"/>
      <c r="AG1" s="106"/>
      <c r="AH1" s="106"/>
      <c r="AI1" s="106"/>
      <c r="AJ1" s="106"/>
      <c r="AK1" s="106"/>
      <c r="AL1" s="106"/>
      <c r="AM1" s="106"/>
      <c r="AN1" s="106"/>
      <c r="AO1" s="106"/>
      <c r="AP1" s="106"/>
      <c r="AQ1" s="106"/>
      <c r="AR1" s="112"/>
      <c r="AS1" s="112"/>
      <c r="AT1" s="112"/>
      <c r="AU1" s="112"/>
      <c r="AV1" s="112"/>
      <c r="AW1" s="112"/>
      <c r="AX1" s="112"/>
      <c r="AY1" s="106"/>
      <c r="AZ1" s="106"/>
      <c r="BA1" s="106"/>
      <c r="BB1" s="106"/>
      <c r="BC1" s="106"/>
    </row>
    <row r="2" spans="1:55" s="179" customFormat="1" ht="18.75" customHeight="1">
      <c r="A2" s="104"/>
      <c r="B2" s="104"/>
      <c r="C2" s="104"/>
      <c r="D2" s="104"/>
      <c r="E2" s="104"/>
      <c r="F2" s="104"/>
      <c r="G2" s="107"/>
      <c r="H2" s="105"/>
      <c r="I2" s="105"/>
      <c r="J2" s="105"/>
      <c r="K2" s="105"/>
      <c r="L2" s="105"/>
      <c r="M2" s="105"/>
      <c r="N2" s="105"/>
      <c r="O2" s="105"/>
      <c r="P2" s="105"/>
      <c r="Q2" s="105"/>
      <c r="R2" s="105"/>
      <c r="S2" s="105"/>
      <c r="T2" s="105"/>
      <c r="U2" s="105"/>
      <c r="V2" s="105"/>
      <c r="W2" s="105"/>
      <c r="X2" s="104"/>
      <c r="Y2" s="104"/>
      <c r="Z2" s="104"/>
      <c r="AA2" s="106"/>
      <c r="AB2" s="106"/>
      <c r="AC2" s="106"/>
      <c r="AD2" s="106"/>
      <c r="AE2" s="106"/>
      <c r="AF2" s="106"/>
      <c r="AG2" s="106"/>
      <c r="AH2" s="106"/>
      <c r="AI2" s="106"/>
      <c r="AJ2" s="106"/>
      <c r="AK2" s="106"/>
      <c r="AL2" s="106"/>
      <c r="AM2" s="106"/>
      <c r="AN2" s="106"/>
      <c r="AO2" s="106"/>
      <c r="AP2" s="106"/>
      <c r="AQ2" s="106"/>
      <c r="AR2" s="112"/>
      <c r="AS2" s="112"/>
      <c r="AT2" s="112"/>
      <c r="AU2" s="112"/>
      <c r="AV2" s="112"/>
      <c r="AW2" s="112"/>
      <c r="AX2" s="112"/>
      <c r="AY2" s="106"/>
      <c r="AZ2" s="106"/>
      <c r="BA2" s="106"/>
      <c r="BB2" s="106"/>
      <c r="BC2" s="106"/>
    </row>
    <row r="3" spans="1:55" s="179" customFormat="1" ht="18.75" customHeight="1">
      <c r="A3" s="104"/>
      <c r="B3" s="104"/>
      <c r="C3" s="104"/>
      <c r="D3" s="104"/>
      <c r="E3" s="104"/>
      <c r="F3" s="104"/>
      <c r="G3" s="107"/>
      <c r="H3" s="105"/>
      <c r="I3" s="105"/>
      <c r="J3" s="105"/>
      <c r="K3" s="105"/>
      <c r="L3" s="105"/>
      <c r="M3" s="105"/>
      <c r="N3" s="105"/>
      <c r="O3" s="105"/>
      <c r="P3" s="105"/>
      <c r="Q3" s="105"/>
      <c r="R3" s="105"/>
      <c r="S3" s="105"/>
      <c r="T3" s="105"/>
      <c r="U3" s="105"/>
      <c r="V3" s="105"/>
      <c r="W3" s="105"/>
      <c r="X3" s="104"/>
      <c r="Y3" s="104"/>
      <c r="Z3" s="104"/>
      <c r="AA3" s="106"/>
      <c r="AB3" s="106"/>
      <c r="AC3" s="106"/>
      <c r="AD3" s="106"/>
      <c r="AE3" s="106"/>
      <c r="AF3" s="106"/>
      <c r="AG3" s="106"/>
      <c r="AH3" s="106"/>
      <c r="AI3" s="106"/>
      <c r="AJ3" s="106"/>
      <c r="AK3" s="106"/>
      <c r="AL3" s="106"/>
      <c r="AM3" s="106"/>
      <c r="AN3" s="106"/>
      <c r="AO3" s="106"/>
      <c r="AP3" s="106"/>
      <c r="AQ3" s="106"/>
      <c r="AR3" s="112"/>
      <c r="AS3" s="112"/>
      <c r="AT3" s="112"/>
      <c r="AU3" s="112"/>
      <c r="AV3" s="112"/>
      <c r="AW3" s="112"/>
      <c r="AX3" s="112"/>
      <c r="AY3" s="106"/>
      <c r="AZ3" s="106"/>
      <c r="BA3" s="106"/>
      <c r="BB3" s="106"/>
      <c r="BC3" s="106"/>
    </row>
    <row r="4" spans="1:55" s="179" customFormat="1" ht="3.75" customHeight="1" thickBot="1">
      <c r="A4" s="104"/>
      <c r="B4" s="104"/>
      <c r="C4" s="104"/>
      <c r="D4" s="109"/>
      <c r="E4" s="109"/>
      <c r="F4" s="109"/>
      <c r="G4" s="111"/>
      <c r="H4" s="111"/>
      <c r="I4" s="111"/>
      <c r="J4" s="111"/>
      <c r="K4" s="111"/>
      <c r="L4" s="111"/>
      <c r="M4" s="111"/>
      <c r="N4" s="111"/>
      <c r="O4" s="111"/>
      <c r="P4" s="111"/>
      <c r="Q4" s="111"/>
      <c r="R4" s="111"/>
      <c r="S4" s="111"/>
      <c r="T4" s="111"/>
      <c r="U4" s="111"/>
      <c r="V4" s="111"/>
      <c r="W4" s="111"/>
      <c r="X4" s="109"/>
      <c r="Y4" s="104"/>
      <c r="Z4" s="104"/>
      <c r="AA4" s="106"/>
      <c r="AB4" s="106"/>
      <c r="AC4" s="106"/>
      <c r="AD4" s="106"/>
      <c r="AE4" s="106"/>
      <c r="AF4" s="106"/>
      <c r="AG4" s="106"/>
      <c r="AH4" s="106"/>
      <c r="AI4" s="106"/>
      <c r="AJ4" s="106"/>
      <c r="AK4" s="106"/>
      <c r="AL4" s="106"/>
      <c r="AM4" s="106"/>
      <c r="AN4" s="106"/>
      <c r="AO4" s="106"/>
      <c r="AP4" s="106"/>
      <c r="AQ4" s="106"/>
      <c r="AR4" s="112"/>
      <c r="AS4" s="112"/>
      <c r="AT4" s="112"/>
      <c r="AU4" s="112"/>
      <c r="AV4" s="112"/>
      <c r="AW4" s="112"/>
      <c r="AX4" s="112"/>
      <c r="AY4" s="106"/>
      <c r="AZ4" s="106"/>
      <c r="BA4" s="106"/>
      <c r="BB4" s="106"/>
      <c r="BC4" s="106"/>
    </row>
    <row r="5" spans="1:54" s="109" customFormat="1" ht="15.75">
      <c r="A5" s="160" t="s">
        <v>83</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08"/>
      <c r="AX5" s="108"/>
      <c r="AY5" s="108"/>
      <c r="AZ5" s="108"/>
      <c r="BA5" s="108"/>
      <c r="BB5" s="108"/>
    </row>
    <row r="6" spans="1:48" s="109" customFormat="1" ht="15" customHeight="1">
      <c r="A6" s="161" t="s">
        <v>31</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row>
    <row r="7" spans="1:48" s="40" customFormat="1" ht="19.5" customHeight="1">
      <c r="A7" s="150" t="s">
        <v>84</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row>
    <row r="8" spans="1:48" s="40" customFormat="1" ht="19.5" customHeight="1" thickBot="1">
      <c r="A8" s="178" t="s">
        <v>10</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row>
    <row r="9" spans="1:48" s="40" customFormat="1" ht="19.5" customHeight="1">
      <c r="A9" s="52"/>
      <c r="B9" s="52"/>
      <c r="C9" s="52"/>
      <c r="D9" s="52"/>
      <c r="E9" s="162" t="s">
        <v>18</v>
      </c>
      <c r="F9" s="163"/>
      <c r="G9" s="164"/>
      <c r="H9" s="162" t="s">
        <v>17</v>
      </c>
      <c r="I9" s="163"/>
      <c r="J9" s="164"/>
      <c r="K9" s="162" t="s">
        <v>19</v>
      </c>
      <c r="L9" s="163"/>
      <c r="M9" s="164"/>
      <c r="N9" s="165" t="s">
        <v>20</v>
      </c>
      <c r="O9" s="163"/>
      <c r="P9" s="164"/>
      <c r="Q9" s="165" t="s">
        <v>21</v>
      </c>
      <c r="R9" s="163"/>
      <c r="S9" s="164"/>
      <c r="T9" s="165" t="s">
        <v>99</v>
      </c>
      <c r="U9" s="163"/>
      <c r="V9" s="164"/>
      <c r="W9" s="162" t="s">
        <v>22</v>
      </c>
      <c r="X9" s="169"/>
      <c r="Y9" s="170"/>
      <c r="Z9" s="162" t="s">
        <v>80</v>
      </c>
      <c r="AA9" s="163"/>
      <c r="AB9" s="164"/>
      <c r="AC9" s="162" t="s">
        <v>23</v>
      </c>
      <c r="AD9" s="163"/>
      <c r="AE9" s="164"/>
      <c r="AF9" s="162" t="s">
        <v>24</v>
      </c>
      <c r="AG9" s="163"/>
      <c r="AH9" s="164"/>
      <c r="AI9" s="162" t="s">
        <v>25</v>
      </c>
      <c r="AJ9" s="163"/>
      <c r="AK9" s="164"/>
      <c r="AL9" s="162" t="s">
        <v>26</v>
      </c>
      <c r="AM9" s="163"/>
      <c r="AN9" s="164"/>
      <c r="AO9" s="175" t="s">
        <v>32</v>
      </c>
      <c r="AP9" s="176"/>
      <c r="AQ9" s="177"/>
      <c r="AR9" s="114"/>
      <c r="AS9" s="114"/>
      <c r="AT9" s="114"/>
      <c r="AU9" s="114"/>
      <c r="AV9" s="115"/>
    </row>
    <row r="10" spans="1:71" ht="19.5" customHeight="1" thickBot="1">
      <c r="A10" s="6"/>
      <c r="B10" s="8"/>
      <c r="C10" s="7"/>
      <c r="D10" s="113"/>
      <c r="G10" s="180"/>
      <c r="H10" s="148"/>
      <c r="I10" s="149"/>
      <c r="J10" s="181"/>
      <c r="K10" s="180"/>
      <c r="L10" s="180"/>
      <c r="M10" s="180"/>
      <c r="N10" s="148"/>
      <c r="O10" s="149"/>
      <c r="P10" s="181"/>
      <c r="Q10" s="166"/>
      <c r="R10" s="158"/>
      <c r="S10" s="159"/>
      <c r="T10" s="166"/>
      <c r="U10" s="158"/>
      <c r="V10" s="159"/>
      <c r="W10" s="157"/>
      <c r="X10" s="167"/>
      <c r="Y10" s="168"/>
      <c r="Z10" s="157"/>
      <c r="AA10" s="158"/>
      <c r="AB10" s="159"/>
      <c r="AC10" s="157"/>
      <c r="AD10" s="158"/>
      <c r="AE10" s="159"/>
      <c r="AF10" s="157"/>
      <c r="AG10" s="158"/>
      <c r="AH10" s="159"/>
      <c r="AI10" s="157"/>
      <c r="AJ10" s="158"/>
      <c r="AK10" s="159"/>
      <c r="AL10" s="157"/>
      <c r="AM10" s="158"/>
      <c r="AN10" s="159"/>
      <c r="AO10" s="157" t="s">
        <v>34</v>
      </c>
      <c r="AP10" s="158"/>
      <c r="AQ10" s="159"/>
      <c r="AR10" s="56"/>
      <c r="AS10" s="56"/>
      <c r="AT10" s="56"/>
      <c r="AU10" s="56"/>
      <c r="AV10" s="116"/>
      <c r="AW10" s="40"/>
      <c r="AX10" s="40"/>
      <c r="AY10" s="3"/>
      <c r="AZ10" s="3"/>
      <c r="BA10" s="3"/>
      <c r="BB10" s="3"/>
      <c r="BC10" s="3"/>
      <c r="BD10" s="3"/>
      <c r="BE10" s="3"/>
      <c r="BF10" s="3"/>
      <c r="BG10" s="3"/>
      <c r="BH10" s="3"/>
      <c r="BI10" s="3"/>
      <c r="BJ10" s="3"/>
      <c r="BK10" s="3"/>
      <c r="BL10" s="3"/>
      <c r="BM10" s="3"/>
      <c r="BN10" s="3"/>
      <c r="BO10" s="3"/>
      <c r="BP10" s="3"/>
      <c r="BQ10" s="3"/>
      <c r="BR10" s="3"/>
      <c r="BS10" s="3"/>
    </row>
    <row r="11" spans="1:71" ht="19.5" customHeight="1">
      <c r="A11" s="6"/>
      <c r="B11" s="7"/>
      <c r="C11" s="8"/>
      <c r="D11" s="7"/>
      <c r="E11" s="9" t="s">
        <v>4</v>
      </c>
      <c r="F11" s="10" t="s">
        <v>7</v>
      </c>
      <c r="G11" s="12" t="s">
        <v>2</v>
      </c>
      <c r="H11" s="10" t="s">
        <v>4</v>
      </c>
      <c r="I11" s="10" t="s">
        <v>7</v>
      </c>
      <c r="J11" s="12" t="s">
        <v>2</v>
      </c>
      <c r="K11" s="10" t="s">
        <v>4</v>
      </c>
      <c r="L11" s="10" t="s">
        <v>7</v>
      </c>
      <c r="M11" s="12" t="s">
        <v>2</v>
      </c>
      <c r="N11" s="10" t="s">
        <v>4</v>
      </c>
      <c r="O11" s="10" t="s">
        <v>7</v>
      </c>
      <c r="P11" s="12" t="s">
        <v>2</v>
      </c>
      <c r="Q11" s="10" t="s">
        <v>4</v>
      </c>
      <c r="R11" s="10" t="s">
        <v>7</v>
      </c>
      <c r="S11" s="12" t="s">
        <v>2</v>
      </c>
      <c r="T11" s="10" t="s">
        <v>4</v>
      </c>
      <c r="U11" s="10" t="s">
        <v>7</v>
      </c>
      <c r="V11" s="12" t="s">
        <v>2</v>
      </c>
      <c r="W11" s="10" t="s">
        <v>4</v>
      </c>
      <c r="X11" s="10" t="s">
        <v>7</v>
      </c>
      <c r="Y11" s="12" t="s">
        <v>2</v>
      </c>
      <c r="Z11" s="10" t="s">
        <v>4</v>
      </c>
      <c r="AA11" s="10" t="s">
        <v>7</v>
      </c>
      <c r="AB11" s="12" t="s">
        <v>2</v>
      </c>
      <c r="AC11" s="10" t="s">
        <v>4</v>
      </c>
      <c r="AD11" s="10" t="s">
        <v>7</v>
      </c>
      <c r="AE11" s="12" t="s">
        <v>2</v>
      </c>
      <c r="AF11" s="10" t="s">
        <v>4</v>
      </c>
      <c r="AG11" s="10" t="s">
        <v>7</v>
      </c>
      <c r="AH11" s="12" t="s">
        <v>2</v>
      </c>
      <c r="AI11" s="10" t="s">
        <v>4</v>
      </c>
      <c r="AJ11" s="10" t="s">
        <v>7</v>
      </c>
      <c r="AK11" s="12" t="s">
        <v>2</v>
      </c>
      <c r="AL11" s="10" t="s">
        <v>4</v>
      </c>
      <c r="AM11" s="10" t="s">
        <v>7</v>
      </c>
      <c r="AN11" s="12" t="s">
        <v>2</v>
      </c>
      <c r="AO11" s="9" t="s">
        <v>4</v>
      </c>
      <c r="AP11" s="10" t="s">
        <v>7</v>
      </c>
      <c r="AQ11" s="11" t="s">
        <v>2</v>
      </c>
      <c r="AR11" s="56"/>
      <c r="AS11" s="56"/>
      <c r="AT11" s="56"/>
      <c r="AU11" s="56"/>
      <c r="AV11" s="116"/>
      <c r="AW11" s="40"/>
      <c r="AX11" s="40"/>
      <c r="AY11" s="3"/>
      <c r="AZ11" s="3"/>
      <c r="BA11" s="3"/>
      <c r="BB11" s="3"/>
      <c r="BC11" s="3"/>
      <c r="BD11" s="3"/>
      <c r="BE11" s="3"/>
      <c r="BF11" s="3"/>
      <c r="BG11" s="3"/>
      <c r="BH11" s="3"/>
      <c r="BI11" s="3"/>
      <c r="BJ11" s="3"/>
      <c r="BK11" s="3"/>
      <c r="BL11" s="3"/>
      <c r="BM11" s="3"/>
      <c r="BN11" s="3"/>
      <c r="BO11" s="3"/>
      <c r="BP11" s="3"/>
      <c r="BQ11" s="3"/>
      <c r="BR11" s="3"/>
      <c r="BS11" s="3"/>
    </row>
    <row r="12" spans="1:71" ht="19.5" customHeight="1" thickBot="1">
      <c r="A12" s="13"/>
      <c r="B12" s="14"/>
      <c r="C12" s="14"/>
      <c r="D12" s="14"/>
      <c r="E12" s="15" t="s">
        <v>5</v>
      </c>
      <c r="F12" s="16" t="s">
        <v>6</v>
      </c>
      <c r="G12" s="18" t="s">
        <v>3</v>
      </c>
      <c r="H12" s="16" t="s">
        <v>5</v>
      </c>
      <c r="I12" s="16" t="s">
        <v>6</v>
      </c>
      <c r="J12" s="18" t="s">
        <v>3</v>
      </c>
      <c r="K12" s="16" t="s">
        <v>5</v>
      </c>
      <c r="L12" s="16" t="s">
        <v>6</v>
      </c>
      <c r="M12" s="18" t="s">
        <v>3</v>
      </c>
      <c r="N12" s="16" t="s">
        <v>5</v>
      </c>
      <c r="O12" s="16" t="s">
        <v>6</v>
      </c>
      <c r="P12" s="18" t="s">
        <v>3</v>
      </c>
      <c r="Q12" s="16" t="s">
        <v>5</v>
      </c>
      <c r="R12" s="16" t="s">
        <v>6</v>
      </c>
      <c r="S12" s="18" t="s">
        <v>3</v>
      </c>
      <c r="T12" s="16" t="s">
        <v>5</v>
      </c>
      <c r="U12" s="16" t="s">
        <v>6</v>
      </c>
      <c r="V12" s="18" t="s">
        <v>3</v>
      </c>
      <c r="W12" s="16" t="s">
        <v>5</v>
      </c>
      <c r="X12" s="16" t="s">
        <v>6</v>
      </c>
      <c r="Y12" s="18" t="s">
        <v>3</v>
      </c>
      <c r="Z12" s="16" t="s">
        <v>5</v>
      </c>
      <c r="AA12" s="16" t="s">
        <v>6</v>
      </c>
      <c r="AB12" s="18" t="s">
        <v>3</v>
      </c>
      <c r="AC12" s="16" t="s">
        <v>5</v>
      </c>
      <c r="AD12" s="16" t="s">
        <v>6</v>
      </c>
      <c r="AE12" s="18" t="s">
        <v>3</v>
      </c>
      <c r="AF12" s="16" t="s">
        <v>5</v>
      </c>
      <c r="AG12" s="16" t="s">
        <v>6</v>
      </c>
      <c r="AH12" s="18" t="s">
        <v>3</v>
      </c>
      <c r="AI12" s="16" t="s">
        <v>5</v>
      </c>
      <c r="AJ12" s="16" t="s">
        <v>6</v>
      </c>
      <c r="AK12" s="18" t="s">
        <v>3</v>
      </c>
      <c r="AL12" s="16" t="s">
        <v>5</v>
      </c>
      <c r="AM12" s="16" t="s">
        <v>6</v>
      </c>
      <c r="AN12" s="18" t="s">
        <v>3</v>
      </c>
      <c r="AO12" s="15" t="s">
        <v>5</v>
      </c>
      <c r="AP12" s="16" t="s">
        <v>6</v>
      </c>
      <c r="AQ12" s="17" t="s">
        <v>3</v>
      </c>
      <c r="AR12" s="56"/>
      <c r="AS12" s="56"/>
      <c r="AT12" s="56"/>
      <c r="AU12" s="56"/>
      <c r="AV12" s="116"/>
      <c r="AW12" s="40"/>
      <c r="AX12" s="40"/>
      <c r="AY12" s="3"/>
      <c r="AZ12" s="3"/>
      <c r="BA12" s="3"/>
      <c r="BB12" s="3"/>
      <c r="BC12" s="3"/>
      <c r="BD12" s="3"/>
      <c r="BE12" s="3"/>
      <c r="BF12" s="3"/>
      <c r="BG12" s="3"/>
      <c r="BH12" s="3"/>
      <c r="BI12" s="3"/>
      <c r="BJ12" s="3"/>
      <c r="BK12" s="3"/>
      <c r="BL12" s="3"/>
      <c r="BM12" s="3"/>
      <c r="BN12" s="3"/>
      <c r="BO12" s="3"/>
      <c r="BP12" s="3"/>
      <c r="BQ12" s="3"/>
      <c r="BR12" s="3"/>
      <c r="BS12" s="3"/>
    </row>
    <row r="13" spans="1:71" ht="19.5" customHeight="1" thickBot="1">
      <c r="A13" s="6"/>
      <c r="B13" s="7"/>
      <c r="C13" s="7"/>
      <c r="D13" s="7"/>
      <c r="E13" s="171" t="s">
        <v>35</v>
      </c>
      <c r="F13" s="172"/>
      <c r="G13" s="173"/>
      <c r="H13" s="171" t="s">
        <v>37</v>
      </c>
      <c r="I13" s="172"/>
      <c r="J13" s="173"/>
      <c r="K13" s="171" t="s">
        <v>36</v>
      </c>
      <c r="L13" s="172"/>
      <c r="M13" s="173"/>
      <c r="N13" s="174" t="s">
        <v>38</v>
      </c>
      <c r="O13" s="172"/>
      <c r="P13" s="173"/>
      <c r="Q13" s="174" t="s">
        <v>39</v>
      </c>
      <c r="R13" s="172"/>
      <c r="S13" s="173"/>
      <c r="T13" s="174" t="s">
        <v>100</v>
      </c>
      <c r="U13" s="172"/>
      <c r="V13" s="173"/>
      <c r="W13" s="174" t="s">
        <v>40</v>
      </c>
      <c r="X13" s="172"/>
      <c r="Y13" s="173"/>
      <c r="Z13" s="174" t="s">
        <v>81</v>
      </c>
      <c r="AA13" s="172"/>
      <c r="AB13" s="173"/>
      <c r="AC13" s="174" t="s">
        <v>41</v>
      </c>
      <c r="AD13" s="172"/>
      <c r="AE13" s="173"/>
      <c r="AF13" s="174" t="s">
        <v>42</v>
      </c>
      <c r="AG13" s="172"/>
      <c r="AH13" s="173"/>
      <c r="AI13" s="174" t="s">
        <v>43</v>
      </c>
      <c r="AJ13" s="172"/>
      <c r="AK13" s="173"/>
      <c r="AL13" s="174" t="s">
        <v>44</v>
      </c>
      <c r="AM13" s="172"/>
      <c r="AN13" s="173"/>
      <c r="AO13" s="171" t="s">
        <v>35</v>
      </c>
      <c r="AP13" s="172"/>
      <c r="AQ13" s="173"/>
      <c r="AR13" s="123"/>
      <c r="AS13" s="114"/>
      <c r="AT13" s="114"/>
      <c r="AU13" s="114"/>
      <c r="AV13" s="115"/>
      <c r="AW13" s="40"/>
      <c r="AX13" s="40"/>
      <c r="AY13" s="3"/>
      <c r="AZ13" s="3"/>
      <c r="BA13" s="3"/>
      <c r="BB13" s="3"/>
      <c r="BC13" s="3"/>
      <c r="BD13" s="3"/>
      <c r="BE13" s="3"/>
      <c r="BF13" s="3"/>
      <c r="BG13" s="3"/>
      <c r="BH13" s="3"/>
      <c r="BI13" s="3"/>
      <c r="BJ13" s="3"/>
      <c r="BK13" s="3"/>
      <c r="BL13" s="3"/>
      <c r="BM13" s="3"/>
      <c r="BN13" s="3"/>
      <c r="BO13" s="3"/>
      <c r="BP13" s="3"/>
      <c r="BQ13" s="3"/>
      <c r="BR13" s="3"/>
      <c r="BS13" s="3"/>
    </row>
    <row r="14" spans="1:71" ht="19.5" customHeight="1" thickBot="1">
      <c r="A14" s="19" t="s">
        <v>97</v>
      </c>
      <c r="B14" s="7"/>
      <c r="C14" s="7"/>
      <c r="D14" s="113"/>
      <c r="E14" s="60">
        <v>78.474</v>
      </c>
      <c r="F14" s="61">
        <v>20.554</v>
      </c>
      <c r="G14" s="182">
        <f>+E14+F14</f>
        <v>99.028</v>
      </c>
      <c r="H14" s="183">
        <f>+E32</f>
        <v>166.414</v>
      </c>
      <c r="I14" s="183">
        <f>+F32</f>
        <v>11.540999999999999</v>
      </c>
      <c r="J14" s="182">
        <f>+H14+I14</f>
        <v>177.95499999999998</v>
      </c>
      <c r="K14" s="183">
        <f>+H32</f>
        <v>258.27799999999996</v>
      </c>
      <c r="L14" s="183">
        <f>+I32</f>
        <v>7.784999999999998</v>
      </c>
      <c r="M14" s="182">
        <f>+K14+L14</f>
        <v>266.063</v>
      </c>
      <c r="N14" s="183">
        <f>+K32</f>
        <v>240.94899999999996</v>
      </c>
      <c r="O14" s="183">
        <f>+L32</f>
        <v>8.315999999999997</v>
      </c>
      <c r="P14" s="182">
        <f>+N14+O14</f>
        <v>249.26499999999996</v>
      </c>
      <c r="Q14" s="183">
        <f>+N32</f>
        <v>220.27699999999996</v>
      </c>
      <c r="R14" s="183">
        <f>+O32</f>
        <v>6.847999999999997</v>
      </c>
      <c r="S14" s="182">
        <f>+Q14+R14</f>
        <v>227.12499999999994</v>
      </c>
      <c r="T14" s="183">
        <f>+Q32</f>
        <v>204.95599999999996</v>
      </c>
      <c r="U14" s="183">
        <f>+R32</f>
        <v>3.7949999999999964</v>
      </c>
      <c r="V14" s="182">
        <f>+T14+U14</f>
        <v>208.75099999999995</v>
      </c>
      <c r="W14" s="183">
        <f>+T32</f>
        <v>182.74699999999996</v>
      </c>
      <c r="X14" s="183">
        <f>+U32</f>
        <v>1.9039999999999964</v>
      </c>
      <c r="Y14" s="182">
        <f>+W14+X14</f>
        <v>184.65099999999995</v>
      </c>
      <c r="Z14" s="183">
        <f>+W32</f>
        <v>191.20699999999994</v>
      </c>
      <c r="AA14" s="183">
        <f>+X32</f>
        <v>0.7499999999999962</v>
      </c>
      <c r="AB14" s="182">
        <f>+Z14+AA14</f>
        <v>191.95699999999994</v>
      </c>
      <c r="AC14" s="183">
        <f>+Z32</f>
        <v>169.40399999999994</v>
      </c>
      <c r="AD14" s="183">
        <f>+AA32</f>
        <v>0.4699999999999962</v>
      </c>
      <c r="AE14" s="182">
        <f>+AC14+AD14</f>
        <v>169.87399999999994</v>
      </c>
      <c r="AF14" s="183">
        <f>+AC32</f>
        <v>149.22399999999996</v>
      </c>
      <c r="AG14" s="183">
        <f>+AD32</f>
        <v>0.21499999999999625</v>
      </c>
      <c r="AH14" s="182">
        <f>+AF14+AG14</f>
        <v>149.43899999999996</v>
      </c>
      <c r="AI14" s="183">
        <f>+AF32</f>
        <v>127.74899999999995</v>
      </c>
      <c r="AJ14" s="183">
        <f>+AG32</f>
        <v>0.10799999999999625</v>
      </c>
      <c r="AK14" s="182">
        <f>+AI14+AJ14</f>
        <v>127.85699999999994</v>
      </c>
      <c r="AL14" s="183">
        <f>+AI32</f>
        <v>104.74399999999994</v>
      </c>
      <c r="AM14" s="183">
        <f>+AJ32</f>
        <v>0.46799999999999625</v>
      </c>
      <c r="AN14" s="182">
        <f>+AL14+AM14</f>
        <v>105.21199999999993</v>
      </c>
      <c r="AO14" s="183">
        <v>78.474</v>
      </c>
      <c r="AP14" s="183">
        <v>20.554</v>
      </c>
      <c r="AQ14" s="182">
        <f>+AO14+AP14</f>
        <v>99.028</v>
      </c>
      <c r="AR14" s="56"/>
      <c r="AS14" s="56"/>
      <c r="AT14" s="56"/>
      <c r="AU14" s="56"/>
      <c r="AV14" s="117" t="s">
        <v>55</v>
      </c>
      <c r="AW14" s="40"/>
      <c r="AX14" s="40"/>
      <c r="AY14" s="3"/>
      <c r="AZ14" s="3"/>
      <c r="BA14" s="3"/>
      <c r="BB14" s="3"/>
      <c r="BC14" s="3"/>
      <c r="BD14" s="3"/>
      <c r="BE14" s="3"/>
      <c r="BF14" s="3"/>
      <c r="BG14" s="3"/>
      <c r="BH14" s="3"/>
      <c r="BI14" s="3"/>
      <c r="BJ14" s="3"/>
      <c r="BK14" s="3"/>
      <c r="BL14" s="3"/>
      <c r="BM14" s="3"/>
      <c r="BN14" s="3"/>
      <c r="BO14" s="3"/>
      <c r="BP14" s="3"/>
      <c r="BQ14" s="3"/>
      <c r="BR14" s="3"/>
      <c r="BS14" s="3"/>
    </row>
    <row r="15" spans="1:71" ht="19.5" customHeight="1" thickBot="1">
      <c r="A15" s="19"/>
      <c r="B15" s="7"/>
      <c r="C15" s="7"/>
      <c r="D15" s="7"/>
      <c r="E15" s="1"/>
      <c r="F15" s="1"/>
      <c r="G15" s="62"/>
      <c r="H15" s="2"/>
      <c r="I15" s="1"/>
      <c r="J15" s="1"/>
      <c r="K15" s="2"/>
      <c r="L15" s="1"/>
      <c r="M15" s="1"/>
      <c r="N15" s="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56" t="s">
        <v>33</v>
      </c>
      <c r="AP15" s="156"/>
      <c r="AQ15" s="156"/>
      <c r="AR15" s="56"/>
      <c r="AS15" s="56"/>
      <c r="AT15" s="56"/>
      <c r="AU15" s="56"/>
      <c r="AV15" s="116"/>
      <c r="AW15" s="40"/>
      <c r="AX15" s="40"/>
      <c r="AY15" s="3"/>
      <c r="AZ15" s="3"/>
      <c r="BA15" s="3"/>
      <c r="BB15" s="3"/>
      <c r="BC15" s="3"/>
      <c r="BD15" s="3"/>
      <c r="BE15" s="3"/>
      <c r="BF15" s="3"/>
      <c r="BG15" s="3"/>
      <c r="BH15" s="3"/>
      <c r="BI15" s="3"/>
      <c r="BJ15" s="3"/>
      <c r="BK15" s="3"/>
      <c r="BL15" s="3"/>
      <c r="BM15" s="3"/>
      <c r="BN15" s="3"/>
      <c r="BO15" s="3"/>
      <c r="BP15" s="3"/>
      <c r="BQ15" s="3"/>
      <c r="BR15" s="3"/>
      <c r="BS15" s="3"/>
    </row>
    <row r="16" spans="1:71" ht="19.5" customHeight="1" thickBot="1">
      <c r="A16" s="19" t="s">
        <v>96</v>
      </c>
      <c r="B16" s="7"/>
      <c r="C16" s="7"/>
      <c r="D16" s="7"/>
      <c r="E16" s="87">
        <f>SUM(E17:E18)</f>
        <v>107.844</v>
      </c>
      <c r="F16" s="184">
        <f>SUM(F17:F18)</f>
        <v>0.526</v>
      </c>
      <c r="G16" s="185">
        <f>+E16+F16</f>
        <v>108.36999999999999</v>
      </c>
      <c r="H16" s="186">
        <f>SUM(H17:H18)</f>
        <v>109.039</v>
      </c>
      <c r="I16" s="184">
        <f>SUM(I17:I18)</f>
        <v>0.298</v>
      </c>
      <c r="J16" s="185">
        <f>+H16+I16</f>
        <v>109.337</v>
      </c>
      <c r="K16" s="186">
        <f>SUM(K17:K18)</f>
        <v>3.928</v>
      </c>
      <c r="L16" s="184">
        <f>SUM(L17:L18)</f>
        <v>2.707</v>
      </c>
      <c r="M16" s="185">
        <f>+K16+L16</f>
        <v>6.635</v>
      </c>
      <c r="N16" s="186">
        <f>SUM(N17:N18)</f>
        <v>2.864</v>
      </c>
      <c r="O16" s="184">
        <f>SUM(O17:O18)</f>
        <v>1.135</v>
      </c>
      <c r="P16" s="185">
        <f>+N16+O16</f>
        <v>3.9989999999999997</v>
      </c>
      <c r="Q16" s="184">
        <f>SUM(Q17:Q18)</f>
        <v>2.844</v>
      </c>
      <c r="R16" s="184">
        <f>SUM(R17:R18)</f>
        <v>0.012</v>
      </c>
      <c r="S16" s="185">
        <f>+Q16+R16</f>
        <v>2.856</v>
      </c>
      <c r="T16" s="184">
        <f>SUM(T17:T18)</f>
        <v>0</v>
      </c>
      <c r="U16" s="184">
        <f>SUM(U17:U18)</f>
        <v>0</v>
      </c>
      <c r="V16" s="185">
        <f>+T16+U16</f>
        <v>0</v>
      </c>
      <c r="W16" s="184">
        <f>SUM(W17:W18)</f>
        <v>24.777</v>
      </c>
      <c r="X16" s="184">
        <f>SUM(X17:X18)</f>
        <v>0.037</v>
      </c>
      <c r="Y16" s="185">
        <f>+W16+X16</f>
        <v>24.814</v>
      </c>
      <c r="Z16" s="184">
        <f>SUM(Z17:Z18)</f>
        <v>1.051</v>
      </c>
      <c r="AA16" s="184">
        <f>SUM(AA17:AA18)</f>
        <v>0.01</v>
      </c>
      <c r="AB16" s="185">
        <f>+Z16+AA16</f>
        <v>1.061</v>
      </c>
      <c r="AC16" s="184">
        <f>SUM(AC17:AC18)</f>
        <v>0.078</v>
      </c>
      <c r="AD16" s="184">
        <f>SUM(AD17:AD18)</f>
        <v>0.021</v>
      </c>
      <c r="AE16" s="185">
        <f>+AC16+AD16</f>
        <v>0.099</v>
      </c>
      <c r="AF16" s="184">
        <f>SUM(AF17:AF18)</f>
        <v>0.253</v>
      </c>
      <c r="AG16" s="184">
        <f>SUM(AG17:AG18)</f>
        <v>0</v>
      </c>
      <c r="AH16" s="185">
        <f>+AF16+AG16</f>
        <v>0.253</v>
      </c>
      <c r="AI16" s="184">
        <f>SUM(AI17:AI18)</f>
        <v>0</v>
      </c>
      <c r="AJ16" s="184">
        <f>SUM(AJ17:AJ18)</f>
        <v>0</v>
      </c>
      <c r="AK16" s="185">
        <f>+AI16+AJ16</f>
        <v>0</v>
      </c>
      <c r="AL16" s="184">
        <f>SUM(AL17:AL18)</f>
        <v>17.583</v>
      </c>
      <c r="AM16" s="184">
        <f>SUM(AM17:AM18)</f>
        <v>0</v>
      </c>
      <c r="AN16" s="185">
        <f>+AL16+AM16</f>
        <v>17.583</v>
      </c>
      <c r="AO16" s="187">
        <f>SUM(AO17:AO18)</f>
        <v>270.26099999999997</v>
      </c>
      <c r="AP16" s="184">
        <f>SUM(AP17:AP18)</f>
        <v>4.7459999999999996</v>
      </c>
      <c r="AQ16" s="188">
        <f>+AO16+AP16</f>
        <v>275.00699999999995</v>
      </c>
      <c r="AR16" s="56"/>
      <c r="AS16" s="56"/>
      <c r="AT16" s="56"/>
      <c r="AU16" s="56"/>
      <c r="AV16" s="117" t="s">
        <v>56</v>
      </c>
      <c r="AW16" s="40"/>
      <c r="AX16" s="40"/>
      <c r="AY16" s="3"/>
      <c r="AZ16" s="3"/>
      <c r="BA16" s="3"/>
      <c r="BB16" s="3"/>
      <c r="BC16" s="3"/>
      <c r="BD16" s="3"/>
      <c r="BE16" s="3"/>
      <c r="BF16" s="3"/>
      <c r="BG16" s="3"/>
      <c r="BH16" s="3"/>
      <c r="BI16" s="3"/>
      <c r="BJ16" s="3"/>
      <c r="BK16" s="3"/>
      <c r="BL16" s="3"/>
      <c r="BM16" s="3"/>
      <c r="BN16" s="3"/>
      <c r="BO16" s="3"/>
      <c r="BP16" s="3"/>
      <c r="BQ16" s="3"/>
      <c r="BR16" s="3"/>
      <c r="BS16" s="3"/>
    </row>
    <row r="17" spans="1:71" ht="19.5" customHeight="1">
      <c r="A17" s="19"/>
      <c r="B17" s="21" t="s">
        <v>27</v>
      </c>
      <c r="C17" s="5"/>
      <c r="D17" s="5"/>
      <c r="E17" s="65">
        <v>107.844</v>
      </c>
      <c r="F17" s="64">
        <v>0.526</v>
      </c>
      <c r="G17" s="185">
        <f>+E17+F17</f>
        <v>108.36999999999999</v>
      </c>
      <c r="H17" s="63">
        <v>81.887</v>
      </c>
      <c r="I17" s="64">
        <v>0.298</v>
      </c>
      <c r="J17" s="185">
        <f>+H17+I17</f>
        <v>82.185</v>
      </c>
      <c r="K17" s="63">
        <v>3.307</v>
      </c>
      <c r="L17" s="64">
        <v>2.707</v>
      </c>
      <c r="M17" s="185">
        <f>+K17+L17</f>
        <v>6.013999999999999</v>
      </c>
      <c r="N17" s="63">
        <v>2.862</v>
      </c>
      <c r="O17" s="64">
        <v>1.135</v>
      </c>
      <c r="P17" s="185">
        <f>+N17+O17</f>
        <v>3.997</v>
      </c>
      <c r="Q17" s="64">
        <v>2.844</v>
      </c>
      <c r="R17" s="64">
        <v>0.012</v>
      </c>
      <c r="S17" s="185">
        <f>+Q17+R17</f>
        <v>2.856</v>
      </c>
      <c r="T17" s="64">
        <v>0</v>
      </c>
      <c r="U17" s="64">
        <v>0</v>
      </c>
      <c r="V17" s="185">
        <f>+T17+U17</f>
        <v>0</v>
      </c>
      <c r="W17" s="64">
        <v>0</v>
      </c>
      <c r="X17" s="64">
        <v>0.037</v>
      </c>
      <c r="Y17" s="185">
        <f>+W17+X17</f>
        <v>0.037</v>
      </c>
      <c r="Z17" s="64">
        <v>0</v>
      </c>
      <c r="AA17" s="64">
        <v>0.01</v>
      </c>
      <c r="AB17" s="185">
        <f>+Z17+AA17</f>
        <v>0.01</v>
      </c>
      <c r="AC17" s="64">
        <v>0.078</v>
      </c>
      <c r="AD17" s="64">
        <v>0.021</v>
      </c>
      <c r="AE17" s="185">
        <f>+AC17+AD17</f>
        <v>0.099</v>
      </c>
      <c r="AF17" s="64">
        <v>0.253</v>
      </c>
      <c r="AG17" s="64">
        <v>0</v>
      </c>
      <c r="AH17" s="185">
        <f>+AF17+AG17</f>
        <v>0.253</v>
      </c>
      <c r="AI17" s="64">
        <v>0</v>
      </c>
      <c r="AJ17" s="64">
        <v>0</v>
      </c>
      <c r="AK17" s="185">
        <f>+AI17+AJ17</f>
        <v>0</v>
      </c>
      <c r="AL17" s="64">
        <v>0</v>
      </c>
      <c r="AM17" s="64">
        <v>0</v>
      </c>
      <c r="AN17" s="185">
        <f>+AL17+AM17</f>
        <v>0</v>
      </c>
      <c r="AO17" s="187">
        <f>+AL17+AI17+AF17+AC17+Z17+W17+T17+Q17+N17+K17+H17+E17</f>
        <v>199.075</v>
      </c>
      <c r="AP17" s="184">
        <f>+AM17+AJ17+AG17+AD17+AA17+X17+U17+R17+O17+L17+I17+F17</f>
        <v>4.7459999999999996</v>
      </c>
      <c r="AQ17" s="188">
        <f>SUM(AO17:AP17)</f>
        <v>203.821</v>
      </c>
      <c r="AR17" s="123"/>
      <c r="AS17" s="114"/>
      <c r="AT17" s="114"/>
      <c r="AU17" s="124" t="s">
        <v>57</v>
      </c>
      <c r="AV17" s="118"/>
      <c r="AW17" s="40"/>
      <c r="AX17" s="40"/>
      <c r="AY17" s="3"/>
      <c r="AZ17" s="3"/>
      <c r="BA17" s="3"/>
      <c r="BB17" s="3"/>
      <c r="BC17" s="3"/>
      <c r="BD17" s="3"/>
      <c r="BE17" s="3"/>
      <c r="BF17" s="3"/>
      <c r="BG17" s="3"/>
      <c r="BH17" s="3"/>
      <c r="BI17" s="3"/>
      <c r="BJ17" s="3"/>
      <c r="BK17" s="3"/>
      <c r="BL17" s="3"/>
      <c r="BM17" s="3"/>
      <c r="BN17" s="3"/>
      <c r="BO17" s="3"/>
      <c r="BP17" s="3"/>
      <c r="BQ17" s="3"/>
      <c r="BR17" s="3"/>
      <c r="BS17" s="3"/>
    </row>
    <row r="18" spans="1:71" ht="19.5" customHeight="1" thickBot="1">
      <c r="A18" s="19"/>
      <c r="B18" s="153" t="s">
        <v>9</v>
      </c>
      <c r="C18" s="154"/>
      <c r="D18" s="154"/>
      <c r="E18" s="68">
        <v>0</v>
      </c>
      <c r="F18" s="67">
        <v>0</v>
      </c>
      <c r="G18" s="189">
        <f>+E18+F18</f>
        <v>0</v>
      </c>
      <c r="H18" s="66">
        <v>27.152</v>
      </c>
      <c r="I18" s="67">
        <v>0</v>
      </c>
      <c r="J18" s="189">
        <f>+H18+I18</f>
        <v>27.152</v>
      </c>
      <c r="K18" s="66">
        <v>0.621</v>
      </c>
      <c r="L18" s="67">
        <v>0</v>
      </c>
      <c r="M18" s="189">
        <f>+K18+L18</f>
        <v>0.621</v>
      </c>
      <c r="N18" s="66">
        <v>0.002</v>
      </c>
      <c r="O18" s="67">
        <v>0</v>
      </c>
      <c r="P18" s="189">
        <f>+N18+O18</f>
        <v>0.002</v>
      </c>
      <c r="Q18" s="67">
        <v>0</v>
      </c>
      <c r="R18" s="67">
        <v>0</v>
      </c>
      <c r="S18" s="189">
        <f>+Q18+R18</f>
        <v>0</v>
      </c>
      <c r="T18" s="67">
        <v>0</v>
      </c>
      <c r="U18" s="67">
        <v>0</v>
      </c>
      <c r="V18" s="189">
        <f>+T18+U18</f>
        <v>0</v>
      </c>
      <c r="W18" s="67">
        <v>24.777</v>
      </c>
      <c r="X18" s="67">
        <v>0</v>
      </c>
      <c r="Y18" s="189">
        <f>+W18+X18</f>
        <v>24.777</v>
      </c>
      <c r="Z18" s="67">
        <v>1.051</v>
      </c>
      <c r="AA18" s="67">
        <v>0</v>
      </c>
      <c r="AB18" s="189">
        <f>+Z18+AA18</f>
        <v>1.051</v>
      </c>
      <c r="AC18" s="67">
        <v>0</v>
      </c>
      <c r="AD18" s="67">
        <v>0</v>
      </c>
      <c r="AE18" s="189">
        <f>+AC18+AD18</f>
        <v>0</v>
      </c>
      <c r="AF18" s="67">
        <v>0</v>
      </c>
      <c r="AG18" s="67">
        <v>0</v>
      </c>
      <c r="AH18" s="189">
        <f>+AF18+AG18</f>
        <v>0</v>
      </c>
      <c r="AI18" s="67">
        <v>0</v>
      </c>
      <c r="AJ18" s="67">
        <v>0</v>
      </c>
      <c r="AK18" s="189">
        <f>+AI18+AJ18</f>
        <v>0</v>
      </c>
      <c r="AL18" s="67">
        <v>17.583</v>
      </c>
      <c r="AM18" s="67">
        <v>0</v>
      </c>
      <c r="AN18" s="189">
        <f>+AL18+AM18</f>
        <v>17.583</v>
      </c>
      <c r="AO18" s="190">
        <f>+AL18+AI18+AF18+AC18+Z18+W18+T18+Q18+N18+K18+H18+E18</f>
        <v>71.186</v>
      </c>
      <c r="AP18" s="82">
        <f>+AM18+AJ18+AG18+AD18+AA18+X18+U18+R18+O18+L18+I18+F18</f>
        <v>0</v>
      </c>
      <c r="AQ18" s="191">
        <f>SUM(AO18:AP18)</f>
        <v>71.186</v>
      </c>
      <c r="AR18" s="125"/>
      <c r="AS18" s="121"/>
      <c r="AT18" s="121"/>
      <c r="AU18" s="126" t="s">
        <v>58</v>
      </c>
      <c r="AV18" s="118"/>
      <c r="AW18" s="40"/>
      <c r="AX18" s="40"/>
      <c r="AY18" s="3"/>
      <c r="AZ18" s="3"/>
      <c r="BA18" s="3"/>
      <c r="BB18" s="3"/>
      <c r="BC18" s="3"/>
      <c r="BD18" s="3"/>
      <c r="BE18" s="3"/>
      <c r="BF18" s="3"/>
      <c r="BG18" s="3"/>
      <c r="BH18" s="3"/>
      <c r="BI18" s="3"/>
      <c r="BJ18" s="3"/>
      <c r="BK18" s="3"/>
      <c r="BL18" s="3"/>
      <c r="BM18" s="3"/>
      <c r="BN18" s="3"/>
      <c r="BO18" s="3"/>
      <c r="BP18" s="3"/>
      <c r="BQ18" s="3"/>
      <c r="BR18" s="3"/>
      <c r="BS18" s="3"/>
    </row>
    <row r="19" spans="1:71" ht="19.5" customHeight="1" thickBot="1">
      <c r="A19" s="19"/>
      <c r="B19" s="7"/>
      <c r="C19" s="7"/>
      <c r="D19" s="7"/>
      <c r="E19" s="1"/>
      <c r="F19" s="1"/>
      <c r="G19" s="62"/>
      <c r="H19" s="2"/>
      <c r="I19" s="1"/>
      <c r="J19" s="1"/>
      <c r="K19" s="2"/>
      <c r="L19" s="1"/>
      <c r="M19" s="1"/>
      <c r="N19" s="2"/>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2"/>
      <c r="AR19" s="56"/>
      <c r="AS19" s="56"/>
      <c r="AT19" s="56"/>
      <c r="AU19" s="56"/>
      <c r="AV19" s="116"/>
      <c r="AW19" s="40"/>
      <c r="AX19" s="40"/>
      <c r="AY19" s="3"/>
      <c r="AZ19" s="3"/>
      <c r="BA19" s="3"/>
      <c r="BB19" s="3"/>
      <c r="BC19" s="3"/>
      <c r="BD19" s="3"/>
      <c r="BE19" s="3"/>
      <c r="BF19" s="3"/>
      <c r="BG19" s="3"/>
      <c r="BH19" s="3"/>
      <c r="BI19" s="3"/>
      <c r="BJ19" s="3"/>
      <c r="BK19" s="3"/>
      <c r="BL19" s="3"/>
      <c r="BM19" s="3"/>
      <c r="BN19" s="3"/>
      <c r="BO19" s="3"/>
      <c r="BP19" s="3"/>
      <c r="BQ19" s="3"/>
      <c r="BR19" s="3"/>
      <c r="BS19" s="3"/>
    </row>
    <row r="20" spans="1:71" ht="19.5" customHeight="1" thickBot="1">
      <c r="A20" s="19" t="s">
        <v>95</v>
      </c>
      <c r="B20" s="7"/>
      <c r="C20" s="7"/>
      <c r="D20" s="7"/>
      <c r="E20" s="87">
        <f>+E21+E24+E25</f>
        <v>21.994</v>
      </c>
      <c r="F20" s="184">
        <f>+F21+F24+F25</f>
        <v>7.404</v>
      </c>
      <c r="G20" s="182">
        <f aca="true" t="shared" si="0" ref="G20:G25">+E20+F20</f>
        <v>29.398</v>
      </c>
      <c r="H20" s="87">
        <f>+H21+H24+H25</f>
        <v>17.925</v>
      </c>
      <c r="I20" s="184">
        <f>+I21+I24+I25</f>
        <v>3.545</v>
      </c>
      <c r="J20" s="182">
        <f>+H20+I20</f>
        <v>21.47</v>
      </c>
      <c r="K20" s="87">
        <f>+K21+K24+K25</f>
        <v>17.441</v>
      </c>
      <c r="L20" s="184">
        <f>+L21+L24+L25</f>
        <v>4.0840000000000005</v>
      </c>
      <c r="M20" s="182">
        <f>+K20+L20</f>
        <v>21.525</v>
      </c>
      <c r="N20" s="87">
        <f>+N21+N24+N25</f>
        <v>22.191</v>
      </c>
      <c r="O20" s="184">
        <f>+O21+O24+O25</f>
        <v>2.769</v>
      </c>
      <c r="P20" s="182">
        <f>+N20+O20</f>
        <v>24.96</v>
      </c>
      <c r="Q20" s="87">
        <f>+Q21+Q24+Q25</f>
        <v>16.834000000000003</v>
      </c>
      <c r="R20" s="184">
        <f>+R21+R24+R25</f>
        <v>3.3160000000000003</v>
      </c>
      <c r="S20" s="182">
        <f>+Q20+R20</f>
        <v>20.150000000000002</v>
      </c>
      <c r="T20" s="87">
        <f>+T21+T24+T25</f>
        <v>21.912000000000003</v>
      </c>
      <c r="U20" s="184">
        <f>+U21+U24+U25</f>
        <v>1.961</v>
      </c>
      <c r="V20" s="182">
        <f>+T20+U20</f>
        <v>23.873</v>
      </c>
      <c r="W20" s="87">
        <f>+W21+W24+W25</f>
        <v>15.449000000000002</v>
      </c>
      <c r="X20" s="184">
        <f>+X21+X24+X25</f>
        <v>1.026</v>
      </c>
      <c r="Y20" s="182">
        <f>+W20+X20</f>
        <v>16.475</v>
      </c>
      <c r="Z20" s="87">
        <f>+Z21+Z24+Z25</f>
        <v>23.176999999999996</v>
      </c>
      <c r="AA20" s="184">
        <f>+AA21+AA24+AA25</f>
        <v>0.27</v>
      </c>
      <c r="AB20" s="182">
        <f>+Z20+AA20</f>
        <v>23.446999999999996</v>
      </c>
      <c r="AC20" s="87">
        <f>+AC21+AC24+AC25</f>
        <v>18.724</v>
      </c>
      <c r="AD20" s="184">
        <f>+AD21+AD24+AD25</f>
        <v>0.356</v>
      </c>
      <c r="AE20" s="182">
        <f>+AC20+AD20</f>
        <v>19.080000000000002</v>
      </c>
      <c r="AF20" s="87">
        <f>+AF21+AF24+AF25</f>
        <v>25.125</v>
      </c>
      <c r="AG20" s="184">
        <f>+AG21+AG24+AG25</f>
        <v>0.152</v>
      </c>
      <c r="AH20" s="182">
        <f>+AF20+AG20</f>
        <v>25.277</v>
      </c>
      <c r="AI20" s="87">
        <f>+AI21+AI24+AI25</f>
        <v>20.866999999999997</v>
      </c>
      <c r="AJ20" s="184">
        <f>+AJ21+AJ24+AJ25</f>
        <v>0.264</v>
      </c>
      <c r="AK20" s="182">
        <f>+AI20+AJ20</f>
        <v>21.130999999999997</v>
      </c>
      <c r="AL20" s="87">
        <f>+AL21+AL24+AL25</f>
        <v>19.881999999999998</v>
      </c>
      <c r="AM20" s="184">
        <f>+AM21+AM24+AM25</f>
        <v>0.734</v>
      </c>
      <c r="AN20" s="182">
        <f>+AL20+AM20</f>
        <v>20.616</v>
      </c>
      <c r="AO20" s="87">
        <f>+AO21+AO24+AO25</f>
        <v>241.52099999999996</v>
      </c>
      <c r="AP20" s="184">
        <f>+AP21+AP24+AP25</f>
        <v>25.880999999999997</v>
      </c>
      <c r="AQ20" s="182">
        <f>+AO20+AP20</f>
        <v>267.40199999999993</v>
      </c>
      <c r="AR20" s="56"/>
      <c r="AS20" s="56"/>
      <c r="AT20" s="56"/>
      <c r="AU20" s="56"/>
      <c r="AV20" s="119" t="s">
        <v>59</v>
      </c>
      <c r="AW20" s="40"/>
      <c r="AX20" s="40"/>
      <c r="AY20" s="3"/>
      <c r="AZ20" s="3"/>
      <c r="BA20" s="3"/>
      <c r="BB20" s="3"/>
      <c r="BC20" s="3"/>
      <c r="BD20" s="3"/>
      <c r="BE20" s="3"/>
      <c r="BF20" s="3"/>
      <c r="BG20" s="3"/>
      <c r="BH20" s="3"/>
      <c r="BI20" s="3"/>
      <c r="BJ20" s="3"/>
      <c r="BK20" s="3"/>
      <c r="BL20" s="3"/>
      <c r="BM20" s="3"/>
      <c r="BN20" s="3"/>
      <c r="BO20" s="3"/>
      <c r="BP20" s="3"/>
      <c r="BQ20" s="3"/>
      <c r="BR20" s="3"/>
      <c r="BS20" s="3"/>
    </row>
    <row r="21" spans="1:71" ht="19.5" customHeight="1">
      <c r="A21" s="19"/>
      <c r="B21" s="4" t="s">
        <v>8</v>
      </c>
      <c r="C21" s="5"/>
      <c r="D21" s="5"/>
      <c r="E21" s="187">
        <f>SUM(E22+E23)</f>
        <v>21.994</v>
      </c>
      <c r="F21" s="184">
        <f>SUM(F22+F23)</f>
        <v>4.472</v>
      </c>
      <c r="G21" s="192">
        <f t="shared" si="0"/>
        <v>26.466</v>
      </c>
      <c r="H21" s="186">
        <f>SUM(H22+H23)</f>
        <v>17.923000000000002</v>
      </c>
      <c r="I21" s="184">
        <f>SUM(I22+I23)</f>
        <v>2.812</v>
      </c>
      <c r="J21" s="192">
        <f aca="true" t="shared" si="1" ref="J21:J28">+H21+I21</f>
        <v>20.735000000000003</v>
      </c>
      <c r="K21" s="186">
        <f>SUM(K22+K23)</f>
        <v>17.435</v>
      </c>
      <c r="L21" s="184">
        <f>SUM(L22+L23)</f>
        <v>3.696</v>
      </c>
      <c r="M21" s="192">
        <f aca="true" t="shared" si="2" ref="M21:M28">+K21+L21</f>
        <v>21.131</v>
      </c>
      <c r="N21" s="186">
        <f>SUM(N22+N23)</f>
        <v>22.180999999999997</v>
      </c>
      <c r="O21" s="184">
        <f>SUM(O22+O23)</f>
        <v>2.327</v>
      </c>
      <c r="P21" s="192">
        <f aca="true" t="shared" si="3" ref="P21:P28">+N21+O21</f>
        <v>24.507999999999996</v>
      </c>
      <c r="Q21" s="184">
        <f>SUM(Q22+Q23)</f>
        <v>16.804000000000002</v>
      </c>
      <c r="R21" s="184">
        <f>SUM(R22+R23)</f>
        <v>2.007</v>
      </c>
      <c r="S21" s="192">
        <f aca="true" t="shared" si="4" ref="S21:S28">+Q21+R21</f>
        <v>18.811000000000003</v>
      </c>
      <c r="T21" s="184">
        <f>SUM(T22+T23)</f>
        <v>19.588</v>
      </c>
      <c r="U21" s="184">
        <f>SUM(U22+U23)</f>
        <v>0.425</v>
      </c>
      <c r="V21" s="192">
        <f aca="true" t="shared" si="5" ref="V21:V28">+T21+U21</f>
        <v>20.013</v>
      </c>
      <c r="W21" s="184">
        <f>SUM(W22+W23)</f>
        <v>14.387</v>
      </c>
      <c r="X21" s="184">
        <f>SUM(X22+X23)</f>
        <v>0.309</v>
      </c>
      <c r="Y21" s="192">
        <f aca="true" t="shared" si="6" ref="Y21:Y28">+W21+X21</f>
        <v>14.696</v>
      </c>
      <c r="Z21" s="184">
        <f>SUM(Z22+Z23)</f>
        <v>21.529999999999998</v>
      </c>
      <c r="AA21" s="184">
        <f>SUM(AA22+AA23)</f>
        <v>0.108</v>
      </c>
      <c r="AB21" s="192">
        <f aca="true" t="shared" si="7" ref="AB21:AB28">+Z21+AA21</f>
        <v>21.637999999999998</v>
      </c>
      <c r="AC21" s="184">
        <f>SUM(AC22+AC23)</f>
        <v>18.711</v>
      </c>
      <c r="AD21" s="184">
        <f>SUM(AD22+AD23)</f>
        <v>0.003</v>
      </c>
      <c r="AE21" s="192">
        <f aca="true" t="shared" si="8" ref="AE21:AE28">+AC21+AD21</f>
        <v>18.714</v>
      </c>
      <c r="AF21" s="184">
        <f>SUM(AF22+AF23)</f>
        <v>25.107</v>
      </c>
      <c r="AG21" s="184">
        <f>SUM(AG22+AG23)</f>
        <v>0.007</v>
      </c>
      <c r="AH21" s="192">
        <f aca="true" t="shared" si="9" ref="AH21:AH28">+AF21+AG21</f>
        <v>25.114</v>
      </c>
      <c r="AI21" s="184">
        <f>SUM(AI22+AI23)</f>
        <v>20.743</v>
      </c>
      <c r="AJ21" s="184">
        <f>SUM(AJ22+AJ23)</f>
        <v>0.057</v>
      </c>
      <c r="AK21" s="192">
        <f aca="true" t="shared" si="10" ref="AK21:AK28">+AI21+AJ21</f>
        <v>20.799999999999997</v>
      </c>
      <c r="AL21" s="184">
        <f>SUM(AL22+AL23)</f>
        <v>19.881999999999998</v>
      </c>
      <c r="AM21" s="184">
        <f>SUM(AM22+AM23)</f>
        <v>0.23</v>
      </c>
      <c r="AN21" s="192">
        <f aca="true" t="shared" si="11" ref="AN21:AN28">+AL21+AM21</f>
        <v>20.112</v>
      </c>
      <c r="AO21" s="187">
        <f>SUM(AO22:AO23)</f>
        <v>236.28499999999997</v>
      </c>
      <c r="AP21" s="184">
        <f>SUM(AP22+AP23)</f>
        <v>16.453</v>
      </c>
      <c r="AQ21" s="188">
        <f>+AO21+AP21</f>
        <v>252.73799999999997</v>
      </c>
      <c r="AR21" s="123"/>
      <c r="AS21" s="114"/>
      <c r="AT21" s="114"/>
      <c r="AU21" s="124" t="s">
        <v>60</v>
      </c>
      <c r="AV21" s="116"/>
      <c r="AW21" s="40"/>
      <c r="AX21" s="40"/>
      <c r="AY21" s="3"/>
      <c r="AZ21" s="3"/>
      <c r="BA21" s="3"/>
      <c r="BB21" s="3"/>
      <c r="BC21" s="3"/>
      <c r="BD21" s="3"/>
      <c r="BE21" s="3"/>
      <c r="BF21" s="3"/>
      <c r="BG21" s="3"/>
      <c r="BH21" s="3"/>
      <c r="BI21" s="3"/>
      <c r="BJ21" s="3"/>
      <c r="BK21" s="3"/>
      <c r="BL21" s="3"/>
      <c r="BM21" s="3"/>
      <c r="BN21" s="3"/>
      <c r="BO21" s="3"/>
      <c r="BP21" s="3"/>
      <c r="BQ21" s="3"/>
      <c r="BR21" s="3"/>
      <c r="BS21" s="3"/>
    </row>
    <row r="22" spans="1:71" ht="19.5" customHeight="1">
      <c r="A22" s="19"/>
      <c r="B22" s="6"/>
      <c r="C22" s="22" t="s">
        <v>0</v>
      </c>
      <c r="D22" s="23"/>
      <c r="E22" s="71">
        <v>21.267</v>
      </c>
      <c r="F22" s="70">
        <v>0</v>
      </c>
      <c r="G22" s="193">
        <f t="shared" si="0"/>
        <v>21.267</v>
      </c>
      <c r="H22" s="69">
        <v>17.286</v>
      </c>
      <c r="I22" s="70">
        <v>0</v>
      </c>
      <c r="J22" s="193">
        <f t="shared" si="1"/>
        <v>17.286</v>
      </c>
      <c r="K22" s="69">
        <v>16.851</v>
      </c>
      <c r="L22" s="70">
        <v>0</v>
      </c>
      <c r="M22" s="193">
        <f t="shared" si="2"/>
        <v>16.851</v>
      </c>
      <c r="N22" s="69">
        <v>21.374</v>
      </c>
      <c r="O22" s="70">
        <v>0</v>
      </c>
      <c r="P22" s="193">
        <f t="shared" si="3"/>
        <v>21.374</v>
      </c>
      <c r="Q22" s="70">
        <v>16.329</v>
      </c>
      <c r="R22" s="70">
        <v>0</v>
      </c>
      <c r="S22" s="193">
        <f t="shared" si="4"/>
        <v>16.329</v>
      </c>
      <c r="T22" s="70">
        <v>19.072</v>
      </c>
      <c r="U22" s="70">
        <v>0</v>
      </c>
      <c r="V22" s="193">
        <f t="shared" si="5"/>
        <v>19.072</v>
      </c>
      <c r="W22" s="70">
        <v>14.002</v>
      </c>
      <c r="X22" s="70">
        <v>0</v>
      </c>
      <c r="Y22" s="193">
        <f t="shared" si="6"/>
        <v>14.002</v>
      </c>
      <c r="Z22" s="70">
        <v>21.016</v>
      </c>
      <c r="AA22" s="70">
        <v>0</v>
      </c>
      <c r="AB22" s="193">
        <f t="shared" si="7"/>
        <v>21.016</v>
      </c>
      <c r="AC22" s="70">
        <v>18.238</v>
      </c>
      <c r="AD22" s="70">
        <v>0</v>
      </c>
      <c r="AE22" s="193">
        <f t="shared" si="8"/>
        <v>18.238</v>
      </c>
      <c r="AF22" s="70">
        <v>24.454</v>
      </c>
      <c r="AG22" s="70">
        <v>0</v>
      </c>
      <c r="AH22" s="193">
        <f t="shared" si="9"/>
        <v>24.454</v>
      </c>
      <c r="AI22" s="70">
        <v>20.284</v>
      </c>
      <c r="AJ22" s="70">
        <v>0</v>
      </c>
      <c r="AK22" s="193">
        <f t="shared" si="10"/>
        <v>20.284</v>
      </c>
      <c r="AL22" s="70">
        <v>19.377</v>
      </c>
      <c r="AM22" s="70">
        <v>0</v>
      </c>
      <c r="AN22" s="193">
        <f t="shared" si="11"/>
        <v>19.377</v>
      </c>
      <c r="AO22" s="194">
        <f aca="true" t="shared" si="12" ref="AO22:AP25">+AL22+AI22+AF22+AC22+Z22+W22+T22+Q22+N22+K22+H22+E22</f>
        <v>229.54999999999998</v>
      </c>
      <c r="AP22" s="195">
        <f t="shared" si="12"/>
        <v>0</v>
      </c>
      <c r="AQ22" s="196">
        <f>SUM(AO22:AP22)</f>
        <v>229.54999999999998</v>
      </c>
      <c r="AR22" s="128"/>
      <c r="AS22" s="129"/>
      <c r="AT22" s="130" t="s">
        <v>61</v>
      </c>
      <c r="AU22" s="116"/>
      <c r="AV22" s="118"/>
      <c r="AW22" s="40"/>
      <c r="AX22" s="40"/>
      <c r="AY22" s="3"/>
      <c r="AZ22" s="3"/>
      <c r="BA22" s="3"/>
      <c r="BB22" s="3"/>
      <c r="BC22" s="3"/>
      <c r="BD22" s="3"/>
      <c r="BE22" s="3"/>
      <c r="BF22" s="3"/>
      <c r="BG22" s="3"/>
      <c r="BH22" s="3"/>
      <c r="BI22" s="3"/>
      <c r="BJ22" s="3"/>
      <c r="BK22" s="3"/>
      <c r="BL22" s="3"/>
      <c r="BM22" s="3"/>
      <c r="BN22" s="3"/>
      <c r="BO22" s="3"/>
      <c r="BP22" s="3"/>
      <c r="BQ22" s="3"/>
      <c r="BR22" s="3"/>
      <c r="BS22" s="3"/>
    </row>
    <row r="23" spans="1:71" ht="19.5" customHeight="1">
      <c r="A23" s="19"/>
      <c r="B23" s="6"/>
      <c r="C23" s="24" t="s">
        <v>14</v>
      </c>
      <c r="D23" s="25"/>
      <c r="E23" s="74">
        <v>0.727</v>
      </c>
      <c r="F23" s="73">
        <v>4.472</v>
      </c>
      <c r="G23" s="197">
        <f t="shared" si="0"/>
        <v>5.199000000000001</v>
      </c>
      <c r="H23" s="72">
        <v>0.637</v>
      </c>
      <c r="I23" s="73">
        <v>2.812</v>
      </c>
      <c r="J23" s="197">
        <f t="shared" si="1"/>
        <v>3.449</v>
      </c>
      <c r="K23" s="72">
        <v>0.584</v>
      </c>
      <c r="L23" s="73">
        <v>3.696</v>
      </c>
      <c r="M23" s="197">
        <f t="shared" si="2"/>
        <v>4.28</v>
      </c>
      <c r="N23" s="72">
        <v>0.807</v>
      </c>
      <c r="O23" s="73">
        <v>2.327</v>
      </c>
      <c r="P23" s="197">
        <f t="shared" si="3"/>
        <v>3.134</v>
      </c>
      <c r="Q23" s="73">
        <v>0.475</v>
      </c>
      <c r="R23" s="73">
        <v>2.007</v>
      </c>
      <c r="S23" s="197">
        <f t="shared" si="4"/>
        <v>2.482</v>
      </c>
      <c r="T23" s="73">
        <v>0.516</v>
      </c>
      <c r="U23" s="73">
        <v>0.425</v>
      </c>
      <c r="V23" s="197">
        <f t="shared" si="5"/>
        <v>0.9410000000000001</v>
      </c>
      <c r="W23" s="73">
        <v>0.385</v>
      </c>
      <c r="X23" s="73">
        <v>0.309</v>
      </c>
      <c r="Y23" s="197">
        <f t="shared" si="6"/>
        <v>0.694</v>
      </c>
      <c r="Z23" s="73">
        <v>0.514</v>
      </c>
      <c r="AA23" s="73">
        <v>0.108</v>
      </c>
      <c r="AB23" s="197">
        <f t="shared" si="7"/>
        <v>0.622</v>
      </c>
      <c r="AC23" s="73">
        <v>0.473</v>
      </c>
      <c r="AD23" s="73">
        <v>0.003</v>
      </c>
      <c r="AE23" s="197">
        <f t="shared" si="8"/>
        <v>0.476</v>
      </c>
      <c r="AF23" s="73">
        <v>0.653</v>
      </c>
      <c r="AG23" s="73">
        <v>0.007</v>
      </c>
      <c r="AH23" s="197">
        <f t="shared" si="9"/>
        <v>0.66</v>
      </c>
      <c r="AI23" s="73">
        <v>0.459</v>
      </c>
      <c r="AJ23" s="73">
        <v>0.057</v>
      </c>
      <c r="AK23" s="197">
        <f t="shared" si="10"/>
        <v>0.516</v>
      </c>
      <c r="AL23" s="73">
        <v>0.505</v>
      </c>
      <c r="AM23" s="73">
        <v>0.23</v>
      </c>
      <c r="AN23" s="197">
        <f t="shared" si="11"/>
        <v>0.735</v>
      </c>
      <c r="AO23" s="198">
        <f t="shared" si="12"/>
        <v>6.734999999999999</v>
      </c>
      <c r="AP23" s="199">
        <f t="shared" si="12"/>
        <v>16.453</v>
      </c>
      <c r="AQ23" s="200">
        <f>SUM(AO23:AP23)</f>
        <v>23.188</v>
      </c>
      <c r="AR23" s="131"/>
      <c r="AS23" s="42"/>
      <c r="AT23" s="132" t="s">
        <v>62</v>
      </c>
      <c r="AU23" s="116"/>
      <c r="AV23" s="118"/>
      <c r="AW23" s="40"/>
      <c r="AX23" s="40"/>
      <c r="AY23" s="3"/>
      <c r="AZ23" s="3"/>
      <c r="BA23" s="3"/>
      <c r="BB23" s="3"/>
      <c r="BC23" s="3"/>
      <c r="BD23" s="3"/>
      <c r="BE23" s="3"/>
      <c r="BF23" s="3"/>
      <c r="BG23" s="3"/>
      <c r="BH23" s="3"/>
      <c r="BI23" s="3"/>
      <c r="BJ23" s="3"/>
      <c r="BK23" s="3"/>
      <c r="BL23" s="3"/>
      <c r="BM23" s="3"/>
      <c r="BN23" s="3"/>
      <c r="BO23" s="3"/>
      <c r="BP23" s="3"/>
      <c r="BQ23" s="3"/>
      <c r="BR23" s="3"/>
      <c r="BS23" s="3"/>
    </row>
    <row r="24" spans="1:71" ht="19.5" customHeight="1">
      <c r="A24" s="19"/>
      <c r="B24" s="6" t="s">
        <v>13</v>
      </c>
      <c r="C24" s="7"/>
      <c r="D24" s="7"/>
      <c r="E24" s="77">
        <v>0</v>
      </c>
      <c r="F24" s="76">
        <v>0</v>
      </c>
      <c r="G24" s="193">
        <f t="shared" si="0"/>
        <v>0</v>
      </c>
      <c r="H24" s="75">
        <v>0</v>
      </c>
      <c r="I24" s="76">
        <v>0</v>
      </c>
      <c r="J24" s="193">
        <f t="shared" si="1"/>
        <v>0</v>
      </c>
      <c r="K24" s="75">
        <v>0</v>
      </c>
      <c r="L24" s="76">
        <v>0</v>
      </c>
      <c r="M24" s="193">
        <f t="shared" si="2"/>
        <v>0</v>
      </c>
      <c r="N24" s="75">
        <v>0</v>
      </c>
      <c r="O24" s="76">
        <v>0</v>
      </c>
      <c r="P24" s="193">
        <f t="shared" si="3"/>
        <v>0</v>
      </c>
      <c r="Q24" s="76">
        <v>0</v>
      </c>
      <c r="R24" s="76">
        <v>0.394</v>
      </c>
      <c r="S24" s="193">
        <f t="shared" si="4"/>
        <v>0.394</v>
      </c>
      <c r="T24" s="76">
        <v>2.314</v>
      </c>
      <c r="U24" s="76">
        <v>0</v>
      </c>
      <c r="V24" s="193">
        <f t="shared" si="5"/>
        <v>2.314</v>
      </c>
      <c r="W24" s="76">
        <v>1.047</v>
      </c>
      <c r="X24" s="76">
        <v>0.029</v>
      </c>
      <c r="Y24" s="193">
        <f t="shared" si="6"/>
        <v>1.0759999999999998</v>
      </c>
      <c r="Z24" s="76">
        <v>1.63</v>
      </c>
      <c r="AA24" s="76">
        <v>0.001</v>
      </c>
      <c r="AB24" s="193">
        <f t="shared" si="7"/>
        <v>1.6309999999999998</v>
      </c>
      <c r="AC24" s="76">
        <v>0</v>
      </c>
      <c r="AD24" s="76">
        <v>0</v>
      </c>
      <c r="AE24" s="193">
        <f t="shared" si="8"/>
        <v>0</v>
      </c>
      <c r="AF24" s="76">
        <v>0</v>
      </c>
      <c r="AG24" s="76">
        <v>0</v>
      </c>
      <c r="AH24" s="193">
        <f t="shared" si="9"/>
        <v>0</v>
      </c>
      <c r="AI24" s="76">
        <v>0.115</v>
      </c>
      <c r="AJ24" s="76">
        <v>0.002</v>
      </c>
      <c r="AK24" s="193">
        <f t="shared" si="10"/>
        <v>0.117</v>
      </c>
      <c r="AL24" s="76">
        <v>0</v>
      </c>
      <c r="AM24" s="76">
        <v>0</v>
      </c>
      <c r="AN24" s="193">
        <f t="shared" si="11"/>
        <v>0</v>
      </c>
      <c r="AO24" s="201">
        <f t="shared" si="12"/>
        <v>5.106</v>
      </c>
      <c r="AP24" s="202">
        <f t="shared" si="12"/>
        <v>0.42600000000000005</v>
      </c>
      <c r="AQ24" s="203">
        <f>SUM(AO24:AP24)</f>
        <v>5.532</v>
      </c>
      <c r="AR24" s="127"/>
      <c r="AS24" s="56"/>
      <c r="AT24" s="56"/>
      <c r="AU24" s="118" t="s">
        <v>63</v>
      </c>
      <c r="AV24" s="118"/>
      <c r="AW24" s="40"/>
      <c r="AX24" s="40"/>
      <c r="AY24" s="3"/>
      <c r="AZ24" s="3"/>
      <c r="BA24" s="3"/>
      <c r="BB24" s="3"/>
      <c r="BC24" s="3"/>
      <c r="BD24" s="3"/>
      <c r="BE24" s="3"/>
      <c r="BF24" s="3"/>
      <c r="BG24" s="3"/>
      <c r="BH24" s="3"/>
      <c r="BI24" s="3"/>
      <c r="BJ24" s="3"/>
      <c r="BK24" s="3"/>
      <c r="BL24" s="3"/>
      <c r="BM24" s="3"/>
      <c r="BN24" s="3"/>
      <c r="BO24" s="3"/>
      <c r="BP24" s="3"/>
      <c r="BQ24" s="3"/>
      <c r="BR24" s="3"/>
      <c r="BS24" s="3"/>
    </row>
    <row r="25" spans="1:71" ht="19.5" customHeight="1" thickBot="1">
      <c r="A25" s="19"/>
      <c r="B25" s="94" t="s">
        <v>12</v>
      </c>
      <c r="C25" s="95"/>
      <c r="D25" s="95"/>
      <c r="E25" s="68">
        <v>0</v>
      </c>
      <c r="F25" s="67">
        <v>2.932</v>
      </c>
      <c r="G25" s="189">
        <f t="shared" si="0"/>
        <v>2.932</v>
      </c>
      <c r="H25" s="66">
        <v>0.002</v>
      </c>
      <c r="I25" s="67">
        <v>0.733</v>
      </c>
      <c r="J25" s="189">
        <f t="shared" si="1"/>
        <v>0.735</v>
      </c>
      <c r="K25" s="66">
        <v>0.006</v>
      </c>
      <c r="L25" s="67">
        <v>0.388</v>
      </c>
      <c r="M25" s="189">
        <f t="shared" si="2"/>
        <v>0.394</v>
      </c>
      <c r="N25" s="66">
        <v>0.01</v>
      </c>
      <c r="O25" s="67">
        <v>0.442</v>
      </c>
      <c r="P25" s="189">
        <f t="shared" si="3"/>
        <v>0.452</v>
      </c>
      <c r="Q25" s="67">
        <v>0.03</v>
      </c>
      <c r="R25" s="67">
        <v>0.915</v>
      </c>
      <c r="S25" s="189">
        <f t="shared" si="4"/>
        <v>0.9450000000000001</v>
      </c>
      <c r="T25" s="67">
        <v>0.01</v>
      </c>
      <c r="U25" s="67">
        <v>1.536</v>
      </c>
      <c r="V25" s="189">
        <f t="shared" si="5"/>
        <v>1.546</v>
      </c>
      <c r="W25" s="67">
        <v>0.015</v>
      </c>
      <c r="X25" s="67">
        <v>0.688</v>
      </c>
      <c r="Y25" s="189">
        <f t="shared" si="6"/>
        <v>0.703</v>
      </c>
      <c r="Z25" s="67">
        <v>0.017</v>
      </c>
      <c r="AA25" s="67">
        <v>0.161</v>
      </c>
      <c r="AB25" s="189">
        <f t="shared" si="7"/>
        <v>0.178</v>
      </c>
      <c r="AC25" s="67">
        <v>0.013</v>
      </c>
      <c r="AD25" s="67">
        <v>0.353</v>
      </c>
      <c r="AE25" s="189">
        <f t="shared" si="8"/>
        <v>0.366</v>
      </c>
      <c r="AF25" s="67">
        <v>0.018</v>
      </c>
      <c r="AG25" s="67">
        <v>0.145</v>
      </c>
      <c r="AH25" s="189">
        <f t="shared" si="9"/>
        <v>0.16299999999999998</v>
      </c>
      <c r="AI25" s="67">
        <v>0.009</v>
      </c>
      <c r="AJ25" s="67">
        <v>0.205</v>
      </c>
      <c r="AK25" s="189">
        <f t="shared" si="10"/>
        <v>0.214</v>
      </c>
      <c r="AL25" s="67">
        <v>0</v>
      </c>
      <c r="AM25" s="67">
        <v>0.504</v>
      </c>
      <c r="AN25" s="189">
        <f t="shared" si="11"/>
        <v>0.504</v>
      </c>
      <c r="AO25" s="190">
        <f t="shared" si="12"/>
        <v>0.12999999999999998</v>
      </c>
      <c r="AP25" s="82">
        <f t="shared" si="12"/>
        <v>9.001999999999999</v>
      </c>
      <c r="AQ25" s="191">
        <f>SUM(AO25:AP25)</f>
        <v>9.132</v>
      </c>
      <c r="AR25" s="125"/>
      <c r="AS25" s="121"/>
      <c r="AT25" s="121"/>
      <c r="AU25" s="126" t="s">
        <v>64</v>
      </c>
      <c r="AV25" s="118"/>
      <c r="AW25" s="40"/>
      <c r="AX25" s="40"/>
      <c r="AY25" s="3"/>
      <c r="AZ25" s="3"/>
      <c r="BA25" s="3"/>
      <c r="BB25" s="3"/>
      <c r="BC25" s="3"/>
      <c r="BD25" s="3"/>
      <c r="BE25" s="3"/>
      <c r="BF25" s="3"/>
      <c r="BG25" s="3"/>
      <c r="BH25" s="3"/>
      <c r="BI25" s="3"/>
      <c r="BJ25" s="3"/>
      <c r="BK25" s="3"/>
      <c r="BL25" s="3"/>
      <c r="BM25" s="3"/>
      <c r="BN25" s="3"/>
      <c r="BO25" s="3"/>
      <c r="BP25" s="3"/>
      <c r="BQ25" s="3"/>
      <c r="BR25" s="3"/>
      <c r="BS25" s="3"/>
    </row>
    <row r="26" spans="1:71" ht="19.5" customHeight="1" thickBot="1">
      <c r="A26" s="19"/>
      <c r="B26" s="27"/>
      <c r="C26" s="27"/>
      <c r="D26" s="27"/>
      <c r="E26" s="79"/>
      <c r="F26" s="79"/>
      <c r="G26" s="204"/>
      <c r="H26" s="2"/>
      <c r="I26" s="79"/>
      <c r="J26" s="205"/>
      <c r="K26" s="80"/>
      <c r="L26" s="79"/>
      <c r="M26" s="206"/>
      <c r="N26" s="80"/>
      <c r="O26" s="79"/>
      <c r="P26" s="206"/>
      <c r="Q26" s="79"/>
      <c r="R26" s="79"/>
      <c r="S26" s="206"/>
      <c r="T26" s="79"/>
      <c r="U26" s="79"/>
      <c r="V26" s="206"/>
      <c r="W26" s="79"/>
      <c r="X26" s="79"/>
      <c r="Y26" s="206"/>
      <c r="Z26" s="79"/>
      <c r="AA26" s="79"/>
      <c r="AB26" s="206"/>
      <c r="AC26" s="79"/>
      <c r="AD26" s="79"/>
      <c r="AE26" s="206"/>
      <c r="AF26" s="79"/>
      <c r="AG26" s="79"/>
      <c r="AH26" s="206"/>
      <c r="AI26" s="79"/>
      <c r="AJ26" s="79"/>
      <c r="AK26" s="206"/>
      <c r="AL26" s="79"/>
      <c r="AM26" s="79"/>
      <c r="AN26" s="206"/>
      <c r="AO26" s="206"/>
      <c r="AP26" s="205"/>
      <c r="AQ26" s="207"/>
      <c r="AR26" s="56"/>
      <c r="AS26" s="56"/>
      <c r="AT26" s="56"/>
      <c r="AU26" s="56"/>
      <c r="AV26" s="116"/>
      <c r="AW26" s="40"/>
      <c r="AX26" s="40"/>
      <c r="AY26" s="3"/>
      <c r="AZ26" s="3"/>
      <c r="BA26" s="3"/>
      <c r="BB26" s="3"/>
      <c r="BC26" s="3"/>
      <c r="BD26" s="3"/>
      <c r="BE26" s="3"/>
      <c r="BF26" s="3"/>
      <c r="BG26" s="3"/>
      <c r="BH26" s="3"/>
      <c r="BI26" s="3"/>
      <c r="BJ26" s="3"/>
      <c r="BK26" s="3"/>
      <c r="BL26" s="3"/>
      <c r="BM26" s="3"/>
      <c r="BN26" s="3"/>
      <c r="BO26" s="3"/>
      <c r="BP26" s="3"/>
      <c r="BQ26" s="3"/>
      <c r="BR26" s="3"/>
      <c r="BS26" s="3"/>
    </row>
    <row r="27" spans="1:71" ht="19.5" customHeight="1" thickBot="1">
      <c r="A27" s="19" t="s">
        <v>94</v>
      </c>
      <c r="B27" s="28" t="s">
        <v>16</v>
      </c>
      <c r="C27" s="28"/>
      <c r="D27" s="29"/>
      <c r="E27" s="87">
        <f>SUM(E28:E30)</f>
        <v>-2.09</v>
      </c>
      <c r="F27" s="87">
        <f>SUM(F28:F30)</f>
        <v>2.135</v>
      </c>
      <c r="G27" s="208">
        <f>SUM(E27:F27)</f>
        <v>0.04499999999999993</v>
      </c>
      <c r="H27" s="87">
        <f>SUM(H28:H30)</f>
        <v>-0.75</v>
      </c>
      <c r="I27" s="87">
        <f>SUM(I28:I30)</f>
        <v>0.509</v>
      </c>
      <c r="J27" s="208">
        <f>SUM(H27:I27)</f>
        <v>-0.241</v>
      </c>
      <c r="K27" s="87">
        <f>SUM(K28:K30)</f>
        <v>3.816</v>
      </c>
      <c r="L27" s="87">
        <f>SUM(L28:L30)</f>
        <v>-1.908</v>
      </c>
      <c r="M27" s="208">
        <f>SUM(K27:L27)</f>
        <v>1.908</v>
      </c>
      <c r="N27" s="87">
        <f>SUM(N28:N30)</f>
        <v>1.345</v>
      </c>
      <c r="O27" s="87">
        <f>SUM(O28:O30)</f>
        <v>-0.166</v>
      </c>
      <c r="P27" s="208">
        <f>SUM(N27:O27)</f>
        <v>1.179</v>
      </c>
      <c r="Q27" s="87">
        <f>SUM(Q28:Q30)</f>
        <v>1.331</v>
      </c>
      <c r="R27" s="87">
        <f>SUM(R28:R30)</f>
        <v>-0.251</v>
      </c>
      <c r="S27" s="208">
        <f>SUM(Q27:R27)</f>
        <v>1.08</v>
      </c>
      <c r="T27" s="87">
        <f>SUM(T28:T30)</f>
        <v>0.29700000000000004</v>
      </c>
      <c r="U27" s="87">
        <f>SUM(U28:U30)</f>
        <v>-0.07</v>
      </c>
      <c r="V27" s="208">
        <f>SUM(T27:U27)</f>
        <v>0.22700000000000004</v>
      </c>
      <c r="W27" s="87">
        <f>SUM(W28:W30)</f>
        <v>0.868</v>
      </c>
      <c r="X27" s="87">
        <f>SUM(X28:X30)</f>
        <v>0.165</v>
      </c>
      <c r="Y27" s="208">
        <f>SUM(W27:X27)</f>
        <v>1.033</v>
      </c>
      <c r="Z27" s="87">
        <f>SUM(Z28:Z30)</f>
        <v>-0.323</v>
      </c>
      <c r="AA27" s="87">
        <f>SUM(AA28:AA30)</f>
        <v>0.02</v>
      </c>
      <c r="AB27" s="208">
        <f>SUM(Z27:AA27)</f>
        <v>-0.303</v>
      </c>
      <c r="AC27" s="87">
        <f>SUM(AC28:AC30)</f>
        <v>1.534</v>
      </c>
      <c r="AD27" s="87">
        <f>SUM(AD28:AD30)</f>
        <v>-0.08</v>
      </c>
      <c r="AE27" s="208">
        <f>SUM(AC27:AD27)</f>
        <v>1.454</v>
      </c>
      <c r="AF27" s="87">
        <f>SUM(AF28:AF30)</f>
        <v>-3.3970000000000002</v>
      </c>
      <c r="AG27" s="87">
        <f>SUM(AG28:AG30)</f>
        <v>-0.045</v>
      </c>
      <c r="AH27" s="208">
        <f>SUM(AF27:AG27)</f>
        <v>-3.442</v>
      </c>
      <c r="AI27" s="87">
        <f>SUM(AI28:AI30)</f>
        <v>2.138</v>
      </c>
      <c r="AJ27" s="87">
        <f>SUM(AJ28:AJ30)</f>
        <v>-0.624</v>
      </c>
      <c r="AK27" s="208">
        <f>SUM(AI27:AJ27)</f>
        <v>1.5139999999999998</v>
      </c>
      <c r="AL27" s="87">
        <f>SUM(AL28:AL30)</f>
        <v>7.8580000000000005</v>
      </c>
      <c r="AM27" s="87">
        <f>SUM(AM28:AM30)</f>
        <v>-7.127000000000001</v>
      </c>
      <c r="AN27" s="208">
        <f>SUM(AL27:AM27)</f>
        <v>0.7309999999999999</v>
      </c>
      <c r="AO27" s="87">
        <f>SUM(AO28:AO30)</f>
        <v>12.627</v>
      </c>
      <c r="AP27" s="87">
        <f>SUM(AP28:AP30)</f>
        <v>-7.442</v>
      </c>
      <c r="AQ27" s="208">
        <f>SUM(AO27:AP27)</f>
        <v>5.1850000000000005</v>
      </c>
      <c r="AR27" s="56"/>
      <c r="AS27" s="56"/>
      <c r="AT27" s="56"/>
      <c r="AU27" s="56"/>
      <c r="AV27" s="117" t="s">
        <v>65</v>
      </c>
      <c r="AW27" s="40"/>
      <c r="AX27" s="40"/>
      <c r="AY27" s="3"/>
      <c r="AZ27" s="3"/>
      <c r="BA27" s="3"/>
      <c r="BB27" s="3"/>
      <c r="BC27" s="3"/>
      <c r="BD27" s="3"/>
      <c r="BE27" s="3"/>
      <c r="BF27" s="3"/>
      <c r="BG27" s="3"/>
      <c r="BH27" s="3"/>
      <c r="BI27" s="3"/>
      <c r="BJ27" s="3"/>
      <c r="BK27" s="3"/>
      <c r="BL27" s="3"/>
      <c r="BM27" s="3"/>
      <c r="BN27" s="3"/>
      <c r="BO27" s="3"/>
      <c r="BP27" s="3"/>
      <c r="BQ27" s="3"/>
      <c r="BR27" s="3"/>
      <c r="BS27" s="3"/>
    </row>
    <row r="28" spans="1:71" ht="19.5" customHeight="1">
      <c r="A28" s="19"/>
      <c r="B28" s="30" t="s">
        <v>1</v>
      </c>
      <c r="C28" s="31"/>
      <c r="D28" s="31"/>
      <c r="E28" s="77">
        <v>0</v>
      </c>
      <c r="F28" s="76">
        <v>0</v>
      </c>
      <c r="G28" s="209">
        <f>+E28+F28</f>
        <v>0</v>
      </c>
      <c r="H28" s="75">
        <v>0</v>
      </c>
      <c r="I28" s="76">
        <v>0.001</v>
      </c>
      <c r="J28" s="209">
        <f t="shared" si="1"/>
        <v>0.001</v>
      </c>
      <c r="K28" s="75">
        <v>0</v>
      </c>
      <c r="L28" s="76">
        <v>0</v>
      </c>
      <c r="M28" s="209">
        <f t="shared" si="2"/>
        <v>0</v>
      </c>
      <c r="N28" s="75">
        <v>0</v>
      </c>
      <c r="O28" s="76">
        <v>0</v>
      </c>
      <c r="P28" s="209">
        <f t="shared" si="3"/>
        <v>0</v>
      </c>
      <c r="Q28" s="75">
        <v>0</v>
      </c>
      <c r="R28" s="76">
        <v>0</v>
      </c>
      <c r="S28" s="209">
        <f t="shared" si="4"/>
        <v>0</v>
      </c>
      <c r="T28" s="75">
        <v>0</v>
      </c>
      <c r="U28" s="76">
        <v>0</v>
      </c>
      <c r="V28" s="209">
        <f t="shared" si="5"/>
        <v>0</v>
      </c>
      <c r="W28" s="75">
        <v>0</v>
      </c>
      <c r="X28" s="76">
        <v>0</v>
      </c>
      <c r="Y28" s="209">
        <f t="shared" si="6"/>
        <v>0</v>
      </c>
      <c r="Z28" s="75">
        <v>0</v>
      </c>
      <c r="AA28" s="76">
        <v>0</v>
      </c>
      <c r="AB28" s="209">
        <f t="shared" si="7"/>
        <v>0</v>
      </c>
      <c r="AC28" s="75">
        <v>0</v>
      </c>
      <c r="AD28" s="76">
        <v>0</v>
      </c>
      <c r="AE28" s="209">
        <f t="shared" si="8"/>
        <v>0</v>
      </c>
      <c r="AF28" s="75">
        <v>0</v>
      </c>
      <c r="AG28" s="76">
        <v>0</v>
      </c>
      <c r="AH28" s="209">
        <f t="shared" si="9"/>
        <v>0</v>
      </c>
      <c r="AI28" s="75">
        <v>0</v>
      </c>
      <c r="AJ28" s="76">
        <v>0</v>
      </c>
      <c r="AK28" s="209">
        <f t="shared" si="10"/>
        <v>0</v>
      </c>
      <c r="AL28" s="75">
        <v>0</v>
      </c>
      <c r="AM28" s="76">
        <v>0</v>
      </c>
      <c r="AN28" s="209">
        <f t="shared" si="11"/>
        <v>0</v>
      </c>
      <c r="AO28" s="187">
        <f aca="true" t="shared" si="13" ref="AO28:AP30">+AL28+AI28+AF28+AC28+Z28+W28+T28+Q28+N28+K28+H28+E28</f>
        <v>0</v>
      </c>
      <c r="AP28" s="184">
        <f t="shared" si="13"/>
        <v>0.001</v>
      </c>
      <c r="AQ28" s="188">
        <f>SUM(AO28:AP28)</f>
        <v>0.001</v>
      </c>
      <c r="AR28" s="123"/>
      <c r="AS28" s="114"/>
      <c r="AT28" s="114"/>
      <c r="AU28" s="124" t="s">
        <v>66</v>
      </c>
      <c r="AV28" s="120"/>
      <c r="AW28" s="40"/>
      <c r="AX28" s="40"/>
      <c r="AY28" s="3"/>
      <c r="AZ28" s="3"/>
      <c r="BA28" s="3"/>
      <c r="BB28" s="3"/>
      <c r="BC28" s="3"/>
      <c r="BD28" s="3"/>
      <c r="BE28" s="3"/>
      <c r="BF28" s="3"/>
      <c r="BG28" s="3"/>
      <c r="BH28" s="3"/>
      <c r="BI28" s="3"/>
      <c r="BJ28" s="3"/>
      <c r="BK28" s="3"/>
      <c r="BL28" s="3"/>
      <c r="BM28" s="3"/>
      <c r="BN28" s="3"/>
      <c r="BO28" s="3"/>
      <c r="BP28" s="3"/>
      <c r="BQ28" s="3"/>
      <c r="BR28" s="3"/>
      <c r="BS28" s="3"/>
    </row>
    <row r="29" spans="1:71" ht="19.5" customHeight="1">
      <c r="A29" s="19"/>
      <c r="B29" s="30" t="s">
        <v>28</v>
      </c>
      <c r="C29" s="31"/>
      <c r="D29" s="96"/>
      <c r="E29" s="77">
        <v>-1.907</v>
      </c>
      <c r="F29" s="76">
        <v>0</v>
      </c>
      <c r="G29" s="209">
        <f>+E29+F29</f>
        <v>-1.907</v>
      </c>
      <c r="H29" s="75">
        <v>-0.502</v>
      </c>
      <c r="I29" s="76">
        <v>0.508</v>
      </c>
      <c r="J29" s="209">
        <f>+H29+I29</f>
        <v>0.006000000000000005</v>
      </c>
      <c r="K29" s="75">
        <v>0.548</v>
      </c>
      <c r="L29" s="76">
        <v>-0.258</v>
      </c>
      <c r="M29" s="209">
        <f>+K29+L29</f>
        <v>0.29000000000000004</v>
      </c>
      <c r="N29" s="75">
        <v>1.322</v>
      </c>
      <c r="O29" s="76">
        <v>-0.166</v>
      </c>
      <c r="P29" s="209">
        <f>+N29+O29</f>
        <v>1.1560000000000001</v>
      </c>
      <c r="Q29" s="76">
        <v>0.938</v>
      </c>
      <c r="R29" s="76">
        <v>0.064</v>
      </c>
      <c r="S29" s="209">
        <f>+Q29+R29</f>
        <v>1.002</v>
      </c>
      <c r="T29" s="76">
        <v>0.028</v>
      </c>
      <c r="U29" s="76">
        <v>-0.07</v>
      </c>
      <c r="V29" s="209">
        <f>+T29+U29</f>
        <v>-0.04200000000000001</v>
      </c>
      <c r="W29" s="76">
        <v>0.598</v>
      </c>
      <c r="X29" s="76">
        <v>0.165</v>
      </c>
      <c r="Y29" s="209">
        <f>+W29+X29</f>
        <v>0.763</v>
      </c>
      <c r="Z29" s="76">
        <v>-0.365</v>
      </c>
      <c r="AA29" s="76">
        <v>0.02</v>
      </c>
      <c r="AB29" s="209">
        <f>+Z29+AA29</f>
        <v>-0.345</v>
      </c>
      <c r="AC29" s="76">
        <v>1.561</v>
      </c>
      <c r="AD29" s="76">
        <v>-0.08</v>
      </c>
      <c r="AE29" s="209">
        <f>+AC29+AD29</f>
        <v>1.4809999999999999</v>
      </c>
      <c r="AF29" s="76">
        <v>-3.487</v>
      </c>
      <c r="AG29" s="76">
        <v>-0.045</v>
      </c>
      <c r="AH29" s="209">
        <f>+AF29+AG29</f>
        <v>-3.532</v>
      </c>
      <c r="AI29" s="76">
        <v>1.311</v>
      </c>
      <c r="AJ29" s="76">
        <v>0.168</v>
      </c>
      <c r="AK29" s="209">
        <f>+AI29+AJ29</f>
        <v>1.4789999999999999</v>
      </c>
      <c r="AL29" s="76">
        <v>1.435</v>
      </c>
      <c r="AM29" s="76">
        <v>-0.823</v>
      </c>
      <c r="AN29" s="209">
        <f>+AL29+AM29</f>
        <v>0.6120000000000001</v>
      </c>
      <c r="AO29" s="201">
        <f t="shared" si="13"/>
        <v>1.4800000000000004</v>
      </c>
      <c r="AP29" s="202">
        <f t="shared" si="13"/>
        <v>-0.5169999999999999</v>
      </c>
      <c r="AQ29" s="203">
        <f>SUM(AO29:AP29)</f>
        <v>0.9630000000000005</v>
      </c>
      <c r="AR29" s="127"/>
      <c r="AS29" s="56"/>
      <c r="AT29" s="56"/>
      <c r="AU29" s="118" t="s">
        <v>67</v>
      </c>
      <c r="AV29" s="120"/>
      <c r="AW29" s="40"/>
      <c r="AX29" s="40"/>
      <c r="AY29" s="3"/>
      <c r="AZ29" s="3"/>
      <c r="BA29" s="3"/>
      <c r="BB29" s="3"/>
      <c r="BC29" s="3"/>
      <c r="BD29" s="3"/>
      <c r="BE29" s="3"/>
      <c r="BF29" s="3"/>
      <c r="BG29" s="3"/>
      <c r="BH29" s="3"/>
      <c r="BI29" s="3"/>
      <c r="BJ29" s="3"/>
      <c r="BK29" s="3"/>
      <c r="BL29" s="3"/>
      <c r="BM29" s="3"/>
      <c r="BN29" s="3"/>
      <c r="BO29" s="3"/>
      <c r="BP29" s="3"/>
      <c r="BQ29" s="3"/>
      <c r="BR29" s="3"/>
      <c r="BS29" s="3"/>
    </row>
    <row r="30" spans="1:71" ht="19.5" customHeight="1" thickBot="1">
      <c r="A30" s="32"/>
      <c r="B30" s="33" t="s">
        <v>29</v>
      </c>
      <c r="C30" s="34"/>
      <c r="D30" s="35"/>
      <c r="E30" s="78">
        <v>-0.183</v>
      </c>
      <c r="F30" s="67">
        <v>2.135</v>
      </c>
      <c r="G30" s="189">
        <f>+E30+F30</f>
        <v>1.9519999999999997</v>
      </c>
      <c r="H30" s="66">
        <v>-0.248</v>
      </c>
      <c r="I30" s="67">
        <v>0</v>
      </c>
      <c r="J30" s="189">
        <f>+H30+I30</f>
        <v>-0.248</v>
      </c>
      <c r="K30" s="78">
        <v>3.268</v>
      </c>
      <c r="L30" s="67">
        <v>-1.65</v>
      </c>
      <c r="M30" s="189">
        <f>+K30+L30</f>
        <v>1.6179999999999999</v>
      </c>
      <c r="N30" s="78">
        <v>0.023</v>
      </c>
      <c r="O30" s="67">
        <v>0</v>
      </c>
      <c r="P30" s="189">
        <f>+N30+O30</f>
        <v>0.023</v>
      </c>
      <c r="Q30" s="78">
        <v>0.393</v>
      </c>
      <c r="R30" s="67">
        <v>-0.315</v>
      </c>
      <c r="S30" s="189">
        <f>+Q30+R30</f>
        <v>0.07800000000000001</v>
      </c>
      <c r="T30" s="78">
        <v>0.269</v>
      </c>
      <c r="U30" s="67">
        <v>0</v>
      </c>
      <c r="V30" s="189">
        <f>+T30+U30</f>
        <v>0.269</v>
      </c>
      <c r="W30" s="78">
        <v>0.27</v>
      </c>
      <c r="X30" s="67">
        <v>0</v>
      </c>
      <c r="Y30" s="189">
        <f>+W30+X30</f>
        <v>0.27</v>
      </c>
      <c r="Z30" s="78">
        <v>0.042</v>
      </c>
      <c r="AA30" s="67">
        <v>0</v>
      </c>
      <c r="AB30" s="189">
        <f>+Z30+AA30</f>
        <v>0.042</v>
      </c>
      <c r="AC30" s="78">
        <v>-0.027</v>
      </c>
      <c r="AD30" s="67">
        <v>0</v>
      </c>
      <c r="AE30" s="189">
        <f>+AC30+AD30</f>
        <v>-0.027</v>
      </c>
      <c r="AF30" s="78">
        <v>0.09</v>
      </c>
      <c r="AG30" s="67">
        <v>0</v>
      </c>
      <c r="AH30" s="189">
        <f>+AF30+AG30</f>
        <v>0.09</v>
      </c>
      <c r="AI30" s="78">
        <v>0.827</v>
      </c>
      <c r="AJ30" s="67">
        <v>-0.792</v>
      </c>
      <c r="AK30" s="189">
        <f>+AI30+AJ30</f>
        <v>0.03499999999999992</v>
      </c>
      <c r="AL30" s="78">
        <v>6.423</v>
      </c>
      <c r="AM30" s="67">
        <v>-6.304</v>
      </c>
      <c r="AN30" s="189">
        <f>+AL30+AM30</f>
        <v>0.11899999999999977</v>
      </c>
      <c r="AO30" s="190">
        <f t="shared" si="13"/>
        <v>11.147</v>
      </c>
      <c r="AP30" s="82">
        <f t="shared" si="13"/>
        <v>-6.926</v>
      </c>
      <c r="AQ30" s="191">
        <f>SUM(AO30:AP30)</f>
        <v>4.221</v>
      </c>
      <c r="AR30" s="125"/>
      <c r="AS30" s="121"/>
      <c r="AT30" s="121"/>
      <c r="AU30" s="126" t="s">
        <v>68</v>
      </c>
      <c r="AV30" s="120"/>
      <c r="AW30" s="40"/>
      <c r="AX30" s="40"/>
      <c r="AY30" s="3"/>
      <c r="AZ30" s="3"/>
      <c r="BA30" s="3"/>
      <c r="BB30" s="3"/>
      <c r="BC30" s="3"/>
      <c r="BD30" s="3"/>
      <c r="BE30" s="3"/>
      <c r="BF30" s="3"/>
      <c r="BG30" s="3"/>
      <c r="BH30" s="3"/>
      <c r="BI30" s="3"/>
      <c r="BJ30" s="3"/>
      <c r="BK30" s="3"/>
      <c r="BL30" s="3"/>
      <c r="BM30" s="3"/>
      <c r="BN30" s="3"/>
      <c r="BO30" s="3"/>
      <c r="BP30" s="3"/>
      <c r="BQ30" s="3"/>
      <c r="BR30" s="3"/>
      <c r="BS30" s="3"/>
    </row>
    <row r="31" spans="1:71" ht="19.5" customHeight="1" thickBot="1">
      <c r="A31" s="19"/>
      <c r="B31" s="7"/>
      <c r="C31" s="7"/>
      <c r="D31" s="7"/>
      <c r="E31" s="156" t="s">
        <v>45</v>
      </c>
      <c r="F31" s="156"/>
      <c r="G31" s="156"/>
      <c r="H31" s="156" t="s">
        <v>46</v>
      </c>
      <c r="I31" s="156"/>
      <c r="J31" s="156"/>
      <c r="K31" s="156" t="s">
        <v>47</v>
      </c>
      <c r="L31" s="156"/>
      <c r="M31" s="156"/>
      <c r="N31" s="155" t="s">
        <v>48</v>
      </c>
      <c r="O31" s="156"/>
      <c r="P31" s="156"/>
      <c r="Q31" s="155" t="s">
        <v>49</v>
      </c>
      <c r="R31" s="156"/>
      <c r="S31" s="156"/>
      <c r="T31" s="155" t="s">
        <v>101</v>
      </c>
      <c r="U31" s="156"/>
      <c r="V31" s="156"/>
      <c r="W31" s="155" t="s">
        <v>50</v>
      </c>
      <c r="X31" s="156"/>
      <c r="Y31" s="156"/>
      <c r="Z31" s="155" t="s">
        <v>82</v>
      </c>
      <c r="AA31" s="156"/>
      <c r="AB31" s="156"/>
      <c r="AC31" s="155" t="s">
        <v>51</v>
      </c>
      <c r="AD31" s="156"/>
      <c r="AE31" s="156"/>
      <c r="AF31" s="155" t="s">
        <v>52</v>
      </c>
      <c r="AG31" s="156"/>
      <c r="AH31" s="156"/>
      <c r="AI31" s="155" t="s">
        <v>53</v>
      </c>
      <c r="AJ31" s="156"/>
      <c r="AK31" s="156"/>
      <c r="AL31" s="155" t="s">
        <v>54</v>
      </c>
      <c r="AM31" s="156"/>
      <c r="AN31" s="156"/>
      <c r="AO31" s="155" t="s">
        <v>54</v>
      </c>
      <c r="AP31" s="156"/>
      <c r="AQ31" s="156"/>
      <c r="AR31" s="56"/>
      <c r="AS31" s="56"/>
      <c r="AT31" s="56"/>
      <c r="AU31" s="56"/>
      <c r="AV31" s="118"/>
      <c r="AW31" s="40"/>
      <c r="AX31" s="40"/>
      <c r="AY31" s="3"/>
      <c r="AZ31" s="3"/>
      <c r="BA31" s="3"/>
      <c r="BB31" s="3"/>
      <c r="BC31" s="3"/>
      <c r="BD31" s="3"/>
      <c r="BE31" s="3"/>
      <c r="BF31" s="3"/>
      <c r="BG31" s="3"/>
      <c r="BH31" s="3"/>
      <c r="BI31" s="3"/>
      <c r="BJ31" s="3"/>
      <c r="BK31" s="3"/>
      <c r="BL31" s="3"/>
      <c r="BM31" s="3"/>
      <c r="BN31" s="3"/>
      <c r="BO31" s="3"/>
      <c r="BP31" s="3"/>
      <c r="BQ31" s="3"/>
      <c r="BR31" s="3"/>
      <c r="BS31" s="3"/>
    </row>
    <row r="32" spans="1:71" s="41" customFormat="1" ht="19.5" customHeight="1" thickBot="1">
      <c r="A32" s="36" t="s">
        <v>93</v>
      </c>
      <c r="B32" s="37"/>
      <c r="C32" s="38"/>
      <c r="D32" s="39"/>
      <c r="E32" s="210">
        <f>E14+E16-E20-E27</f>
        <v>166.414</v>
      </c>
      <c r="F32" s="211">
        <f>F14+F16-F20-F27</f>
        <v>11.540999999999999</v>
      </c>
      <c r="G32" s="212">
        <f>G14+G16-G20-G27</f>
        <v>177.955</v>
      </c>
      <c r="H32" s="210">
        <f aca="true" t="shared" si="14" ref="H32:AQ32">H14+H16-H20-H27</f>
        <v>258.27799999999996</v>
      </c>
      <c r="I32" s="211">
        <f t="shared" si="14"/>
        <v>7.784999999999998</v>
      </c>
      <c r="J32" s="213">
        <f t="shared" si="14"/>
        <v>266.063</v>
      </c>
      <c r="K32" s="210">
        <f t="shared" si="14"/>
        <v>240.94899999999996</v>
      </c>
      <c r="L32" s="211">
        <f t="shared" si="14"/>
        <v>8.315999999999997</v>
      </c>
      <c r="M32" s="213">
        <f t="shared" si="14"/>
        <v>249.265</v>
      </c>
      <c r="N32" s="210">
        <f t="shared" si="14"/>
        <v>220.27699999999996</v>
      </c>
      <c r="O32" s="211">
        <f t="shared" si="14"/>
        <v>6.847999999999997</v>
      </c>
      <c r="P32" s="213">
        <f t="shared" si="14"/>
        <v>227.12499999999994</v>
      </c>
      <c r="Q32" s="210">
        <f t="shared" si="14"/>
        <v>204.95599999999996</v>
      </c>
      <c r="R32" s="211">
        <f t="shared" si="14"/>
        <v>3.7949999999999964</v>
      </c>
      <c r="S32" s="213">
        <f t="shared" si="14"/>
        <v>208.75099999999992</v>
      </c>
      <c r="T32" s="210">
        <f t="shared" si="14"/>
        <v>182.74699999999996</v>
      </c>
      <c r="U32" s="211">
        <f t="shared" si="14"/>
        <v>1.9039999999999964</v>
      </c>
      <c r="V32" s="213">
        <f t="shared" si="14"/>
        <v>184.65099999999995</v>
      </c>
      <c r="W32" s="210">
        <f t="shared" si="14"/>
        <v>191.20699999999994</v>
      </c>
      <c r="X32" s="211">
        <f t="shared" si="14"/>
        <v>0.7499999999999962</v>
      </c>
      <c r="Y32" s="213">
        <f t="shared" si="14"/>
        <v>191.95699999999997</v>
      </c>
      <c r="Z32" s="210">
        <f t="shared" si="14"/>
        <v>169.40399999999994</v>
      </c>
      <c r="AA32" s="211">
        <f t="shared" si="14"/>
        <v>0.4699999999999962</v>
      </c>
      <c r="AB32" s="213">
        <f t="shared" si="14"/>
        <v>169.87399999999994</v>
      </c>
      <c r="AC32" s="210">
        <f t="shared" si="14"/>
        <v>149.22399999999996</v>
      </c>
      <c r="AD32" s="211">
        <f t="shared" si="14"/>
        <v>0.21499999999999625</v>
      </c>
      <c r="AE32" s="213">
        <f t="shared" si="14"/>
        <v>149.4389999999999</v>
      </c>
      <c r="AF32" s="210">
        <f t="shared" si="14"/>
        <v>127.74899999999995</v>
      </c>
      <c r="AG32" s="211">
        <f t="shared" si="14"/>
        <v>0.10799999999999625</v>
      </c>
      <c r="AH32" s="213">
        <f t="shared" si="14"/>
        <v>127.85699999999994</v>
      </c>
      <c r="AI32" s="210">
        <f t="shared" si="14"/>
        <v>104.74399999999994</v>
      </c>
      <c r="AJ32" s="211">
        <f t="shared" si="14"/>
        <v>0.46799999999999625</v>
      </c>
      <c r="AK32" s="213">
        <f t="shared" si="14"/>
        <v>105.21199999999995</v>
      </c>
      <c r="AL32" s="210">
        <f t="shared" si="14"/>
        <v>94.58699999999993</v>
      </c>
      <c r="AM32" s="211">
        <f t="shared" si="14"/>
        <v>6.860999999999997</v>
      </c>
      <c r="AN32" s="213">
        <f t="shared" si="14"/>
        <v>101.44799999999994</v>
      </c>
      <c r="AO32" s="210">
        <f t="shared" si="14"/>
        <v>94.587</v>
      </c>
      <c r="AP32" s="211">
        <f t="shared" si="14"/>
        <v>6.861000000000001</v>
      </c>
      <c r="AQ32" s="214">
        <f t="shared" si="14"/>
        <v>101.44800000000004</v>
      </c>
      <c r="AR32" s="133"/>
      <c r="AS32" s="39"/>
      <c r="AT32" s="39"/>
      <c r="AU32" s="39"/>
      <c r="AV32" s="134" t="s">
        <v>90</v>
      </c>
      <c r="AW32" s="40"/>
      <c r="AX32" s="40"/>
      <c r="AY32" s="40"/>
      <c r="AZ32" s="40"/>
      <c r="BA32" s="40"/>
      <c r="BB32" s="40"/>
      <c r="BC32" s="40"/>
      <c r="BD32" s="40"/>
      <c r="BE32" s="40"/>
      <c r="BF32" s="40"/>
      <c r="BG32" s="40"/>
      <c r="BH32" s="40"/>
      <c r="BI32" s="40"/>
      <c r="BJ32" s="40"/>
      <c r="BK32" s="40"/>
      <c r="BL32" s="40"/>
      <c r="BM32" s="40"/>
      <c r="BN32" s="40"/>
      <c r="BO32" s="40"/>
      <c r="BP32" s="40"/>
      <c r="BQ32" s="40"/>
      <c r="BR32" s="40"/>
      <c r="BS32" s="40"/>
    </row>
    <row r="33" spans="1:71" ht="19.5" customHeight="1" thickBot="1">
      <c r="A33" s="19" t="s">
        <v>87</v>
      </c>
      <c r="B33" s="7"/>
      <c r="C33" s="7"/>
      <c r="D33" s="7"/>
      <c r="E33" s="79"/>
      <c r="F33" s="79"/>
      <c r="G33" s="79"/>
      <c r="H33" s="103"/>
      <c r="I33" s="79"/>
      <c r="J33" s="79"/>
      <c r="K33" s="80"/>
      <c r="L33" s="79"/>
      <c r="M33" s="79"/>
      <c r="N33" s="80"/>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80"/>
      <c r="AR33" s="56"/>
      <c r="AS33" s="56"/>
      <c r="AT33" s="56"/>
      <c r="AU33" s="56"/>
      <c r="AV33" s="117" t="s">
        <v>69</v>
      </c>
      <c r="AW33" s="40"/>
      <c r="AX33" s="40"/>
      <c r="AY33" s="3"/>
      <c r="AZ33" s="3"/>
      <c r="BA33" s="3"/>
      <c r="BB33" s="3"/>
      <c r="BC33" s="3"/>
      <c r="BD33" s="3"/>
      <c r="BE33" s="3"/>
      <c r="BF33" s="3"/>
      <c r="BG33" s="3"/>
      <c r="BH33" s="3"/>
      <c r="BI33" s="3"/>
      <c r="BJ33" s="3"/>
      <c r="BK33" s="3"/>
      <c r="BL33" s="3"/>
      <c r="BM33" s="3"/>
      <c r="BN33" s="3"/>
      <c r="BO33" s="3"/>
      <c r="BP33" s="3"/>
      <c r="BQ33" s="3"/>
      <c r="BR33" s="3"/>
      <c r="BS33" s="3"/>
    </row>
    <row r="34" spans="1:71" s="41" customFormat="1" ht="19.5" customHeight="1">
      <c r="A34" s="19" t="s">
        <v>92</v>
      </c>
      <c r="B34" s="42"/>
      <c r="C34" s="43"/>
      <c r="E34" s="215">
        <f>SUM(E35:E36)</f>
        <v>166.41400000000002</v>
      </c>
      <c r="F34" s="184">
        <f>SUM(F35:F36)</f>
        <v>11.541</v>
      </c>
      <c r="G34" s="185">
        <f>+E34+F34</f>
        <v>177.955</v>
      </c>
      <c r="H34" s="186">
        <f>SUM(H35:H36)</f>
        <v>258.278</v>
      </c>
      <c r="I34" s="184">
        <f>SUM(I35:I36)</f>
        <v>7.785</v>
      </c>
      <c r="J34" s="216">
        <f>+H34+I34</f>
        <v>266.06300000000005</v>
      </c>
      <c r="K34" s="217">
        <f>SUM(K35:K36)</f>
        <v>240.94899999999998</v>
      </c>
      <c r="L34" s="184">
        <f>SUM(L35:L36)</f>
        <v>8.316</v>
      </c>
      <c r="M34" s="185">
        <f>+K34+L34</f>
        <v>249.265</v>
      </c>
      <c r="N34" s="186">
        <f>SUM(N35:N36)</f>
        <v>220.277</v>
      </c>
      <c r="O34" s="184">
        <f>SUM(O35:O36)</f>
        <v>6.848000000000001</v>
      </c>
      <c r="P34" s="216">
        <f>+N34+O34</f>
        <v>227.125</v>
      </c>
      <c r="Q34" s="187">
        <f>SUM(Q35:Q36)</f>
        <v>204.95599999999996</v>
      </c>
      <c r="R34" s="184">
        <f>SUM(R35:R36)</f>
        <v>3.795</v>
      </c>
      <c r="S34" s="185">
        <f>+Q34+R34</f>
        <v>208.75099999999995</v>
      </c>
      <c r="T34" s="187">
        <f>SUM(T35:T36)</f>
        <v>182.747</v>
      </c>
      <c r="U34" s="184">
        <f>SUM(U35:U36)</f>
        <v>1.904</v>
      </c>
      <c r="V34" s="185">
        <f>+T34+U34</f>
        <v>184.651</v>
      </c>
      <c r="W34" s="184">
        <f>SUM(W35:W36)</f>
        <v>191.207</v>
      </c>
      <c r="X34" s="184">
        <f>SUM(X35:X36)</f>
        <v>0.75</v>
      </c>
      <c r="Y34" s="216">
        <f>+W34+X34</f>
        <v>191.957</v>
      </c>
      <c r="Z34" s="187">
        <f>SUM(Z35:Z36)</f>
        <v>169.404</v>
      </c>
      <c r="AA34" s="184">
        <f>SUM(AA35:AA36)</f>
        <v>0.47</v>
      </c>
      <c r="AB34" s="185">
        <f>+Z34+AA34</f>
        <v>169.874</v>
      </c>
      <c r="AC34" s="184">
        <f aca="true" t="shared" si="15" ref="AC34:AM34">SUM(AC35:AC36)</f>
        <v>149.224</v>
      </c>
      <c r="AD34" s="184">
        <f t="shared" si="15"/>
        <v>0.215</v>
      </c>
      <c r="AE34" s="216">
        <f>+AC34+AD34</f>
        <v>149.439</v>
      </c>
      <c r="AF34" s="187">
        <f t="shared" si="15"/>
        <v>127.74900000000001</v>
      </c>
      <c r="AG34" s="184">
        <f t="shared" si="15"/>
        <v>0.108</v>
      </c>
      <c r="AH34" s="185">
        <f>+AF34+AG34</f>
        <v>127.85700000000001</v>
      </c>
      <c r="AI34" s="184">
        <f t="shared" si="15"/>
        <v>104.744</v>
      </c>
      <c r="AJ34" s="184">
        <f t="shared" si="15"/>
        <v>0.468</v>
      </c>
      <c r="AK34" s="185">
        <f>+AI34+AJ34</f>
        <v>105.212</v>
      </c>
      <c r="AL34" s="184">
        <f t="shared" si="15"/>
        <v>94.58699999999999</v>
      </c>
      <c r="AM34" s="184">
        <f t="shared" si="15"/>
        <v>6.861000000000001</v>
      </c>
      <c r="AN34" s="218">
        <f>+AL34+AM34</f>
        <v>101.448</v>
      </c>
      <c r="AO34" s="187">
        <f>SUM(AO35:AO36)</f>
        <v>94.58699999999999</v>
      </c>
      <c r="AP34" s="184">
        <f>SUM(AP35:AP36)</f>
        <v>6.861000000000001</v>
      </c>
      <c r="AQ34" s="219">
        <f>+AO34+AP34</f>
        <v>101.448</v>
      </c>
      <c r="AR34" s="56"/>
      <c r="AS34" s="56"/>
      <c r="AT34" s="56"/>
      <c r="AU34" s="56"/>
      <c r="AV34" s="117" t="s">
        <v>70</v>
      </c>
      <c r="AW34" s="40"/>
      <c r="AX34" s="40"/>
      <c r="AY34" s="40"/>
      <c r="AZ34" s="40"/>
      <c r="BA34" s="40"/>
      <c r="BB34" s="40"/>
      <c r="BC34" s="40"/>
      <c r="BD34" s="40"/>
      <c r="BE34" s="40"/>
      <c r="BF34" s="40"/>
      <c r="BG34" s="40"/>
      <c r="BH34" s="40"/>
      <c r="BI34" s="40"/>
      <c r="BJ34" s="40"/>
      <c r="BK34" s="40"/>
      <c r="BL34" s="40"/>
      <c r="BM34" s="40"/>
      <c r="BN34" s="40"/>
      <c r="BO34" s="40"/>
      <c r="BP34" s="40"/>
      <c r="BQ34" s="40"/>
      <c r="BR34" s="40"/>
      <c r="BS34" s="40"/>
    </row>
    <row r="35" spans="1:71" ht="19.5" customHeight="1">
      <c r="A35" s="26"/>
      <c r="B35" s="44" t="s">
        <v>11</v>
      </c>
      <c r="C35" s="23"/>
      <c r="D35" s="220"/>
      <c r="E35" s="91">
        <v>124.769</v>
      </c>
      <c r="F35" s="70">
        <v>7.63</v>
      </c>
      <c r="G35" s="193">
        <f>+E35+F35</f>
        <v>132.399</v>
      </c>
      <c r="H35" s="69">
        <v>211.048</v>
      </c>
      <c r="I35" s="70">
        <v>0.825</v>
      </c>
      <c r="J35" s="221">
        <f>+H35+I35</f>
        <v>211.873</v>
      </c>
      <c r="K35" s="99">
        <v>210.231</v>
      </c>
      <c r="L35" s="70">
        <v>5.248</v>
      </c>
      <c r="M35" s="193">
        <f>+K35+L35</f>
        <v>215.47899999999998</v>
      </c>
      <c r="N35" s="69">
        <v>188.595</v>
      </c>
      <c r="O35" s="70">
        <v>4.112</v>
      </c>
      <c r="P35" s="221">
        <f>+N35+O35</f>
        <v>192.707</v>
      </c>
      <c r="Q35" s="71">
        <f>+Q32-Q36</f>
        <v>160.13499999999996</v>
      </c>
      <c r="R35" s="70">
        <v>3.544</v>
      </c>
      <c r="S35" s="193">
        <f>+Q35+R35</f>
        <v>163.67899999999997</v>
      </c>
      <c r="T35" s="71">
        <v>137.59</v>
      </c>
      <c r="U35" s="70">
        <v>1.813</v>
      </c>
      <c r="V35" s="193">
        <f>+T35+U35</f>
        <v>139.403</v>
      </c>
      <c r="W35" s="70">
        <v>132.55</v>
      </c>
      <c r="X35" s="70">
        <v>0.707</v>
      </c>
      <c r="Y35" s="221">
        <f>+W35+X35</f>
        <v>133.257</v>
      </c>
      <c r="Z35" s="71">
        <v>113.373</v>
      </c>
      <c r="AA35" s="70">
        <v>0.47</v>
      </c>
      <c r="AB35" s="193">
        <f>+Z35+AA35</f>
        <v>113.843</v>
      </c>
      <c r="AC35" s="70">
        <v>98.994</v>
      </c>
      <c r="AD35" s="70">
        <v>0.215</v>
      </c>
      <c r="AE35" s="221">
        <f>+AC35+AD35</f>
        <v>99.209</v>
      </c>
      <c r="AF35" s="71">
        <v>80.656</v>
      </c>
      <c r="AG35" s="70">
        <v>0.108</v>
      </c>
      <c r="AH35" s="193">
        <f>+AF35+AG35</f>
        <v>80.76400000000001</v>
      </c>
      <c r="AI35" s="70">
        <v>59.624</v>
      </c>
      <c r="AJ35" s="70">
        <v>0.459</v>
      </c>
      <c r="AK35" s="193">
        <f>+AI35+AJ35</f>
        <v>60.083000000000006</v>
      </c>
      <c r="AL35" s="70">
        <v>46.842</v>
      </c>
      <c r="AM35" s="70">
        <v>5.817</v>
      </c>
      <c r="AN35" s="222">
        <f>+AL35+AM35</f>
        <v>52.659</v>
      </c>
      <c r="AO35" s="70">
        <v>46.842</v>
      </c>
      <c r="AP35" s="70">
        <v>5.817</v>
      </c>
      <c r="AQ35" s="196">
        <f>SUM(AO35:AP35)</f>
        <v>52.659</v>
      </c>
      <c r="AR35" s="128"/>
      <c r="AS35" s="129"/>
      <c r="AT35" s="135" t="s">
        <v>71</v>
      </c>
      <c r="AU35" s="137"/>
      <c r="AV35" s="118"/>
      <c r="AW35" s="40"/>
      <c r="AX35" s="40"/>
      <c r="AY35" s="3"/>
      <c r="AZ35" s="3"/>
      <c r="BA35" s="3"/>
      <c r="BB35" s="3"/>
      <c r="BC35" s="3"/>
      <c r="BD35" s="3"/>
      <c r="BE35" s="3"/>
      <c r="BF35" s="3"/>
      <c r="BG35" s="3"/>
      <c r="BH35" s="3"/>
      <c r="BI35" s="3"/>
      <c r="BJ35" s="3"/>
      <c r="BK35" s="3"/>
      <c r="BL35" s="3"/>
      <c r="BM35" s="3"/>
      <c r="BN35" s="3"/>
      <c r="BO35" s="3"/>
      <c r="BP35" s="3"/>
      <c r="BQ35" s="3"/>
      <c r="BR35" s="3"/>
      <c r="BS35" s="3"/>
    </row>
    <row r="36" spans="1:71" ht="19.5" customHeight="1">
      <c r="A36" s="6"/>
      <c r="B36" s="24" t="s">
        <v>15</v>
      </c>
      <c r="C36" s="25"/>
      <c r="D36" s="223"/>
      <c r="E36" s="92">
        <v>41.645</v>
      </c>
      <c r="F36" s="73">
        <v>3.911</v>
      </c>
      <c r="G36" s="197">
        <f>+E36+F36</f>
        <v>45.556000000000004</v>
      </c>
      <c r="H36" s="72">
        <v>47.23</v>
      </c>
      <c r="I36" s="73">
        <v>6.96</v>
      </c>
      <c r="J36" s="224">
        <f>+H36+I36</f>
        <v>54.19</v>
      </c>
      <c r="K36" s="100">
        <v>30.718</v>
      </c>
      <c r="L36" s="73">
        <v>3.068</v>
      </c>
      <c r="M36" s="197">
        <f>+K36+L36</f>
        <v>33.786</v>
      </c>
      <c r="N36" s="72">
        <v>31.682</v>
      </c>
      <c r="O36" s="73">
        <v>2.736</v>
      </c>
      <c r="P36" s="224">
        <f>+N36+O36</f>
        <v>34.418</v>
      </c>
      <c r="Q36" s="74">
        <v>44.821</v>
      </c>
      <c r="R36" s="73">
        <v>0.251</v>
      </c>
      <c r="S36" s="197">
        <f>+Q36+R36</f>
        <v>45.071999999999996</v>
      </c>
      <c r="T36" s="74">
        <v>45.157</v>
      </c>
      <c r="U36" s="73">
        <v>0.091</v>
      </c>
      <c r="V36" s="197">
        <f>+T36+U36</f>
        <v>45.248</v>
      </c>
      <c r="W36" s="73">
        <v>58.657</v>
      </c>
      <c r="X36" s="73">
        <v>0.043</v>
      </c>
      <c r="Y36" s="224">
        <f>+W36+X36</f>
        <v>58.699999999999996</v>
      </c>
      <c r="Z36" s="74">
        <v>56.031</v>
      </c>
      <c r="AA36" s="73">
        <v>0</v>
      </c>
      <c r="AB36" s="197">
        <f>+Z36+AA36</f>
        <v>56.031</v>
      </c>
      <c r="AC36" s="73">
        <v>50.23</v>
      </c>
      <c r="AD36" s="73">
        <v>0</v>
      </c>
      <c r="AE36" s="224">
        <f>+AC36+AD36</f>
        <v>50.23</v>
      </c>
      <c r="AF36" s="74">
        <v>47.093</v>
      </c>
      <c r="AG36" s="73">
        <v>0</v>
      </c>
      <c r="AH36" s="197">
        <f>+AF36+AG36</f>
        <v>47.093</v>
      </c>
      <c r="AI36" s="73">
        <v>45.12</v>
      </c>
      <c r="AJ36" s="73">
        <v>0.009</v>
      </c>
      <c r="AK36" s="197">
        <f>+AI36+AJ36</f>
        <v>45.129</v>
      </c>
      <c r="AL36" s="73">
        <v>47.745</v>
      </c>
      <c r="AM36" s="73">
        <v>1.044</v>
      </c>
      <c r="AN36" s="225">
        <f>+AL36+AM36</f>
        <v>48.788999999999994</v>
      </c>
      <c r="AO36" s="73">
        <v>47.745</v>
      </c>
      <c r="AP36" s="73">
        <v>1.044</v>
      </c>
      <c r="AQ36" s="200">
        <f>SUM(AO36:AP36)</f>
        <v>48.788999999999994</v>
      </c>
      <c r="AR36" s="131"/>
      <c r="AS36" s="42"/>
      <c r="AT36" s="136" t="s">
        <v>89</v>
      </c>
      <c r="AU36" s="137"/>
      <c r="AV36" s="118"/>
      <c r="AW36" s="40"/>
      <c r="AX36" s="40"/>
      <c r="AY36" s="3"/>
      <c r="AZ36" s="3"/>
      <c r="BA36" s="3"/>
      <c r="BB36" s="3"/>
      <c r="BC36" s="3"/>
      <c r="BD36" s="3"/>
      <c r="BE36" s="3"/>
      <c r="BF36" s="3"/>
      <c r="BG36" s="3"/>
      <c r="BH36" s="3"/>
      <c r="BI36" s="3"/>
      <c r="BJ36" s="3"/>
      <c r="BK36" s="3"/>
      <c r="BL36" s="3"/>
      <c r="BM36" s="3"/>
      <c r="BN36" s="3"/>
      <c r="BO36" s="3"/>
      <c r="BP36" s="3"/>
      <c r="BQ36" s="3"/>
      <c r="BR36" s="3"/>
      <c r="BS36" s="3"/>
    </row>
    <row r="37" spans="1:71" ht="19.5" customHeight="1" thickBot="1">
      <c r="A37" s="19" t="s">
        <v>91</v>
      </c>
      <c r="B37" s="7"/>
      <c r="C37" s="7"/>
      <c r="D37" s="226"/>
      <c r="E37" s="93">
        <v>58.111</v>
      </c>
      <c r="F37" s="82">
        <v>0</v>
      </c>
      <c r="G37" s="189">
        <f>+E37+F37</f>
        <v>58.111</v>
      </c>
      <c r="H37" s="81">
        <v>0</v>
      </c>
      <c r="I37" s="82">
        <v>0</v>
      </c>
      <c r="J37" s="227">
        <f>+H37+I37</f>
        <v>0</v>
      </c>
      <c r="K37" s="101">
        <v>0</v>
      </c>
      <c r="L37" s="82">
        <v>0</v>
      </c>
      <c r="M37" s="189">
        <f>+K37+L37</f>
        <v>0</v>
      </c>
      <c r="N37" s="81">
        <v>1.221</v>
      </c>
      <c r="O37" s="82">
        <v>0.256</v>
      </c>
      <c r="P37" s="227">
        <f>+N37+O37</f>
        <v>1.477</v>
      </c>
      <c r="Q37" s="102">
        <v>1.221</v>
      </c>
      <c r="R37" s="82">
        <v>1.497</v>
      </c>
      <c r="S37" s="189">
        <f>+Q37+R37</f>
        <v>2.718</v>
      </c>
      <c r="T37" s="102">
        <v>4.368</v>
      </c>
      <c r="U37" s="82">
        <v>0</v>
      </c>
      <c r="V37" s="189">
        <f>+T37+U37</f>
        <v>4.368</v>
      </c>
      <c r="W37" s="83">
        <v>5.415</v>
      </c>
      <c r="X37" s="82">
        <v>0</v>
      </c>
      <c r="Y37" s="227">
        <f>+W37+X37</f>
        <v>5.415</v>
      </c>
      <c r="Z37" s="102">
        <v>1.094</v>
      </c>
      <c r="AA37" s="82">
        <v>0</v>
      </c>
      <c r="AB37" s="189">
        <f>+Z37+AA37</f>
        <v>1.094</v>
      </c>
      <c r="AC37" s="83">
        <v>1.094</v>
      </c>
      <c r="AD37" s="82">
        <v>0</v>
      </c>
      <c r="AE37" s="227">
        <f>+AC37+AD37</f>
        <v>1.094</v>
      </c>
      <c r="AF37" s="102">
        <v>0</v>
      </c>
      <c r="AG37" s="82">
        <v>0</v>
      </c>
      <c r="AH37" s="189">
        <f>+AF37+AG37</f>
        <v>0</v>
      </c>
      <c r="AI37" s="83">
        <v>0</v>
      </c>
      <c r="AJ37" s="82">
        <v>0</v>
      </c>
      <c r="AK37" s="228">
        <f>+AI37+AJ37</f>
        <v>0</v>
      </c>
      <c r="AL37" s="83">
        <v>0</v>
      </c>
      <c r="AM37" s="82">
        <v>0.586</v>
      </c>
      <c r="AN37" s="229">
        <f>+AL37+AM37</f>
        <v>0.586</v>
      </c>
      <c r="AO37" s="83">
        <v>0</v>
      </c>
      <c r="AP37" s="82">
        <v>0.586</v>
      </c>
      <c r="AQ37" s="203">
        <f>SUM(AO37:AP37)</f>
        <v>0.586</v>
      </c>
      <c r="AR37" s="56"/>
      <c r="AS37" s="56"/>
      <c r="AT37" s="56"/>
      <c r="AU37" s="56"/>
      <c r="AV37" s="117" t="s">
        <v>102</v>
      </c>
      <c r="AW37" s="40"/>
      <c r="AX37" s="40"/>
      <c r="AY37" s="3"/>
      <c r="AZ37" s="3"/>
      <c r="BA37" s="3"/>
      <c r="BB37" s="3"/>
      <c r="BC37" s="3"/>
      <c r="BD37" s="3"/>
      <c r="BE37" s="3"/>
      <c r="BF37" s="3"/>
      <c r="BG37" s="3"/>
      <c r="BH37" s="3"/>
      <c r="BI37" s="3"/>
      <c r="BJ37" s="3"/>
      <c r="BK37" s="3"/>
      <c r="BL37" s="3"/>
      <c r="BM37" s="3"/>
      <c r="BN37" s="3"/>
      <c r="BO37" s="3"/>
      <c r="BP37" s="3"/>
      <c r="BQ37" s="3"/>
      <c r="BR37" s="3"/>
      <c r="BS37" s="3"/>
    </row>
    <row r="38" spans="1:71" ht="19.5" customHeight="1" thickBot="1">
      <c r="A38" s="45" t="s">
        <v>86</v>
      </c>
      <c r="B38" s="14"/>
      <c r="C38" s="14"/>
      <c r="D38" s="14"/>
      <c r="E38" s="60">
        <f>+E37+E34</f>
        <v>224.525</v>
      </c>
      <c r="F38" s="89">
        <f>+F37+F34</f>
        <v>11.541</v>
      </c>
      <c r="G38" s="97">
        <f>SUM(E38:F38)</f>
        <v>236.066</v>
      </c>
      <c r="H38" s="60">
        <f>+H37+H34</f>
        <v>258.278</v>
      </c>
      <c r="I38" s="89">
        <f>+I37+I34</f>
        <v>7.785</v>
      </c>
      <c r="J38" s="97">
        <f>SUM(H38:I38)</f>
        <v>266.06300000000005</v>
      </c>
      <c r="K38" s="60">
        <f>+K37+K34</f>
        <v>240.94899999999998</v>
      </c>
      <c r="L38" s="89">
        <f>+L37+L34</f>
        <v>8.316</v>
      </c>
      <c r="M38" s="97">
        <f>SUM(K38:L38)</f>
        <v>249.265</v>
      </c>
      <c r="N38" s="60">
        <f>+N37+N34</f>
        <v>221.498</v>
      </c>
      <c r="O38" s="89">
        <f>+O37+O34</f>
        <v>7.104000000000001</v>
      </c>
      <c r="P38" s="97">
        <f>SUM(N38:O38)</f>
        <v>228.602</v>
      </c>
      <c r="Q38" s="60">
        <f>+Q37+Q34</f>
        <v>206.17699999999996</v>
      </c>
      <c r="R38" s="89">
        <f>+R37+R34</f>
        <v>5.292</v>
      </c>
      <c r="S38" s="97">
        <f>SUM(Q38:R38)</f>
        <v>211.46899999999997</v>
      </c>
      <c r="T38" s="60">
        <f>+T37+T34</f>
        <v>187.115</v>
      </c>
      <c r="U38" s="89">
        <f>+U37+U34</f>
        <v>1.904</v>
      </c>
      <c r="V38" s="97">
        <f>SUM(T38:U38)</f>
        <v>189.019</v>
      </c>
      <c r="W38" s="60">
        <f>+W37+W34</f>
        <v>196.62199999999999</v>
      </c>
      <c r="X38" s="89">
        <f>+X37+X34</f>
        <v>0.75</v>
      </c>
      <c r="Y38" s="97">
        <f>SUM(W38:X38)</f>
        <v>197.37199999999999</v>
      </c>
      <c r="Z38" s="60">
        <f>+Z37+Z34</f>
        <v>170.498</v>
      </c>
      <c r="AA38" s="89">
        <f>+AA37+AA34</f>
        <v>0.47</v>
      </c>
      <c r="AB38" s="97">
        <f>SUM(Z38:AA38)</f>
        <v>170.968</v>
      </c>
      <c r="AC38" s="60">
        <f>+AC37+AC34</f>
        <v>150.31799999999998</v>
      </c>
      <c r="AD38" s="89">
        <f>+AD37+AD34</f>
        <v>0.215</v>
      </c>
      <c r="AE38" s="97">
        <f>SUM(AC38:AD38)</f>
        <v>150.533</v>
      </c>
      <c r="AF38" s="60">
        <f>+AF37+AF34</f>
        <v>127.74900000000001</v>
      </c>
      <c r="AG38" s="89">
        <f>+AG37+AG34</f>
        <v>0.108</v>
      </c>
      <c r="AH38" s="97">
        <f>SUM(AF38:AG38)</f>
        <v>127.85700000000001</v>
      </c>
      <c r="AI38" s="60">
        <f>+AI37+AI34</f>
        <v>104.744</v>
      </c>
      <c r="AJ38" s="89">
        <f>+AJ37+AJ34</f>
        <v>0.468</v>
      </c>
      <c r="AK38" s="97">
        <f>SUM(AI38:AJ38)</f>
        <v>105.212</v>
      </c>
      <c r="AL38" s="60">
        <f>+AL37+AL34</f>
        <v>94.58699999999999</v>
      </c>
      <c r="AM38" s="89">
        <f>+AM37+AM34</f>
        <v>7.447000000000001</v>
      </c>
      <c r="AN38" s="97">
        <f>SUM(AL38:AM38)</f>
        <v>102.03399999999999</v>
      </c>
      <c r="AO38" s="60">
        <f>+AO37+AO34</f>
        <v>94.58699999999999</v>
      </c>
      <c r="AP38" s="89">
        <f>+AP37+AP34</f>
        <v>7.447000000000001</v>
      </c>
      <c r="AQ38" s="230">
        <f>SUM(AO38:AP38)</f>
        <v>102.03399999999999</v>
      </c>
      <c r="AR38" s="56"/>
      <c r="AS38" s="56"/>
      <c r="AT38" s="56"/>
      <c r="AU38" s="56"/>
      <c r="AV38" s="117" t="s">
        <v>88</v>
      </c>
      <c r="AW38" s="40"/>
      <c r="AX38" s="40"/>
      <c r="AY38" s="3"/>
      <c r="AZ38" s="3"/>
      <c r="BA38" s="3"/>
      <c r="BB38" s="3"/>
      <c r="BC38" s="3"/>
      <c r="BD38" s="3"/>
      <c r="BE38" s="3"/>
      <c r="BF38" s="3"/>
      <c r="BG38" s="3"/>
      <c r="BH38" s="3"/>
      <c r="BI38" s="3"/>
      <c r="BJ38" s="3"/>
      <c r="BK38" s="3"/>
      <c r="BL38" s="3"/>
      <c r="BM38" s="3"/>
      <c r="BN38" s="3"/>
      <c r="BO38" s="3"/>
      <c r="BP38" s="3"/>
      <c r="BQ38" s="3"/>
      <c r="BR38" s="3"/>
      <c r="BS38" s="3"/>
    </row>
    <row r="39" spans="1:71" ht="8.25" customHeight="1" thickBot="1">
      <c r="A39" s="14"/>
      <c r="B39" s="14"/>
      <c r="C39" s="14"/>
      <c r="D39" s="3"/>
      <c r="E39" s="84"/>
      <c r="F39" s="84"/>
      <c r="G39" s="1"/>
      <c r="H39" s="2"/>
      <c r="I39" s="1"/>
      <c r="J39" s="1"/>
      <c r="K39" s="2"/>
      <c r="L39" s="1"/>
      <c r="M39" s="1"/>
      <c r="N39" s="2"/>
      <c r="O39" s="1"/>
      <c r="P39" s="1"/>
      <c r="Q39" s="1"/>
      <c r="R39" s="1"/>
      <c r="S39" s="1"/>
      <c r="T39" s="1"/>
      <c r="U39" s="1"/>
      <c r="V39" s="1"/>
      <c r="W39" s="1"/>
      <c r="X39" s="1"/>
      <c r="Y39" s="1"/>
      <c r="Z39" s="84"/>
      <c r="AA39" s="84"/>
      <c r="AB39" s="1"/>
      <c r="AC39" s="84"/>
      <c r="AD39" s="84"/>
      <c r="AE39" s="1"/>
      <c r="AF39" s="84"/>
      <c r="AG39" s="84"/>
      <c r="AH39" s="1"/>
      <c r="AI39" s="84"/>
      <c r="AJ39" s="84"/>
      <c r="AK39" s="1"/>
      <c r="AL39" s="84"/>
      <c r="AM39" s="84"/>
      <c r="AN39" s="1"/>
      <c r="AO39" s="84"/>
      <c r="AP39" s="84"/>
      <c r="AQ39" s="2"/>
      <c r="AR39" s="39"/>
      <c r="AS39" s="39"/>
      <c r="AT39" s="39"/>
      <c r="AU39" s="39"/>
      <c r="AV39" s="138"/>
      <c r="AW39" s="40"/>
      <c r="AX39" s="40"/>
      <c r="AY39" s="3"/>
      <c r="AZ39" s="3"/>
      <c r="BA39" s="3"/>
      <c r="BB39" s="3"/>
      <c r="BC39" s="3"/>
      <c r="BD39" s="3"/>
      <c r="BE39" s="3"/>
      <c r="BF39" s="3"/>
      <c r="BG39" s="3"/>
      <c r="BH39" s="3"/>
      <c r="BI39" s="3"/>
      <c r="BJ39" s="3"/>
      <c r="BK39" s="3"/>
      <c r="BL39" s="3"/>
      <c r="BM39" s="3"/>
      <c r="BN39" s="3"/>
      <c r="BO39" s="3"/>
      <c r="BP39" s="3"/>
      <c r="BQ39" s="3"/>
      <c r="BR39" s="3"/>
      <c r="BS39" s="3"/>
    </row>
    <row r="40" spans="1:71" ht="19.5" customHeight="1" thickBot="1">
      <c r="A40" s="98" t="s">
        <v>73</v>
      </c>
      <c r="B40" s="46" t="s">
        <v>30</v>
      </c>
      <c r="C40" s="47"/>
      <c r="D40" s="47"/>
      <c r="E40" s="88">
        <v>24.906</v>
      </c>
      <c r="F40" s="89">
        <v>0</v>
      </c>
      <c r="G40" s="182">
        <f>+E40+F40</f>
        <v>24.906</v>
      </c>
      <c r="H40" s="85">
        <v>1.135</v>
      </c>
      <c r="I40" s="86">
        <v>0</v>
      </c>
      <c r="J40" s="182">
        <f>SUM(H40:I40)</f>
        <v>1.135</v>
      </c>
      <c r="K40" s="85">
        <v>19.365</v>
      </c>
      <c r="L40" s="86">
        <v>0</v>
      </c>
      <c r="M40" s="182">
        <f>SUM(K40:L40)</f>
        <v>19.365</v>
      </c>
      <c r="N40" s="85">
        <v>5.203</v>
      </c>
      <c r="O40" s="86">
        <v>0</v>
      </c>
      <c r="P40" s="182">
        <f>+N40+O40</f>
        <v>5.203</v>
      </c>
      <c r="Q40" s="87">
        <v>15.615</v>
      </c>
      <c r="R40" s="86">
        <v>0</v>
      </c>
      <c r="S40" s="182">
        <f>SUM(Q40:R40)</f>
        <v>15.615</v>
      </c>
      <c r="T40" s="87">
        <v>0.563</v>
      </c>
      <c r="U40" s="86">
        <v>0</v>
      </c>
      <c r="V40" s="182">
        <f>SUM(T40:U40)</f>
        <v>0.563</v>
      </c>
      <c r="W40" s="87">
        <v>9.942</v>
      </c>
      <c r="X40" s="86">
        <v>0</v>
      </c>
      <c r="Y40" s="182">
        <f>+W40+X40</f>
        <v>9.942</v>
      </c>
      <c r="Z40" s="88">
        <v>22.32</v>
      </c>
      <c r="AA40" s="89">
        <v>0</v>
      </c>
      <c r="AB40" s="182">
        <f>+Z40+AA40</f>
        <v>22.32</v>
      </c>
      <c r="AC40" s="88">
        <v>1.011</v>
      </c>
      <c r="AD40" s="89">
        <v>0</v>
      </c>
      <c r="AE40" s="182">
        <f>+AC40+AD40</f>
        <v>1.011</v>
      </c>
      <c r="AF40" s="90">
        <v>10.122</v>
      </c>
      <c r="AG40" s="89">
        <v>0</v>
      </c>
      <c r="AH40" s="182">
        <v>0</v>
      </c>
      <c r="AI40" s="88">
        <v>13.384</v>
      </c>
      <c r="AJ40" s="89">
        <v>0</v>
      </c>
      <c r="AK40" s="182">
        <f>+AI40+AJ40</f>
        <v>13.384</v>
      </c>
      <c r="AL40" s="88">
        <v>10.195</v>
      </c>
      <c r="AM40" s="89">
        <v>0</v>
      </c>
      <c r="AN40" s="182">
        <f>+AL40+AM40</f>
        <v>10.195</v>
      </c>
      <c r="AO40" s="87">
        <f>+AL40+AI40+AF40+AC40+Z40+W40+T40+Q40+N40+K40+H40+E40</f>
        <v>133.761</v>
      </c>
      <c r="AP40" s="183">
        <f>+AM40+AJ40+AG40+AD40+AA40+X40+U40+R40+O40+L40+I40+F40</f>
        <v>0</v>
      </c>
      <c r="AQ40" s="230">
        <f>SUM(AO40:AP40)</f>
        <v>133.761</v>
      </c>
      <c r="AR40" s="121"/>
      <c r="AS40" s="121"/>
      <c r="AT40" s="121"/>
      <c r="AU40" s="121"/>
      <c r="AV40" s="122" t="s">
        <v>72</v>
      </c>
      <c r="AW40" s="40"/>
      <c r="AX40" s="40"/>
      <c r="AY40" s="3"/>
      <c r="AZ40" s="3"/>
      <c r="BA40" s="3"/>
      <c r="BB40" s="3"/>
      <c r="BC40" s="3"/>
      <c r="BD40" s="3"/>
      <c r="BE40" s="3"/>
      <c r="BF40" s="3"/>
      <c r="BG40" s="3"/>
      <c r="BH40" s="3"/>
      <c r="BI40" s="3"/>
      <c r="BJ40" s="3"/>
      <c r="BK40" s="3"/>
      <c r="BL40" s="3"/>
      <c r="BM40" s="3"/>
      <c r="BN40" s="3"/>
      <c r="BO40" s="3"/>
      <c r="BP40" s="3"/>
      <c r="BQ40" s="3"/>
      <c r="BR40" s="3"/>
      <c r="BS40" s="3"/>
    </row>
    <row r="41" spans="1:255" s="140" customFormat="1" ht="19.5" customHeight="1">
      <c r="A41" s="139" t="s">
        <v>85</v>
      </c>
      <c r="B41" s="139"/>
      <c r="C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c r="FM41" s="139"/>
      <c r="FN41" s="139"/>
      <c r="FO41" s="139"/>
      <c r="FP41" s="139"/>
      <c r="FQ41" s="139"/>
      <c r="FR41" s="139"/>
      <c r="FS41" s="139"/>
      <c r="FT41" s="139"/>
      <c r="FU41" s="139"/>
      <c r="FV41" s="139"/>
      <c r="FW41" s="139"/>
      <c r="FX41" s="139"/>
      <c r="FY41" s="139"/>
      <c r="FZ41" s="139"/>
      <c r="GA41" s="139"/>
      <c r="GB41" s="139"/>
      <c r="GC41" s="139"/>
      <c r="GD41" s="139"/>
      <c r="GE41" s="139"/>
      <c r="GF41" s="139"/>
      <c r="GG41" s="139"/>
      <c r="GH41" s="139"/>
      <c r="GI41" s="139"/>
      <c r="GJ41" s="139"/>
      <c r="GK41" s="139"/>
      <c r="GL41" s="139"/>
      <c r="GM41" s="139"/>
      <c r="GN41" s="139"/>
      <c r="GO41" s="139"/>
      <c r="GP41" s="139"/>
      <c r="GQ41" s="139"/>
      <c r="GR41" s="139"/>
      <c r="GS41" s="139"/>
      <c r="GT41" s="139"/>
      <c r="GU41" s="139"/>
      <c r="GV41" s="139"/>
      <c r="GW41" s="139"/>
      <c r="GX41" s="139"/>
      <c r="GY41" s="139"/>
      <c r="GZ41" s="139"/>
      <c r="HA41" s="139"/>
      <c r="HB41" s="139"/>
      <c r="HC41" s="139"/>
      <c r="HD41" s="139"/>
      <c r="HE41" s="139"/>
      <c r="HF41" s="139"/>
      <c r="HG41" s="139"/>
      <c r="HH41" s="139"/>
      <c r="HI41" s="139"/>
      <c r="HJ41" s="139"/>
      <c r="HK41" s="139"/>
      <c r="HL41" s="139"/>
      <c r="HM41" s="139"/>
      <c r="HN41" s="139"/>
      <c r="HO41" s="139"/>
      <c r="HP41" s="139"/>
      <c r="HQ41" s="139"/>
      <c r="HR41" s="139"/>
      <c r="HS41" s="139"/>
      <c r="HT41" s="139"/>
      <c r="HU41" s="139"/>
      <c r="HV41" s="139"/>
      <c r="HW41" s="139"/>
      <c r="HX41" s="139"/>
      <c r="HY41" s="139"/>
      <c r="HZ41" s="139"/>
      <c r="IA41" s="139"/>
      <c r="IB41" s="139"/>
      <c r="IC41" s="139"/>
      <c r="ID41" s="139"/>
      <c r="IE41" s="139"/>
      <c r="IF41" s="139"/>
      <c r="IG41" s="139"/>
      <c r="IH41" s="139"/>
      <c r="II41" s="139"/>
      <c r="IJ41" s="139"/>
      <c r="IK41" s="139"/>
      <c r="IL41" s="139"/>
      <c r="IM41" s="139"/>
      <c r="IN41" s="139"/>
      <c r="IO41" s="139"/>
      <c r="IP41" s="139"/>
      <c r="IQ41" s="139"/>
      <c r="IR41" s="139"/>
      <c r="IS41" s="139"/>
      <c r="IT41" s="139"/>
      <c r="IU41" s="139"/>
    </row>
    <row r="42" spans="1:32" s="143" customFormat="1" ht="19.5" customHeight="1">
      <c r="A42" s="139" t="s">
        <v>74</v>
      </c>
      <c r="B42" s="141"/>
      <c r="C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1"/>
      <c r="AF42" s="141"/>
    </row>
    <row r="43" spans="1:32" s="143" customFormat="1" ht="19.5" customHeight="1">
      <c r="A43" s="144" t="s">
        <v>75</v>
      </c>
      <c r="B43" s="141"/>
      <c r="C43" s="141"/>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1"/>
      <c r="AF43" s="141"/>
    </row>
    <row r="44" spans="1:32" s="143" customFormat="1" ht="19.5" customHeight="1">
      <c r="A44" s="139" t="s">
        <v>76</v>
      </c>
      <c r="B44" s="141"/>
      <c r="C44" s="141"/>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1"/>
      <c r="AF44" s="141"/>
    </row>
    <row r="45" spans="1:31" s="143" customFormat="1" ht="18.75">
      <c r="A45" s="145" t="s">
        <v>77</v>
      </c>
      <c r="B45" s="141"/>
      <c r="C45" s="141"/>
      <c r="E45" s="141"/>
      <c r="F45" s="141"/>
      <c r="G45" s="141"/>
      <c r="H45" s="141"/>
      <c r="I45" s="141"/>
      <c r="J45" s="141"/>
      <c r="K45" s="141"/>
      <c r="L45" s="141"/>
      <c r="M45" s="141"/>
      <c r="N45" s="141"/>
      <c r="O45" s="141"/>
      <c r="P45" s="141"/>
      <c r="Q45" s="141"/>
      <c r="R45" s="141"/>
      <c r="S45" s="141"/>
      <c r="T45" s="141"/>
      <c r="U45" s="141"/>
      <c r="V45" s="141"/>
      <c r="W45" s="141"/>
      <c r="X45" s="146"/>
      <c r="Y45" s="141"/>
      <c r="Z45" s="141"/>
      <c r="AA45" s="141"/>
      <c r="AB45" s="141"/>
      <c r="AC45" s="141"/>
      <c r="AD45" s="141"/>
      <c r="AE45" s="141"/>
    </row>
    <row r="46" spans="1:31" s="143" customFormat="1" ht="18.75">
      <c r="A46" s="145" t="s">
        <v>78</v>
      </c>
      <c r="B46" s="141"/>
      <c r="C46" s="141"/>
      <c r="E46" s="141"/>
      <c r="F46" s="141"/>
      <c r="G46" s="141"/>
      <c r="H46" s="141"/>
      <c r="I46" s="141"/>
      <c r="J46" s="141"/>
      <c r="K46" s="141"/>
      <c r="L46" s="141"/>
      <c r="M46" s="141"/>
      <c r="N46" s="141"/>
      <c r="O46" s="141"/>
      <c r="P46" s="141"/>
      <c r="Q46" s="141"/>
      <c r="R46" s="141"/>
      <c r="S46" s="141"/>
      <c r="T46" s="141"/>
      <c r="U46" s="141"/>
      <c r="V46" s="141"/>
      <c r="W46" s="141"/>
      <c r="X46" s="146"/>
      <c r="Y46" s="141"/>
      <c r="Z46" s="141"/>
      <c r="AA46" s="141"/>
      <c r="AB46" s="141"/>
      <c r="AC46" s="141"/>
      <c r="AD46" s="141"/>
      <c r="AE46" s="141"/>
    </row>
    <row r="47" spans="1:31" s="143" customFormat="1" ht="19.5" customHeight="1">
      <c r="A47" s="139" t="s">
        <v>79</v>
      </c>
      <c r="B47" s="141"/>
      <c r="C47" s="141"/>
      <c r="E47" s="141"/>
      <c r="F47" s="141"/>
      <c r="G47" s="141"/>
      <c r="H47" s="141"/>
      <c r="I47" s="141"/>
      <c r="J47" s="141"/>
      <c r="K47" s="141"/>
      <c r="L47" s="141"/>
      <c r="M47" s="141"/>
      <c r="N47" s="141"/>
      <c r="O47" s="141"/>
      <c r="P47" s="141"/>
      <c r="Q47" s="141"/>
      <c r="R47" s="141"/>
      <c r="S47" s="141"/>
      <c r="T47" s="141"/>
      <c r="U47" s="141"/>
      <c r="V47" s="141"/>
      <c r="W47" s="141"/>
      <c r="X47" s="146"/>
      <c r="Y47" s="141"/>
      <c r="Z47" s="141"/>
      <c r="AA47" s="141"/>
      <c r="AB47" s="141"/>
      <c r="AC47" s="141"/>
      <c r="AD47" s="141"/>
      <c r="AE47" s="141"/>
    </row>
    <row r="48" spans="1:32" s="143" customFormat="1" ht="19.5" customHeight="1">
      <c r="A48" s="147" t="s">
        <v>98</v>
      </c>
      <c r="B48" s="141"/>
      <c r="C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1"/>
      <c r="AF48" s="141"/>
    </row>
    <row r="49" spans="1:71" s="232" customFormat="1" ht="19.5" customHeight="1">
      <c r="A49" s="231"/>
      <c r="B49" s="231"/>
      <c r="C49" s="231"/>
      <c r="D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row>
    <row r="50" spans="1:71" s="232" customFormat="1" ht="19.5" customHeight="1">
      <c r="A50" s="7"/>
      <c r="B50" s="8"/>
      <c r="C50" s="7"/>
      <c r="D50" s="7"/>
      <c r="H50" s="53"/>
      <c r="I50" s="53"/>
      <c r="J50" s="53"/>
      <c r="K50" s="53"/>
      <c r="L50" s="53"/>
      <c r="M50" s="53"/>
      <c r="N50" s="53"/>
      <c r="O50" s="53"/>
      <c r="P50" s="53"/>
      <c r="Q50" s="150"/>
      <c r="R50" s="151"/>
      <c r="S50" s="151"/>
      <c r="T50" s="150"/>
      <c r="U50" s="151"/>
      <c r="V50" s="151"/>
      <c r="W50" s="150"/>
      <c r="X50" s="151"/>
      <c r="Y50" s="151"/>
      <c r="Z50" s="150"/>
      <c r="AA50" s="151"/>
      <c r="AB50" s="151"/>
      <c r="AC50" s="150"/>
      <c r="AD50" s="151"/>
      <c r="AE50" s="151"/>
      <c r="AF50" s="150"/>
      <c r="AG50" s="151"/>
      <c r="AH50" s="151"/>
      <c r="AI50" s="150"/>
      <c r="AJ50" s="151"/>
      <c r="AK50" s="151"/>
      <c r="AL50" s="150"/>
      <c r="AM50" s="151"/>
      <c r="AN50" s="151"/>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row>
    <row r="51" spans="1:71" s="232" customFormat="1" ht="19.5" customHeight="1">
      <c r="A51" s="7"/>
      <c r="B51" s="7"/>
      <c r="C51" s="8"/>
      <c r="D51" s="7"/>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row>
    <row r="52" spans="1:71" s="232" customFormat="1" ht="19.5" customHeight="1">
      <c r="A52" s="7"/>
      <c r="B52" s="7"/>
      <c r="C52" s="7"/>
      <c r="D52" s="7"/>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row>
    <row r="53" spans="1:71" s="232" customFormat="1" ht="19.5" customHeight="1">
      <c r="A53" s="8"/>
      <c r="B53" s="7"/>
      <c r="C53" s="7"/>
      <c r="D53" s="7"/>
      <c r="H53" s="20"/>
      <c r="I53" s="20"/>
      <c r="J53" s="20"/>
      <c r="K53" s="20"/>
      <c r="L53" s="20"/>
      <c r="M53" s="20"/>
      <c r="N53" s="20"/>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row>
    <row r="54" spans="1:71" s="232" customFormat="1" ht="19.5" customHeight="1">
      <c r="A54" s="8"/>
      <c r="B54" s="7"/>
      <c r="C54" s="7"/>
      <c r="D54" s="7"/>
      <c r="H54" s="20"/>
      <c r="I54" s="20"/>
      <c r="J54" s="20"/>
      <c r="K54" s="20"/>
      <c r="L54" s="20"/>
      <c r="M54" s="20"/>
      <c r="N54" s="20"/>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row>
    <row r="55" spans="1:71" s="232" customFormat="1" ht="15.75">
      <c r="A55" s="8"/>
      <c r="B55" s="7"/>
      <c r="C55" s="7"/>
      <c r="D55" s="7"/>
      <c r="H55" s="20"/>
      <c r="I55" s="20"/>
      <c r="J55" s="20"/>
      <c r="K55" s="20"/>
      <c r="L55" s="20"/>
      <c r="M55" s="20"/>
      <c r="N55" s="20"/>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row>
    <row r="56" spans="1:71" s="232" customFormat="1" ht="15.75">
      <c r="A56" s="8"/>
      <c r="B56" s="7"/>
      <c r="C56" s="7"/>
      <c r="D56" s="7"/>
      <c r="H56" s="20"/>
      <c r="I56" s="20"/>
      <c r="J56" s="20"/>
      <c r="K56" s="20"/>
      <c r="L56" s="20"/>
      <c r="M56" s="20"/>
      <c r="N56" s="20"/>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row>
    <row r="57" spans="1:71" s="232" customFormat="1" ht="15.75">
      <c r="A57" s="8"/>
      <c r="B57" s="7"/>
      <c r="C57" s="7"/>
      <c r="D57" s="7"/>
      <c r="H57" s="20"/>
      <c r="I57" s="20"/>
      <c r="J57" s="20"/>
      <c r="K57" s="20"/>
      <c r="L57" s="20"/>
      <c r="M57" s="20"/>
      <c r="N57" s="20"/>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row>
    <row r="58" spans="1:71" s="232" customFormat="1" ht="15.75">
      <c r="A58" s="8"/>
      <c r="B58" s="7"/>
      <c r="C58" s="7"/>
      <c r="D58" s="7"/>
      <c r="H58" s="20"/>
      <c r="I58" s="20"/>
      <c r="J58" s="20"/>
      <c r="K58" s="20"/>
      <c r="L58" s="20"/>
      <c r="M58" s="20"/>
      <c r="N58" s="20"/>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row>
    <row r="59" spans="1:71" s="232" customFormat="1" ht="15.75">
      <c r="A59" s="8"/>
      <c r="B59" s="7"/>
      <c r="C59" s="7"/>
      <c r="D59" s="7"/>
      <c r="H59" s="20"/>
      <c r="I59" s="20"/>
      <c r="J59" s="20"/>
      <c r="K59" s="20"/>
      <c r="L59" s="20"/>
      <c r="M59" s="20"/>
      <c r="N59" s="20"/>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row>
    <row r="60" spans="1:71" s="232" customFormat="1" ht="15.75">
      <c r="A60" s="8"/>
      <c r="B60" s="7"/>
      <c r="C60" s="7"/>
      <c r="D60" s="7"/>
      <c r="H60" s="20"/>
      <c r="I60" s="20"/>
      <c r="J60" s="20"/>
      <c r="K60" s="20"/>
      <c r="L60" s="20"/>
      <c r="M60" s="20"/>
      <c r="N60" s="20"/>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row>
    <row r="61" spans="1:71" s="232" customFormat="1" ht="15.75">
      <c r="A61" s="8"/>
      <c r="B61" s="7"/>
      <c r="C61" s="7"/>
      <c r="D61" s="7"/>
      <c r="H61" s="20"/>
      <c r="I61" s="20"/>
      <c r="J61" s="20"/>
      <c r="K61" s="20"/>
      <c r="L61" s="20"/>
      <c r="M61" s="20"/>
      <c r="N61" s="20"/>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row>
    <row r="62" spans="1:71" s="232" customFormat="1" ht="15.75">
      <c r="A62" s="8"/>
      <c r="B62" s="7"/>
      <c r="C62" s="7"/>
      <c r="D62" s="7"/>
      <c r="H62" s="20"/>
      <c r="I62" s="20"/>
      <c r="J62" s="20"/>
      <c r="K62" s="20"/>
      <c r="L62" s="20"/>
      <c r="M62" s="20"/>
      <c r="N62" s="20"/>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row>
    <row r="63" spans="1:71" s="232" customFormat="1" ht="15.75">
      <c r="A63" s="8"/>
      <c r="B63" s="7"/>
      <c r="C63" s="7"/>
      <c r="D63" s="7"/>
      <c r="H63" s="20"/>
      <c r="I63" s="20"/>
      <c r="J63" s="20"/>
      <c r="K63" s="20"/>
      <c r="L63" s="20"/>
      <c r="M63" s="20"/>
      <c r="N63" s="20"/>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row>
    <row r="64" spans="1:71" s="232" customFormat="1" ht="15.75">
      <c r="A64" s="8"/>
      <c r="B64" s="7"/>
      <c r="C64" s="7"/>
      <c r="D64" s="7"/>
      <c r="H64" s="20"/>
      <c r="I64" s="20"/>
      <c r="J64" s="20"/>
      <c r="K64" s="20"/>
      <c r="L64" s="20"/>
      <c r="M64" s="20"/>
      <c r="N64" s="20"/>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row>
    <row r="65" spans="1:71" s="232" customFormat="1" ht="15.75">
      <c r="A65" s="8"/>
      <c r="B65" s="7"/>
      <c r="C65" s="7"/>
      <c r="D65" s="7"/>
      <c r="H65" s="20"/>
      <c r="I65" s="20"/>
      <c r="J65" s="20"/>
      <c r="K65" s="20"/>
      <c r="L65" s="20"/>
      <c r="M65" s="20"/>
      <c r="N65" s="20"/>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row>
    <row r="66" spans="1:71" s="232" customFormat="1" ht="15.75">
      <c r="A66" s="8"/>
      <c r="B66" s="7"/>
      <c r="C66" s="7"/>
      <c r="D66" s="7"/>
      <c r="H66" s="20"/>
      <c r="I66" s="20"/>
      <c r="J66" s="20"/>
      <c r="K66" s="20"/>
      <c r="L66" s="20"/>
      <c r="M66" s="20"/>
      <c r="N66" s="20"/>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row>
    <row r="67" spans="1:71" s="232" customFormat="1" ht="15.75">
      <c r="A67" s="8"/>
      <c r="B67" s="7"/>
      <c r="C67" s="8"/>
      <c r="D67" s="8"/>
      <c r="H67" s="20"/>
      <c r="I67" s="20"/>
      <c r="J67" s="20"/>
      <c r="K67" s="20"/>
      <c r="L67" s="20"/>
      <c r="M67" s="20"/>
      <c r="N67" s="20"/>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row>
    <row r="68" spans="1:71" s="232" customFormat="1" ht="15.75">
      <c r="A68" s="8"/>
      <c r="B68" s="7"/>
      <c r="C68" s="7"/>
      <c r="D68" s="7"/>
      <c r="H68" s="20"/>
      <c r="I68" s="20"/>
      <c r="J68" s="20"/>
      <c r="K68" s="20"/>
      <c r="L68" s="20"/>
      <c r="M68" s="20"/>
      <c r="N68" s="20"/>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row>
    <row r="69" spans="1:71" s="232" customFormat="1" ht="15.75">
      <c r="A69" s="8"/>
      <c r="B69" s="7"/>
      <c r="C69" s="7"/>
      <c r="D69" s="7"/>
      <c r="H69" s="20"/>
      <c r="I69" s="20"/>
      <c r="J69" s="20"/>
      <c r="K69" s="20"/>
      <c r="L69" s="20"/>
      <c r="M69" s="20"/>
      <c r="N69" s="20"/>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row>
    <row r="70" spans="1:71" s="232" customFormat="1" ht="15.75">
      <c r="A70" s="8"/>
      <c r="B70" s="7"/>
      <c r="C70" s="7"/>
      <c r="D70" s="7"/>
      <c r="H70" s="20"/>
      <c r="I70" s="20"/>
      <c r="J70" s="20"/>
      <c r="K70" s="20"/>
      <c r="L70" s="20"/>
      <c r="M70" s="20"/>
      <c r="N70" s="20"/>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row>
    <row r="71" spans="1:71" s="232" customFormat="1" ht="15">
      <c r="A71" s="7"/>
      <c r="B71" s="7"/>
      <c r="C71" s="7"/>
      <c r="D71" s="7"/>
      <c r="H71" s="20"/>
      <c r="I71" s="20"/>
      <c r="J71" s="20"/>
      <c r="K71" s="20"/>
      <c r="L71" s="20"/>
      <c r="M71" s="20"/>
      <c r="N71" s="20"/>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row>
    <row r="72" spans="1:71" s="232" customFormat="1" ht="15">
      <c r="A72" s="7"/>
      <c r="B72" s="7"/>
      <c r="C72" s="7"/>
      <c r="D72" s="7"/>
      <c r="H72" s="20"/>
      <c r="I72" s="20"/>
      <c r="J72" s="20"/>
      <c r="K72" s="20"/>
      <c r="L72" s="20"/>
      <c r="M72" s="20"/>
      <c r="N72" s="20"/>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row>
    <row r="73" spans="1:71" s="232" customFormat="1" ht="15">
      <c r="A73" s="7"/>
      <c r="B73" s="7"/>
      <c r="C73" s="7"/>
      <c r="D73" s="7"/>
      <c r="H73" s="57"/>
      <c r="I73" s="57"/>
      <c r="J73" s="57"/>
      <c r="K73" s="57"/>
      <c r="L73" s="57"/>
      <c r="M73" s="57"/>
      <c r="N73" s="57"/>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row>
    <row r="74" spans="1:71" s="232" customFormat="1" ht="15">
      <c r="A74" s="7"/>
      <c r="B74" s="7"/>
      <c r="C74" s="7"/>
      <c r="D74" s="7"/>
      <c r="E74" s="7"/>
      <c r="F74" s="7"/>
      <c r="G74" s="20"/>
      <c r="H74" s="20"/>
      <c r="I74" s="20"/>
      <c r="J74" s="20"/>
      <c r="K74" s="20"/>
      <c r="L74" s="20"/>
      <c r="M74" s="20"/>
      <c r="N74" s="20"/>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row>
    <row r="75" spans="1:71" s="232" customFormat="1" ht="15">
      <c r="A75" s="7"/>
      <c r="B75" s="7"/>
      <c r="C75" s="7"/>
      <c r="D75" s="7"/>
      <c r="E75" s="7"/>
      <c r="F75" s="7"/>
      <c r="G75" s="20"/>
      <c r="H75" s="20"/>
      <c r="I75" s="20"/>
      <c r="J75" s="20"/>
      <c r="K75" s="20"/>
      <c r="L75" s="20"/>
      <c r="M75" s="20"/>
      <c r="N75" s="20"/>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row>
    <row r="76" spans="4:31" s="232" customFormat="1" ht="15">
      <c r="D76" s="56"/>
      <c r="E76" s="56"/>
      <c r="F76" s="56"/>
      <c r="G76" s="57"/>
      <c r="H76" s="57"/>
      <c r="I76" s="57"/>
      <c r="J76" s="57"/>
      <c r="K76" s="57"/>
      <c r="L76" s="57"/>
      <c r="M76" s="57"/>
      <c r="N76" s="57"/>
      <c r="O76" s="56"/>
      <c r="P76" s="56"/>
      <c r="Q76" s="56"/>
      <c r="R76" s="56"/>
      <c r="S76" s="56"/>
      <c r="T76" s="56"/>
      <c r="U76" s="56"/>
      <c r="V76" s="56"/>
      <c r="W76" s="56"/>
      <c r="X76" s="56"/>
      <c r="Y76" s="56"/>
      <c r="Z76" s="56"/>
      <c r="AA76" s="56"/>
      <c r="AB76" s="56"/>
      <c r="AC76" s="56"/>
      <c r="AD76" s="56"/>
      <c r="AE76" s="56"/>
    </row>
    <row r="77" spans="4:35" s="232" customFormat="1" ht="15">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27"/>
      <c r="AI77" s="27"/>
    </row>
    <row r="78" spans="5:40" s="232" customFormat="1" ht="15">
      <c r="E78" s="7"/>
      <c r="F78" s="7"/>
      <c r="G78" s="57"/>
      <c r="H78" s="57"/>
      <c r="I78" s="57"/>
      <c r="J78" s="57"/>
      <c r="K78" s="57"/>
      <c r="L78" s="57"/>
      <c r="M78" s="57"/>
      <c r="N78" s="57"/>
      <c r="O78" s="56"/>
      <c r="P78" s="56"/>
      <c r="Q78" s="56"/>
      <c r="R78" s="56"/>
      <c r="S78" s="56"/>
      <c r="T78" s="56"/>
      <c r="U78" s="56"/>
      <c r="V78" s="56"/>
      <c r="W78" s="56"/>
      <c r="X78" s="56"/>
      <c r="Y78" s="56"/>
      <c r="Z78" s="56"/>
      <c r="AA78" s="56"/>
      <c r="AB78" s="56"/>
      <c r="AC78" s="56"/>
      <c r="AD78" s="56"/>
      <c r="AE78" s="56"/>
      <c r="AF78" s="7"/>
      <c r="AG78" s="7"/>
      <c r="AH78" s="56"/>
      <c r="AI78" s="7"/>
      <c r="AJ78" s="7"/>
      <c r="AK78" s="56"/>
      <c r="AL78" s="7"/>
      <c r="AM78" s="7"/>
      <c r="AN78" s="56"/>
    </row>
    <row r="79" spans="7:14" s="232" customFormat="1" ht="12.75">
      <c r="G79" s="233"/>
      <c r="H79" s="233"/>
      <c r="I79" s="233"/>
      <c r="J79" s="233"/>
      <c r="K79" s="233"/>
      <c r="L79" s="233"/>
      <c r="M79" s="233"/>
      <c r="N79" s="233"/>
    </row>
    <row r="80" spans="7:14" s="232" customFormat="1" ht="12.75">
      <c r="G80" s="233"/>
      <c r="H80" s="233"/>
      <c r="I80" s="233"/>
      <c r="J80" s="233"/>
      <c r="K80" s="233"/>
      <c r="L80" s="233"/>
      <c r="M80" s="233"/>
      <c r="N80" s="233"/>
    </row>
    <row r="81" spans="1:40" s="232" customFormat="1" ht="2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row>
    <row r="82" spans="1:40" s="232" customFormat="1" ht="1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row>
    <row r="83" spans="1:40" s="232" customFormat="1"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row>
    <row r="84" spans="1:40" ht="12.7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row>
    <row r="85" spans="1:40" ht="15.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row>
    <row r="86" spans="1:40" ht="12.75">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row>
    <row r="87" spans="1:40" ht="15.75">
      <c r="A87" s="7"/>
      <c r="B87" s="8"/>
      <c r="C87" s="7"/>
      <c r="D87" s="7"/>
      <c r="E87" s="52"/>
      <c r="F87" s="53"/>
      <c r="G87" s="53"/>
      <c r="H87" s="53"/>
      <c r="I87" s="53"/>
      <c r="J87" s="53"/>
      <c r="K87" s="53"/>
      <c r="L87" s="53"/>
      <c r="M87" s="53"/>
      <c r="N87" s="53"/>
      <c r="O87" s="53"/>
      <c r="P87" s="53"/>
      <c r="Q87" s="53"/>
      <c r="R87" s="53"/>
      <c r="S87" s="53"/>
      <c r="T87" s="53"/>
      <c r="U87" s="53"/>
      <c r="V87" s="53"/>
      <c r="W87" s="53"/>
      <c r="X87" s="53"/>
      <c r="Y87" s="53"/>
      <c r="Z87" s="150"/>
      <c r="AA87" s="150"/>
      <c r="AB87" s="150"/>
      <c r="AC87" s="150"/>
      <c r="AD87" s="150"/>
      <c r="AE87" s="150"/>
      <c r="AF87" s="150"/>
      <c r="AG87" s="150"/>
      <c r="AH87" s="150"/>
      <c r="AI87" s="150"/>
      <c r="AJ87" s="150"/>
      <c r="AK87" s="150"/>
      <c r="AL87" s="150"/>
      <c r="AM87" s="150"/>
      <c r="AN87" s="150"/>
    </row>
    <row r="88" spans="1:40" ht="15.75">
      <c r="A88" s="7"/>
      <c r="B88" s="7"/>
      <c r="C88" s="8"/>
      <c r="D88" s="7"/>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row>
    <row r="89" spans="1:40" ht="15">
      <c r="A89" s="7"/>
      <c r="B89" s="7"/>
      <c r="C89" s="7"/>
      <c r="D89" s="7"/>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row>
    <row r="90" spans="1:40" ht="15.75">
      <c r="A90" s="8"/>
      <c r="B90" s="7"/>
      <c r="C90" s="7"/>
      <c r="D90" s="7"/>
      <c r="E90" s="7"/>
      <c r="F90" s="7"/>
      <c r="G90" s="20"/>
      <c r="H90" s="20"/>
      <c r="I90" s="20"/>
      <c r="J90" s="20"/>
      <c r="K90" s="20"/>
      <c r="L90" s="20"/>
      <c r="M90" s="20"/>
      <c r="N90" s="20"/>
      <c r="O90" s="7"/>
      <c r="P90" s="7"/>
      <c r="Q90" s="7"/>
      <c r="R90" s="7"/>
      <c r="S90" s="7"/>
      <c r="T90" s="7"/>
      <c r="U90" s="7"/>
      <c r="V90" s="7"/>
      <c r="W90" s="7"/>
      <c r="X90" s="7"/>
      <c r="Y90" s="7"/>
      <c r="Z90" s="7"/>
      <c r="AA90" s="7"/>
      <c r="AB90" s="7"/>
      <c r="AC90" s="7"/>
      <c r="AD90" s="7"/>
      <c r="AE90" s="7"/>
      <c r="AF90" s="7"/>
      <c r="AG90" s="7"/>
      <c r="AH90" s="7"/>
      <c r="AI90" s="7"/>
      <c r="AJ90" s="7"/>
      <c r="AK90" s="7"/>
      <c r="AL90" s="7"/>
      <c r="AM90" s="7"/>
      <c r="AN90" s="7"/>
    </row>
    <row r="91" spans="1:40" ht="15.75">
      <c r="A91" s="8"/>
      <c r="B91" s="7"/>
      <c r="C91" s="7"/>
      <c r="D91" s="7"/>
      <c r="E91" s="7"/>
      <c r="F91" s="7"/>
      <c r="G91" s="20"/>
      <c r="H91" s="20"/>
      <c r="I91" s="20"/>
      <c r="J91" s="20"/>
      <c r="K91" s="20"/>
      <c r="L91" s="20"/>
      <c r="M91" s="20"/>
      <c r="N91" s="20"/>
      <c r="O91" s="7"/>
      <c r="P91" s="7"/>
      <c r="Q91" s="7"/>
      <c r="R91" s="7"/>
      <c r="S91" s="7"/>
      <c r="T91" s="7"/>
      <c r="U91" s="7"/>
      <c r="V91" s="7"/>
      <c r="W91" s="7"/>
      <c r="X91" s="7"/>
      <c r="Y91" s="7"/>
      <c r="Z91" s="7"/>
      <c r="AA91" s="7"/>
      <c r="AB91" s="7"/>
      <c r="AC91" s="7"/>
      <c r="AD91" s="7"/>
      <c r="AE91" s="7"/>
      <c r="AF91" s="7"/>
      <c r="AG91" s="7"/>
      <c r="AH91" s="7"/>
      <c r="AI91" s="7"/>
      <c r="AJ91" s="7"/>
      <c r="AK91" s="7"/>
      <c r="AL91" s="7"/>
      <c r="AM91" s="7"/>
      <c r="AN91" s="7"/>
    </row>
    <row r="92" spans="1:40" ht="15.75">
      <c r="A92" s="8"/>
      <c r="B92" s="7"/>
      <c r="C92" s="7"/>
      <c r="D92" s="7"/>
      <c r="E92" s="7"/>
      <c r="F92" s="7"/>
      <c r="G92" s="20"/>
      <c r="H92" s="20"/>
      <c r="I92" s="20"/>
      <c r="J92" s="20"/>
      <c r="K92" s="20"/>
      <c r="L92" s="20"/>
      <c r="M92" s="20"/>
      <c r="N92" s="20"/>
      <c r="O92" s="7"/>
      <c r="P92" s="7"/>
      <c r="Q92" s="7"/>
      <c r="R92" s="7"/>
      <c r="S92" s="7"/>
      <c r="T92" s="7"/>
      <c r="U92" s="7"/>
      <c r="V92" s="7"/>
      <c r="W92" s="7"/>
      <c r="X92" s="7"/>
      <c r="Y92" s="7"/>
      <c r="Z92" s="7"/>
      <c r="AA92" s="7"/>
      <c r="AB92" s="7"/>
      <c r="AC92" s="7"/>
      <c r="AD92" s="7"/>
      <c r="AE92" s="7"/>
      <c r="AF92" s="7"/>
      <c r="AG92" s="7"/>
      <c r="AH92" s="7"/>
      <c r="AI92" s="7"/>
      <c r="AJ92" s="7"/>
      <c r="AK92" s="7"/>
      <c r="AL92" s="7"/>
      <c r="AM92" s="7"/>
      <c r="AN92" s="7"/>
    </row>
    <row r="93" spans="1:40" ht="15.75">
      <c r="A93" s="8"/>
      <c r="B93" s="7"/>
      <c r="C93" s="7"/>
      <c r="D93" s="7"/>
      <c r="E93" s="7"/>
      <c r="F93" s="7"/>
      <c r="G93" s="20"/>
      <c r="H93" s="20"/>
      <c r="I93" s="20"/>
      <c r="J93" s="20"/>
      <c r="K93" s="20"/>
      <c r="L93" s="20"/>
      <c r="M93" s="20"/>
      <c r="N93" s="20"/>
      <c r="O93" s="7"/>
      <c r="P93" s="7"/>
      <c r="Q93" s="7"/>
      <c r="R93" s="7"/>
      <c r="S93" s="7"/>
      <c r="T93" s="7"/>
      <c r="U93" s="7"/>
      <c r="V93" s="7"/>
      <c r="W93" s="7"/>
      <c r="X93" s="7"/>
      <c r="Y93" s="7"/>
      <c r="Z93" s="7"/>
      <c r="AA93" s="7"/>
      <c r="AB93" s="7"/>
      <c r="AC93" s="7"/>
      <c r="AD93" s="7"/>
      <c r="AE93" s="7"/>
      <c r="AF93" s="7"/>
      <c r="AG93" s="7"/>
      <c r="AH93" s="7"/>
      <c r="AI93" s="7"/>
      <c r="AJ93" s="7"/>
      <c r="AK93" s="7"/>
      <c r="AL93" s="7"/>
      <c r="AM93" s="7"/>
      <c r="AN93" s="7"/>
    </row>
    <row r="94" spans="1:40" ht="15.75">
      <c r="A94" s="8"/>
      <c r="B94" s="152"/>
      <c r="C94" s="152"/>
      <c r="D94" s="152"/>
      <c r="E94" s="7"/>
      <c r="F94" s="7"/>
      <c r="G94" s="20"/>
      <c r="H94" s="20"/>
      <c r="I94" s="20"/>
      <c r="J94" s="20"/>
      <c r="K94" s="20"/>
      <c r="L94" s="20"/>
      <c r="M94" s="20"/>
      <c r="N94" s="20"/>
      <c r="O94" s="7"/>
      <c r="P94" s="7"/>
      <c r="Q94" s="7"/>
      <c r="R94" s="7"/>
      <c r="S94" s="7"/>
      <c r="T94" s="7"/>
      <c r="U94" s="7"/>
      <c r="V94" s="7"/>
      <c r="W94" s="7"/>
      <c r="X94" s="7"/>
      <c r="Y94" s="7"/>
      <c r="Z94" s="7"/>
      <c r="AA94" s="7"/>
      <c r="AB94" s="7"/>
      <c r="AC94" s="7"/>
      <c r="AD94" s="7"/>
      <c r="AE94" s="7"/>
      <c r="AF94" s="7"/>
      <c r="AG94" s="7"/>
      <c r="AH94" s="7"/>
      <c r="AI94" s="7"/>
      <c r="AJ94" s="7"/>
      <c r="AK94" s="7"/>
      <c r="AL94" s="7"/>
      <c r="AM94" s="7"/>
      <c r="AN94" s="7"/>
    </row>
    <row r="95" spans="1:40" ht="15.75">
      <c r="A95" s="8"/>
      <c r="B95" s="7"/>
      <c r="C95" s="7"/>
      <c r="D95" s="7"/>
      <c r="E95" s="7"/>
      <c r="F95" s="7"/>
      <c r="G95" s="20"/>
      <c r="H95" s="20"/>
      <c r="I95" s="20"/>
      <c r="J95" s="20"/>
      <c r="K95" s="20"/>
      <c r="L95" s="20"/>
      <c r="M95" s="20"/>
      <c r="N95" s="20"/>
      <c r="O95" s="7"/>
      <c r="P95" s="7"/>
      <c r="Q95" s="7"/>
      <c r="R95" s="7"/>
      <c r="S95" s="7"/>
      <c r="T95" s="7"/>
      <c r="U95" s="7"/>
      <c r="V95" s="7"/>
      <c r="W95" s="7"/>
      <c r="X95" s="7"/>
      <c r="Y95" s="7"/>
      <c r="Z95" s="7"/>
      <c r="AA95" s="7"/>
      <c r="AB95" s="7"/>
      <c r="AC95" s="7"/>
      <c r="AD95" s="7"/>
      <c r="AE95" s="7"/>
      <c r="AF95" s="7"/>
      <c r="AG95" s="7"/>
      <c r="AH95" s="7"/>
      <c r="AI95" s="7"/>
      <c r="AJ95" s="7"/>
      <c r="AK95" s="7"/>
      <c r="AL95" s="7"/>
      <c r="AM95" s="7"/>
      <c r="AN95" s="7"/>
    </row>
    <row r="96" spans="1:40" ht="15.75">
      <c r="A96" s="8"/>
      <c r="B96" s="7"/>
      <c r="C96" s="7"/>
      <c r="D96" s="7"/>
      <c r="E96" s="7"/>
      <c r="F96" s="7"/>
      <c r="G96" s="20"/>
      <c r="H96" s="20"/>
      <c r="I96" s="20"/>
      <c r="J96" s="20"/>
      <c r="K96" s="20"/>
      <c r="L96" s="20"/>
      <c r="M96" s="20"/>
      <c r="N96" s="20"/>
      <c r="O96" s="7"/>
      <c r="P96" s="7"/>
      <c r="Q96" s="7"/>
      <c r="R96" s="7"/>
      <c r="S96" s="7"/>
      <c r="T96" s="7"/>
      <c r="U96" s="7"/>
      <c r="V96" s="7"/>
      <c r="W96" s="7"/>
      <c r="X96" s="7"/>
      <c r="Y96" s="7"/>
      <c r="Z96" s="7"/>
      <c r="AA96" s="7"/>
      <c r="AB96" s="7"/>
      <c r="AC96" s="7"/>
      <c r="AD96" s="7"/>
      <c r="AE96" s="7"/>
      <c r="AF96" s="7"/>
      <c r="AG96" s="7"/>
      <c r="AH96" s="7"/>
      <c r="AI96" s="7"/>
      <c r="AJ96" s="7"/>
      <c r="AK96" s="7"/>
      <c r="AL96" s="7"/>
      <c r="AM96" s="7"/>
      <c r="AN96" s="7"/>
    </row>
    <row r="97" spans="1:40" ht="15.75">
      <c r="A97" s="8"/>
      <c r="B97" s="7"/>
      <c r="C97" s="7"/>
      <c r="D97" s="7"/>
      <c r="E97" s="7"/>
      <c r="F97" s="7"/>
      <c r="G97" s="20"/>
      <c r="H97" s="20"/>
      <c r="I97" s="20"/>
      <c r="J97" s="20"/>
      <c r="K97" s="20"/>
      <c r="L97" s="20"/>
      <c r="M97" s="20"/>
      <c r="N97" s="20"/>
      <c r="O97" s="7"/>
      <c r="P97" s="7"/>
      <c r="Q97" s="7"/>
      <c r="R97" s="7"/>
      <c r="S97" s="7"/>
      <c r="T97" s="7"/>
      <c r="U97" s="7"/>
      <c r="V97" s="7"/>
      <c r="W97" s="7"/>
      <c r="X97" s="7"/>
      <c r="Y97" s="7"/>
      <c r="Z97" s="7"/>
      <c r="AA97" s="7"/>
      <c r="AB97" s="7"/>
      <c r="AC97" s="7"/>
      <c r="AD97" s="7"/>
      <c r="AE97" s="7"/>
      <c r="AF97" s="7"/>
      <c r="AG97" s="7"/>
      <c r="AH97" s="7"/>
      <c r="AI97" s="7"/>
      <c r="AJ97" s="7"/>
      <c r="AK97" s="7"/>
      <c r="AL97" s="7"/>
      <c r="AM97" s="7"/>
      <c r="AN97" s="7"/>
    </row>
    <row r="98" spans="1:40" ht="15.75">
      <c r="A98" s="8"/>
      <c r="B98" s="7"/>
      <c r="C98" s="7"/>
      <c r="D98" s="7"/>
      <c r="E98" s="7"/>
      <c r="F98" s="7"/>
      <c r="G98" s="20"/>
      <c r="H98" s="20"/>
      <c r="I98" s="20"/>
      <c r="J98" s="20"/>
      <c r="K98" s="20"/>
      <c r="L98" s="20"/>
      <c r="M98" s="20"/>
      <c r="N98" s="20"/>
      <c r="O98" s="7"/>
      <c r="P98" s="7"/>
      <c r="Q98" s="7"/>
      <c r="R98" s="7"/>
      <c r="S98" s="7"/>
      <c r="T98" s="7"/>
      <c r="U98" s="7"/>
      <c r="V98" s="7"/>
      <c r="W98" s="7"/>
      <c r="X98" s="7"/>
      <c r="Y98" s="7"/>
      <c r="Z98" s="7"/>
      <c r="AA98" s="7"/>
      <c r="AB98" s="7"/>
      <c r="AC98" s="7"/>
      <c r="AD98" s="7"/>
      <c r="AE98" s="7"/>
      <c r="AF98" s="7"/>
      <c r="AG98" s="7"/>
      <c r="AH98" s="7"/>
      <c r="AI98" s="7"/>
      <c r="AJ98" s="7"/>
      <c r="AK98" s="7"/>
      <c r="AL98" s="7"/>
      <c r="AM98" s="7"/>
      <c r="AN98" s="7"/>
    </row>
    <row r="99" spans="1:40" ht="15.75">
      <c r="A99" s="8"/>
      <c r="B99" s="7"/>
      <c r="C99" s="7"/>
      <c r="D99" s="7"/>
      <c r="E99" s="7"/>
      <c r="F99" s="7"/>
      <c r="G99" s="20"/>
      <c r="H99" s="20"/>
      <c r="I99" s="20"/>
      <c r="J99" s="20"/>
      <c r="K99" s="20"/>
      <c r="L99" s="20"/>
      <c r="M99" s="20"/>
      <c r="N99" s="20"/>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40" ht="15.75">
      <c r="A100" s="8"/>
      <c r="B100" s="7"/>
      <c r="C100" s="7"/>
      <c r="D100" s="7"/>
      <c r="E100" s="7"/>
      <c r="F100" s="7"/>
      <c r="G100" s="20"/>
      <c r="H100" s="20"/>
      <c r="I100" s="20"/>
      <c r="J100" s="20"/>
      <c r="K100" s="20"/>
      <c r="L100" s="20"/>
      <c r="M100" s="20"/>
      <c r="N100" s="20"/>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row>
    <row r="101" spans="1:40" ht="15.75">
      <c r="A101" s="8"/>
      <c r="B101" s="7"/>
      <c r="C101" s="7"/>
      <c r="D101" s="7"/>
      <c r="E101" s="7"/>
      <c r="F101" s="7"/>
      <c r="G101" s="20"/>
      <c r="H101" s="20"/>
      <c r="I101" s="20"/>
      <c r="J101" s="20"/>
      <c r="K101" s="20"/>
      <c r="L101" s="20"/>
      <c r="M101" s="20"/>
      <c r="N101" s="20"/>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row>
    <row r="102" spans="1:40" ht="15.75">
      <c r="A102" s="8"/>
      <c r="B102" s="7"/>
      <c r="C102" s="7"/>
      <c r="D102" s="7"/>
      <c r="E102" s="7"/>
      <c r="F102" s="7"/>
      <c r="G102" s="20"/>
      <c r="H102" s="20"/>
      <c r="I102" s="20"/>
      <c r="J102" s="20"/>
      <c r="K102" s="20"/>
      <c r="L102" s="20"/>
      <c r="M102" s="20"/>
      <c r="N102" s="20"/>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row>
    <row r="103" spans="1:40" ht="15.75">
      <c r="A103" s="8"/>
      <c r="B103" s="7"/>
      <c r="C103" s="8"/>
      <c r="D103" s="8"/>
      <c r="E103" s="7"/>
      <c r="F103" s="7"/>
      <c r="G103" s="20"/>
      <c r="H103" s="20"/>
      <c r="I103" s="20"/>
      <c r="J103" s="20"/>
      <c r="K103" s="20"/>
      <c r="L103" s="20"/>
      <c r="M103" s="20"/>
      <c r="N103" s="20"/>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row>
    <row r="104" spans="1:40" ht="15.75">
      <c r="A104" s="8"/>
      <c r="B104" s="7"/>
      <c r="C104" s="7"/>
      <c r="D104" s="7"/>
      <c r="E104" s="7"/>
      <c r="F104" s="7"/>
      <c r="G104" s="20"/>
      <c r="H104" s="20"/>
      <c r="I104" s="20"/>
      <c r="J104" s="20"/>
      <c r="K104" s="20"/>
      <c r="L104" s="20"/>
      <c r="M104" s="20"/>
      <c r="N104" s="20"/>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row>
    <row r="105" spans="1:40" ht="15.75">
      <c r="A105" s="8"/>
      <c r="B105" s="7"/>
      <c r="C105" s="7"/>
      <c r="D105" s="7"/>
      <c r="E105" s="7"/>
      <c r="F105" s="7"/>
      <c r="G105" s="20"/>
      <c r="H105" s="20"/>
      <c r="I105" s="20"/>
      <c r="J105" s="20"/>
      <c r="K105" s="20"/>
      <c r="L105" s="20"/>
      <c r="M105" s="20"/>
      <c r="N105" s="20"/>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row>
    <row r="106" spans="1:40" ht="15.75">
      <c r="A106" s="8"/>
      <c r="B106" s="7"/>
      <c r="C106" s="7"/>
      <c r="D106" s="7"/>
      <c r="E106" s="7"/>
      <c r="F106" s="7"/>
      <c r="G106" s="20"/>
      <c r="H106" s="20"/>
      <c r="I106" s="20"/>
      <c r="J106" s="20"/>
      <c r="K106" s="20"/>
      <c r="L106" s="20"/>
      <c r="M106" s="20"/>
      <c r="N106" s="20"/>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row>
    <row r="107" spans="1:40" ht="15">
      <c r="A107" s="7"/>
      <c r="B107" s="7"/>
      <c r="C107" s="59"/>
      <c r="D107" s="7"/>
      <c r="E107" s="7"/>
      <c r="F107" s="7"/>
      <c r="G107" s="20"/>
      <c r="H107" s="20"/>
      <c r="I107" s="20"/>
      <c r="J107" s="20"/>
      <c r="K107" s="20"/>
      <c r="L107" s="20"/>
      <c r="M107" s="20"/>
      <c r="N107" s="20"/>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row>
    <row r="108" spans="1:40" ht="15">
      <c r="A108" s="7"/>
      <c r="B108" s="7"/>
      <c r="C108" s="7"/>
      <c r="D108" s="7"/>
      <c r="E108" s="7"/>
      <c r="F108" s="7"/>
      <c r="G108" s="20"/>
      <c r="H108" s="20"/>
      <c r="I108" s="20"/>
      <c r="J108" s="20"/>
      <c r="K108" s="20"/>
      <c r="L108" s="20"/>
      <c r="M108" s="20"/>
      <c r="N108" s="20"/>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row>
    <row r="109" spans="1:40" ht="15">
      <c r="A109" s="7"/>
      <c r="B109" s="7"/>
      <c r="C109" s="7"/>
      <c r="D109" s="7"/>
      <c r="E109" s="7"/>
      <c r="F109" s="7"/>
      <c r="G109" s="57"/>
      <c r="H109" s="57"/>
      <c r="I109" s="57"/>
      <c r="J109" s="57"/>
      <c r="K109" s="57"/>
      <c r="L109" s="57"/>
      <c r="M109" s="57"/>
      <c r="N109" s="57"/>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row>
    <row r="110" spans="1:40" ht="15">
      <c r="A110" s="7"/>
      <c r="B110" s="7"/>
      <c r="C110" s="7"/>
      <c r="D110" s="7"/>
      <c r="E110" s="7"/>
      <c r="F110" s="7"/>
      <c r="G110" s="20"/>
      <c r="H110" s="20"/>
      <c r="I110" s="20"/>
      <c r="J110" s="20"/>
      <c r="K110" s="20"/>
      <c r="L110" s="20"/>
      <c r="M110" s="20"/>
      <c r="N110" s="20"/>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row>
    <row r="111" spans="1:40" ht="15">
      <c r="A111" s="7"/>
      <c r="B111" s="27"/>
      <c r="C111" s="27"/>
      <c r="D111" s="27"/>
      <c r="E111" s="56"/>
      <c r="F111" s="56"/>
      <c r="G111" s="57"/>
      <c r="H111" s="57"/>
      <c r="I111" s="57"/>
      <c r="J111" s="57"/>
      <c r="K111" s="57"/>
      <c r="L111" s="57"/>
      <c r="M111" s="57"/>
      <c r="N111" s="57"/>
      <c r="O111" s="56"/>
      <c r="P111" s="56"/>
      <c r="Q111" s="56"/>
      <c r="R111" s="56"/>
      <c r="S111" s="56"/>
      <c r="T111" s="56"/>
      <c r="U111" s="56"/>
      <c r="V111" s="56"/>
      <c r="W111" s="56"/>
      <c r="X111" s="56"/>
      <c r="Y111" s="56"/>
      <c r="Z111" s="7"/>
      <c r="AA111" s="7"/>
      <c r="AB111" s="7"/>
      <c r="AC111" s="7"/>
      <c r="AD111" s="7"/>
      <c r="AE111" s="7"/>
      <c r="AF111" s="7"/>
      <c r="AG111" s="7"/>
      <c r="AH111" s="7"/>
      <c r="AI111" s="7"/>
      <c r="AJ111" s="7"/>
      <c r="AK111" s="7"/>
      <c r="AL111" s="7"/>
      <c r="AM111" s="7"/>
      <c r="AN111" s="7"/>
    </row>
    <row r="112" spans="1:40" ht="15">
      <c r="A112" s="7"/>
      <c r="B112" s="27"/>
      <c r="C112" s="27"/>
      <c r="D112" s="27"/>
      <c r="E112" s="7"/>
      <c r="F112" s="7"/>
      <c r="G112" s="20"/>
      <c r="H112" s="20"/>
      <c r="I112" s="20"/>
      <c r="J112" s="20"/>
      <c r="K112" s="20"/>
      <c r="L112" s="20"/>
      <c r="M112" s="20"/>
      <c r="N112" s="20"/>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row>
    <row r="113" spans="1:40" ht="12.75">
      <c r="A113" s="232"/>
      <c r="B113" s="232"/>
      <c r="C113" s="232"/>
      <c r="D113" s="232"/>
      <c r="E113" s="232"/>
      <c r="F113" s="232"/>
      <c r="G113" s="233"/>
      <c r="H113" s="233"/>
      <c r="I113" s="233"/>
      <c r="J113" s="233"/>
      <c r="K113" s="233"/>
      <c r="L113" s="233"/>
      <c r="M113" s="233"/>
      <c r="N113" s="233"/>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row>
    <row r="114" spans="1:40" ht="12.75">
      <c r="A114" s="232"/>
      <c r="B114" s="232"/>
      <c r="C114" s="232"/>
      <c r="D114" s="232"/>
      <c r="E114" s="232"/>
      <c r="F114" s="232"/>
      <c r="G114" s="233"/>
      <c r="H114" s="233"/>
      <c r="I114" s="233"/>
      <c r="J114" s="233"/>
      <c r="K114" s="233"/>
      <c r="L114" s="233"/>
      <c r="M114" s="233"/>
      <c r="N114" s="233"/>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row>
    <row r="115" spans="1:40" ht="12.75">
      <c r="A115" s="232"/>
      <c r="B115" s="232"/>
      <c r="C115" s="232"/>
      <c r="D115" s="232"/>
      <c r="E115" s="232"/>
      <c r="F115" s="232"/>
      <c r="G115" s="233"/>
      <c r="H115" s="233"/>
      <c r="I115" s="233"/>
      <c r="J115" s="233"/>
      <c r="K115" s="233"/>
      <c r="L115" s="233"/>
      <c r="M115" s="233"/>
      <c r="N115" s="233"/>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row>
    <row r="116" spans="1:40" ht="12.75">
      <c r="A116" s="232"/>
      <c r="B116" s="232"/>
      <c r="C116" s="232"/>
      <c r="D116" s="232"/>
      <c r="E116" s="232"/>
      <c r="F116" s="232"/>
      <c r="G116" s="233"/>
      <c r="H116" s="233"/>
      <c r="I116" s="233"/>
      <c r="J116" s="233"/>
      <c r="K116" s="233"/>
      <c r="L116" s="233"/>
      <c r="M116" s="233"/>
      <c r="N116" s="233"/>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row>
    <row r="117" spans="1:40" ht="12.75">
      <c r="A117" s="232"/>
      <c r="B117" s="232"/>
      <c r="C117" s="232"/>
      <c r="D117" s="232"/>
      <c r="E117" s="232"/>
      <c r="F117" s="232"/>
      <c r="G117" s="233"/>
      <c r="H117" s="233"/>
      <c r="I117" s="233"/>
      <c r="J117" s="233"/>
      <c r="K117" s="233"/>
      <c r="L117" s="233"/>
      <c r="M117" s="233"/>
      <c r="N117" s="233"/>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row>
    <row r="118" spans="1:40" ht="12.75">
      <c r="A118" s="232"/>
      <c r="B118" s="232"/>
      <c r="C118" s="232"/>
      <c r="D118" s="232"/>
      <c r="E118" s="232"/>
      <c r="F118" s="232"/>
      <c r="G118" s="233"/>
      <c r="H118" s="233"/>
      <c r="I118" s="233"/>
      <c r="J118" s="233"/>
      <c r="K118" s="233"/>
      <c r="L118" s="233"/>
      <c r="M118" s="233"/>
      <c r="N118" s="233"/>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row>
    <row r="119" spans="1:40" ht="12.75">
      <c r="A119" s="232"/>
      <c r="B119" s="232"/>
      <c r="C119" s="232"/>
      <c r="D119" s="232"/>
      <c r="E119" s="232"/>
      <c r="F119" s="232"/>
      <c r="G119" s="233"/>
      <c r="H119" s="233"/>
      <c r="I119" s="233"/>
      <c r="J119" s="233"/>
      <c r="K119" s="233"/>
      <c r="L119" s="233"/>
      <c r="M119" s="233"/>
      <c r="N119" s="233"/>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row>
    <row r="120" spans="1:40" ht="12.75">
      <c r="A120" s="232"/>
      <c r="B120" s="232"/>
      <c r="C120" s="232"/>
      <c r="D120" s="232"/>
      <c r="E120" s="232"/>
      <c r="F120" s="232"/>
      <c r="G120" s="233"/>
      <c r="H120" s="233"/>
      <c r="I120" s="233"/>
      <c r="J120" s="233"/>
      <c r="K120" s="233"/>
      <c r="L120" s="233"/>
      <c r="M120" s="233"/>
      <c r="N120" s="233"/>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row>
    <row r="121" spans="1:40" ht="12.75">
      <c r="A121" s="232"/>
      <c r="B121" s="232"/>
      <c r="C121" s="232"/>
      <c r="D121" s="232"/>
      <c r="E121" s="232"/>
      <c r="F121" s="232"/>
      <c r="G121" s="233"/>
      <c r="H121" s="233"/>
      <c r="I121" s="233"/>
      <c r="J121" s="233"/>
      <c r="K121" s="233"/>
      <c r="L121" s="233"/>
      <c r="M121" s="233"/>
      <c r="N121" s="233"/>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row>
    <row r="122" spans="1:40" ht="12.75">
      <c r="A122" s="232"/>
      <c r="B122" s="232"/>
      <c r="C122" s="232"/>
      <c r="D122" s="232"/>
      <c r="E122" s="232"/>
      <c r="F122" s="232"/>
      <c r="G122" s="233"/>
      <c r="H122" s="233"/>
      <c r="I122" s="233"/>
      <c r="J122" s="233"/>
      <c r="K122" s="233"/>
      <c r="L122" s="233"/>
      <c r="M122" s="233"/>
      <c r="N122" s="233"/>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row>
    <row r="123" spans="1:40" ht="12.75">
      <c r="A123" s="232"/>
      <c r="B123" s="232"/>
      <c r="C123" s="232"/>
      <c r="D123" s="232"/>
      <c r="E123" s="232"/>
      <c r="F123" s="232"/>
      <c r="G123" s="233"/>
      <c r="H123" s="233"/>
      <c r="I123" s="233"/>
      <c r="J123" s="233"/>
      <c r="K123" s="233"/>
      <c r="L123" s="233"/>
      <c r="M123" s="233"/>
      <c r="N123" s="233"/>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row>
    <row r="124" spans="1:40" ht="12.75">
      <c r="A124" s="232"/>
      <c r="B124" s="232"/>
      <c r="C124" s="232"/>
      <c r="D124" s="232"/>
      <c r="E124" s="232"/>
      <c r="F124" s="232"/>
      <c r="G124" s="233"/>
      <c r="H124" s="233"/>
      <c r="I124" s="233"/>
      <c r="J124" s="233"/>
      <c r="K124" s="233"/>
      <c r="L124" s="233"/>
      <c r="M124" s="233"/>
      <c r="N124" s="233"/>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row>
    <row r="125" spans="1:40" ht="12.75">
      <c r="A125" s="232"/>
      <c r="B125" s="232"/>
      <c r="C125" s="232"/>
      <c r="D125" s="232"/>
      <c r="E125" s="232"/>
      <c r="F125" s="232"/>
      <c r="G125" s="233"/>
      <c r="H125" s="233"/>
      <c r="I125" s="233"/>
      <c r="J125" s="233"/>
      <c r="K125" s="233"/>
      <c r="L125" s="233"/>
      <c r="M125" s="233"/>
      <c r="N125" s="233"/>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row>
    <row r="126" spans="1:40" ht="12.75">
      <c r="A126" s="232"/>
      <c r="B126" s="232"/>
      <c r="C126" s="232"/>
      <c r="D126" s="232"/>
      <c r="E126" s="232"/>
      <c r="F126" s="232"/>
      <c r="G126" s="233"/>
      <c r="H126" s="233"/>
      <c r="I126" s="233"/>
      <c r="J126" s="233"/>
      <c r="K126" s="233"/>
      <c r="L126" s="233"/>
      <c r="M126" s="233"/>
      <c r="N126" s="233"/>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row>
    <row r="127" spans="1:40" ht="12.75">
      <c r="A127" s="232"/>
      <c r="B127" s="232"/>
      <c r="C127" s="232"/>
      <c r="D127" s="232"/>
      <c r="E127" s="232"/>
      <c r="F127" s="232"/>
      <c r="G127" s="233"/>
      <c r="H127" s="233"/>
      <c r="I127" s="233"/>
      <c r="J127" s="233"/>
      <c r="K127" s="233"/>
      <c r="L127" s="233"/>
      <c r="M127" s="233"/>
      <c r="N127" s="233"/>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row>
    <row r="128" spans="1:40" ht="12.75">
      <c r="A128" s="232"/>
      <c r="B128" s="232"/>
      <c r="C128" s="232"/>
      <c r="D128" s="232"/>
      <c r="E128" s="232"/>
      <c r="F128" s="232"/>
      <c r="G128" s="233"/>
      <c r="H128" s="233"/>
      <c r="I128" s="233"/>
      <c r="J128" s="233"/>
      <c r="K128" s="233"/>
      <c r="L128" s="233"/>
      <c r="M128" s="233"/>
      <c r="N128" s="233"/>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row>
    <row r="129" spans="1:40" ht="12.75">
      <c r="A129" s="232"/>
      <c r="B129" s="232"/>
      <c r="C129" s="232"/>
      <c r="D129" s="232"/>
      <c r="E129" s="232"/>
      <c r="F129" s="232"/>
      <c r="G129" s="233"/>
      <c r="H129" s="233"/>
      <c r="I129" s="233"/>
      <c r="J129" s="233"/>
      <c r="K129" s="233"/>
      <c r="L129" s="233"/>
      <c r="M129" s="233"/>
      <c r="N129" s="233"/>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row>
    <row r="130" spans="1:40" ht="12.75">
      <c r="A130" s="232"/>
      <c r="B130" s="232"/>
      <c r="C130" s="232"/>
      <c r="D130" s="232"/>
      <c r="E130" s="232"/>
      <c r="F130" s="232"/>
      <c r="G130" s="233"/>
      <c r="H130" s="233"/>
      <c r="I130" s="233"/>
      <c r="J130" s="233"/>
      <c r="K130" s="233"/>
      <c r="L130" s="233"/>
      <c r="M130" s="233"/>
      <c r="N130" s="233"/>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row>
    <row r="131" spans="1:40" ht="12.75">
      <c r="A131" s="232"/>
      <c r="B131" s="232"/>
      <c r="C131" s="232"/>
      <c r="D131" s="232"/>
      <c r="E131" s="232"/>
      <c r="F131" s="232"/>
      <c r="G131" s="233"/>
      <c r="H131" s="233"/>
      <c r="I131" s="233"/>
      <c r="J131" s="233"/>
      <c r="K131" s="233"/>
      <c r="L131" s="233"/>
      <c r="M131" s="233"/>
      <c r="N131" s="233"/>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row>
    <row r="132" spans="1:40" ht="12.75">
      <c r="A132" s="232"/>
      <c r="B132" s="232"/>
      <c r="C132" s="232"/>
      <c r="D132" s="232"/>
      <c r="E132" s="232"/>
      <c r="F132" s="232"/>
      <c r="G132" s="233"/>
      <c r="H132" s="233"/>
      <c r="I132" s="233"/>
      <c r="J132" s="233"/>
      <c r="K132" s="233"/>
      <c r="L132" s="233"/>
      <c r="M132" s="233"/>
      <c r="N132" s="233"/>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row>
    <row r="133" spans="1:40" ht="12.75">
      <c r="A133" s="232"/>
      <c r="B133" s="232"/>
      <c r="C133" s="232"/>
      <c r="D133" s="232"/>
      <c r="E133" s="232"/>
      <c r="F133" s="232"/>
      <c r="G133" s="233"/>
      <c r="H133" s="233"/>
      <c r="I133" s="233"/>
      <c r="J133" s="233"/>
      <c r="K133" s="233"/>
      <c r="L133" s="233"/>
      <c r="M133" s="233"/>
      <c r="N133" s="233"/>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row>
    <row r="134" spans="1:40" ht="12.75">
      <c r="A134" s="232"/>
      <c r="B134" s="232"/>
      <c r="C134" s="232"/>
      <c r="D134" s="232"/>
      <c r="E134" s="232"/>
      <c r="F134" s="232"/>
      <c r="G134" s="233"/>
      <c r="H134" s="233"/>
      <c r="I134" s="233"/>
      <c r="J134" s="233"/>
      <c r="K134" s="233"/>
      <c r="L134" s="233"/>
      <c r="M134" s="233"/>
      <c r="N134" s="233"/>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row>
    <row r="135" spans="1:40" ht="12.75">
      <c r="A135" s="232"/>
      <c r="B135" s="232"/>
      <c r="C135" s="232"/>
      <c r="D135" s="232"/>
      <c r="E135" s="232"/>
      <c r="F135" s="232"/>
      <c r="G135" s="233"/>
      <c r="H135" s="233"/>
      <c r="I135" s="233"/>
      <c r="J135" s="233"/>
      <c r="K135" s="233"/>
      <c r="L135" s="233"/>
      <c r="M135" s="233"/>
      <c r="N135" s="233"/>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row>
    <row r="136" spans="1:40" ht="12.75">
      <c r="A136" s="232"/>
      <c r="B136" s="232"/>
      <c r="C136" s="232"/>
      <c r="D136" s="232"/>
      <c r="E136" s="232"/>
      <c r="F136" s="232"/>
      <c r="G136" s="233"/>
      <c r="H136" s="233"/>
      <c r="I136" s="233"/>
      <c r="J136" s="233"/>
      <c r="K136" s="233"/>
      <c r="L136" s="233"/>
      <c r="M136" s="233"/>
      <c r="N136" s="233"/>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row>
    <row r="137" spans="1:40" ht="12.75">
      <c r="A137" s="232"/>
      <c r="B137" s="232"/>
      <c r="C137" s="232"/>
      <c r="D137" s="232"/>
      <c r="E137" s="232"/>
      <c r="F137" s="232"/>
      <c r="G137" s="233"/>
      <c r="H137" s="233"/>
      <c r="I137" s="233"/>
      <c r="J137" s="233"/>
      <c r="K137" s="233"/>
      <c r="L137" s="233"/>
      <c r="M137" s="233"/>
      <c r="N137" s="233"/>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row>
    <row r="138" spans="1:40" ht="12.75">
      <c r="A138" s="232"/>
      <c r="B138" s="232"/>
      <c r="C138" s="232"/>
      <c r="D138" s="232"/>
      <c r="E138" s="232"/>
      <c r="F138" s="232"/>
      <c r="G138" s="233"/>
      <c r="H138" s="233"/>
      <c r="I138" s="233"/>
      <c r="J138" s="233"/>
      <c r="K138" s="233"/>
      <c r="L138" s="233"/>
      <c r="M138" s="233"/>
      <c r="N138" s="233"/>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row>
    <row r="139" spans="1:40" ht="12.75">
      <c r="A139" s="232"/>
      <c r="B139" s="232"/>
      <c r="C139" s="232"/>
      <c r="D139" s="232"/>
      <c r="E139" s="232"/>
      <c r="F139" s="232"/>
      <c r="G139" s="233"/>
      <c r="H139" s="233"/>
      <c r="I139" s="233"/>
      <c r="J139" s="233"/>
      <c r="K139" s="233"/>
      <c r="L139" s="233"/>
      <c r="M139" s="233"/>
      <c r="N139" s="233"/>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row>
    <row r="140" spans="1:40" ht="12.75">
      <c r="A140" s="232"/>
      <c r="B140" s="232"/>
      <c r="C140" s="232"/>
      <c r="D140" s="232"/>
      <c r="E140" s="232"/>
      <c r="F140" s="232"/>
      <c r="G140" s="233"/>
      <c r="H140" s="233"/>
      <c r="I140" s="233"/>
      <c r="J140" s="233"/>
      <c r="K140" s="233"/>
      <c r="L140" s="233"/>
      <c r="M140" s="233"/>
      <c r="N140" s="233"/>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row>
    <row r="141" spans="1:40" ht="12.75">
      <c r="A141" s="232"/>
      <c r="B141" s="232"/>
      <c r="C141" s="232"/>
      <c r="D141" s="232"/>
      <c r="E141" s="232"/>
      <c r="F141" s="232"/>
      <c r="G141" s="233"/>
      <c r="H141" s="233"/>
      <c r="I141" s="233"/>
      <c r="J141" s="233"/>
      <c r="K141" s="233"/>
      <c r="L141" s="233"/>
      <c r="M141" s="233"/>
      <c r="N141" s="233"/>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row>
    <row r="142" spans="1:40" ht="12.75">
      <c r="A142" s="232"/>
      <c r="B142" s="232"/>
      <c r="C142" s="232"/>
      <c r="D142" s="232"/>
      <c r="E142" s="232"/>
      <c r="F142" s="232"/>
      <c r="G142" s="233"/>
      <c r="H142" s="233"/>
      <c r="I142" s="233"/>
      <c r="J142" s="233"/>
      <c r="K142" s="233"/>
      <c r="L142" s="233"/>
      <c r="M142" s="233"/>
      <c r="N142" s="233"/>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row>
    <row r="143" spans="1:40" ht="12.75">
      <c r="A143" s="232"/>
      <c r="B143" s="232"/>
      <c r="C143" s="232"/>
      <c r="D143" s="232"/>
      <c r="E143" s="232"/>
      <c r="F143" s="232"/>
      <c r="G143" s="233"/>
      <c r="H143" s="233"/>
      <c r="I143" s="233"/>
      <c r="J143" s="233"/>
      <c r="K143" s="233"/>
      <c r="L143" s="233"/>
      <c r="M143" s="233"/>
      <c r="N143" s="233"/>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row>
    <row r="144" spans="1:40" ht="12.75">
      <c r="A144" s="232"/>
      <c r="B144" s="232"/>
      <c r="C144" s="232"/>
      <c r="D144" s="232"/>
      <c r="E144" s="232"/>
      <c r="F144" s="232"/>
      <c r="G144" s="233"/>
      <c r="H144" s="233"/>
      <c r="I144" s="233"/>
      <c r="J144" s="233"/>
      <c r="K144" s="233"/>
      <c r="L144" s="233"/>
      <c r="M144" s="233"/>
      <c r="N144" s="233"/>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row>
    <row r="145" spans="1:40" ht="12.75">
      <c r="A145" s="232"/>
      <c r="B145" s="232"/>
      <c r="C145" s="232"/>
      <c r="D145" s="232"/>
      <c r="E145" s="232"/>
      <c r="F145" s="232"/>
      <c r="G145" s="233"/>
      <c r="H145" s="233"/>
      <c r="I145" s="233"/>
      <c r="J145" s="233"/>
      <c r="K145" s="233"/>
      <c r="L145" s="233"/>
      <c r="M145" s="233"/>
      <c r="N145" s="233"/>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row>
    <row r="146" spans="1:40" ht="12.75">
      <c r="A146" s="232"/>
      <c r="B146" s="232"/>
      <c r="C146" s="232"/>
      <c r="D146" s="232"/>
      <c r="E146" s="232"/>
      <c r="F146" s="232"/>
      <c r="G146" s="233"/>
      <c r="H146" s="233"/>
      <c r="I146" s="233"/>
      <c r="J146" s="233"/>
      <c r="K146" s="233"/>
      <c r="L146" s="233"/>
      <c r="M146" s="233"/>
      <c r="N146" s="233"/>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row>
    <row r="147" spans="1:40" ht="12.75">
      <c r="A147" s="232"/>
      <c r="B147" s="232"/>
      <c r="C147" s="232"/>
      <c r="D147" s="232"/>
      <c r="E147" s="232"/>
      <c r="F147" s="232"/>
      <c r="G147" s="233"/>
      <c r="H147" s="233"/>
      <c r="I147" s="233"/>
      <c r="J147" s="233"/>
      <c r="K147" s="233"/>
      <c r="L147" s="233"/>
      <c r="M147" s="233"/>
      <c r="N147" s="233"/>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row>
  </sheetData>
  <mergeCells count="68">
    <mergeCell ref="A7:AV7"/>
    <mergeCell ref="A8:AV8"/>
    <mergeCell ref="AF31:AH31"/>
    <mergeCell ref="AI31:AK31"/>
    <mergeCell ref="AL31:AN31"/>
    <mergeCell ref="AO31:AQ31"/>
    <mergeCell ref="AO13:AQ13"/>
    <mergeCell ref="E31:G31"/>
    <mergeCell ref="H31:J31"/>
    <mergeCell ref="K31:M31"/>
    <mergeCell ref="AC13:AE13"/>
    <mergeCell ref="AF13:AH13"/>
    <mergeCell ref="N31:P31"/>
    <mergeCell ref="Q31:S31"/>
    <mergeCell ref="T31:V31"/>
    <mergeCell ref="W31:Y31"/>
    <mergeCell ref="Q13:S13"/>
    <mergeCell ref="T13:V13"/>
    <mergeCell ref="W13:Y13"/>
    <mergeCell ref="Z13:AB13"/>
    <mergeCell ref="AI13:AK13"/>
    <mergeCell ref="AL13:AN13"/>
    <mergeCell ref="AO9:AQ9"/>
    <mergeCell ref="AO15:AQ15"/>
    <mergeCell ref="AL10:AN10"/>
    <mergeCell ref="E13:G13"/>
    <mergeCell ref="H13:J13"/>
    <mergeCell ref="K13:M13"/>
    <mergeCell ref="N13:P13"/>
    <mergeCell ref="AC9:AE9"/>
    <mergeCell ref="AF9:AH9"/>
    <mergeCell ref="AI9:AK9"/>
    <mergeCell ref="AL9:AN9"/>
    <mergeCell ref="Q9:S9"/>
    <mergeCell ref="T9:V9"/>
    <mergeCell ref="W9:Y9"/>
    <mergeCell ref="Z9:AB9"/>
    <mergeCell ref="A5:AV5"/>
    <mergeCell ref="A6:AV6"/>
    <mergeCell ref="AO10:AQ10"/>
    <mergeCell ref="E9:G9"/>
    <mergeCell ref="H9:J9"/>
    <mergeCell ref="K9:M9"/>
    <mergeCell ref="N9:P9"/>
    <mergeCell ref="Q10:S10"/>
    <mergeCell ref="T10:V10"/>
    <mergeCell ref="W10:Y10"/>
    <mergeCell ref="Z10:AB10"/>
    <mergeCell ref="AC10:AE10"/>
    <mergeCell ref="AF10:AH10"/>
    <mergeCell ref="AI10:AK10"/>
    <mergeCell ref="AI50:AK50"/>
    <mergeCell ref="B18:D18"/>
    <mergeCell ref="Q50:S50"/>
    <mergeCell ref="T50:V50"/>
    <mergeCell ref="W50:Y50"/>
    <mergeCell ref="Z31:AB31"/>
    <mergeCell ref="AC31:AE31"/>
    <mergeCell ref="AL50:AN50"/>
    <mergeCell ref="AI87:AK87"/>
    <mergeCell ref="AL87:AN87"/>
    <mergeCell ref="B94:D94"/>
    <mergeCell ref="Z87:AB87"/>
    <mergeCell ref="AC87:AE87"/>
    <mergeCell ref="AF87:AH87"/>
    <mergeCell ref="Z50:AB50"/>
    <mergeCell ref="AC50:AE50"/>
    <mergeCell ref="AF50:AH50"/>
  </mergeCells>
  <printOptions horizontalCentered="1" verticalCentered="1"/>
  <pageMargins left="0.1968503937007874" right="0.2362204724409449" top="0.1968503937007874" bottom="0.1968503937007874" header="0.2362204724409449" footer="0.5511811023622047"/>
  <pageSetup horizontalDpi="600" verticalDpi="600" orientation="landscape" paperSize="8"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SAGIS</cp:lastModifiedBy>
  <cp:lastPrinted>2000-04-10T11:58:33Z</cp:lastPrinted>
  <dcterms:created xsi:type="dcterms:W3CDTF">1997-12-22T12:29:04Z</dcterms:created>
  <dcterms:modified xsi:type="dcterms:W3CDTF">2000-04-20T11:48:35Z</dcterms:modified>
  <cp:category/>
  <cp:version/>
  <cp:contentType/>
  <cp:contentStatus/>
</cp:coreProperties>
</file>