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Sep02" sheetId="1" r:id="rId1"/>
  </sheets>
  <definedNames/>
  <calcPr fullCalcOnLoad="1"/>
</workbook>
</file>

<file path=xl/sharedStrings.xml><?xml version="1.0" encoding="utf-8"?>
<sst xmlns="http://schemas.openxmlformats.org/spreadsheetml/2006/main" count="100" uniqueCount="88">
  <si>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</si>
  <si>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</si>
  <si>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</si>
  <si>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</si>
  <si>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</si>
  <si>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</si>
  <si>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</si>
  <si>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</si>
  <si>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</si>
  <si>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</si>
  <si>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</si>
  <si>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</si>
  <si>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</si>
  <si>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</si>
  <si>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</si>
  <si>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</si>
  <si>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</si>
  <si>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</si>
  <si>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</si>
  <si>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</si>
  <si>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</si>
  <si>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</si>
  <si>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</si>
  <si>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</si>
  <si>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</si>
  <si>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</si>
  <si>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</si>
  <si>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</si>
  <si>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</si>
  <si>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</si>
  <si>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</si>
  <si>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</si>
  <si>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</si>
  <si>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</si>
  <si>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</si>
  <si>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</si>
  <si>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</si>
  <si>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</si>
  <si>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</si>
  <si>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</si>
  <si>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</si>
  <si>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</si>
  <si>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</si>
  <si>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</si>
  <si>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</si>
  <si>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</si>
  <si>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</si>
  <si>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</si>
  <si>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</si>
  <si>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</si>
  <si>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</si>
  <si>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</si>
  <si>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</si>
  <si>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</si>
  <si>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</si>
  <si>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</si>
  <si>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</si>
  <si>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</si>
  <si>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</si>
  <si>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SUNFLOWER SEED/SONNEBLOMSAAD - 2002 Year (Jan - Dec)/2002 Jaar (Jan - Des) (2)</t>
  </si>
  <si>
    <t>1 Jan 2002</t>
  </si>
  <si>
    <t>1 Jan 2001</t>
  </si>
  <si>
    <t>Gepers vir olie en oliekoek</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</si>
  <si>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</si>
  <si>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</si>
  <si>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</si>
  <si>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</si>
  <si>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Dec/Des 2001</t>
  </si>
  <si>
    <t>Aug 2002</t>
  </si>
  <si>
    <t>1 Aug 2002</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</si>
  <si>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</si>
  <si>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</si>
  <si>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</si>
  <si>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 xml:space="preserve">SMI-102002  </t>
  </si>
  <si>
    <t>29/10/2002</t>
  </si>
  <si>
    <t>Sep 2002</t>
  </si>
  <si>
    <t>1 Sep 2002</t>
  </si>
  <si>
    <t>Prog Jan - Sep 2002</t>
  </si>
  <si>
    <t>Jan - Sep 2002</t>
  </si>
  <si>
    <t>Jan - Sep 2001</t>
  </si>
  <si>
    <t>Prog Jan - Sep 2001</t>
  </si>
  <si>
    <t>30 Sep 2002</t>
  </si>
  <si>
    <t xml:space="preserve">930 566 </t>
  </si>
  <si>
    <t>'000 t</t>
  </si>
  <si>
    <t>31 Aug 2002</t>
  </si>
  <si>
    <t>30 Sep 2001</t>
  </si>
  <si>
    <t>Surplus(-)/Deficit(+)</t>
  </si>
  <si>
    <t>Surplus(-)/Tekort(+)</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</si>
</sst>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37" xfId="0" applyNumberFormat="1" applyFont="1" applyFill="1" applyBorder="1" applyAlignment="1" quotePrefix="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38" xfId="0" applyNumberFormat="1"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164" fontId="5" fillId="0" borderId="41" xfId="0" applyNumberFormat="1" applyFont="1" applyFill="1" applyBorder="1" applyAlignment="1">
      <alignment/>
    </xf>
    <xf numFmtId="0" fontId="5" fillId="0" borderId="13" xfId="0" applyFont="1" applyFill="1" applyBorder="1" applyAlignment="1">
      <alignment/>
    </xf>
    <xf numFmtId="0" fontId="5" fillId="0" borderId="42" xfId="0" applyFont="1" applyFill="1" applyBorder="1" applyAlignment="1">
      <alignment/>
    </xf>
    <xf numFmtId="164" fontId="5" fillId="0" borderId="9" xfId="0" applyNumberFormat="1"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0" fontId="0" fillId="0" borderId="3" xfId="0" applyBorder="1" applyAlignment="1">
      <alignment/>
    </xf>
    <xf numFmtId="0" fontId="0" fillId="0" borderId="5" xfId="0" applyBorder="1" applyAlignment="1">
      <alignment/>
    </xf>
    <xf numFmtId="49" fontId="5" fillId="0" borderId="8"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133350</xdr:rowOff>
    </xdr:from>
    <xdr:to>
      <xdr:col>18</xdr:col>
      <xdr:colOff>495300</xdr:colOff>
      <xdr:row>47</xdr:row>
      <xdr:rowOff>238125</xdr:rowOff>
    </xdr:to>
    <xdr:pic>
      <xdr:nvPicPr>
        <xdr:cNvPr id="1" name="Picture 1"/>
        <xdr:cNvPicPr preferRelativeResize="1">
          <a:picLocks noChangeAspect="1"/>
        </xdr:cNvPicPr>
      </xdr:nvPicPr>
      <xdr:blipFill>
        <a:blip r:embed="rId1"/>
        <a:stretch>
          <a:fillRect/>
        </a:stretch>
      </xdr:blipFill>
      <xdr:spPr>
        <a:xfrm>
          <a:off x="18602325" y="10953750"/>
          <a:ext cx="2495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1">
      <selection activeCell="A1" sqref="A1"/>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73</v>
      </c>
      <c r="B1" s="1"/>
      <c r="C1" s="1"/>
      <c r="D1" s="1"/>
      <c r="E1" s="2"/>
      <c r="F1" s="2"/>
      <c r="G1" s="2"/>
      <c r="H1" s="2"/>
      <c r="I1" s="2"/>
      <c r="J1" s="2" t="s">
        <v>24</v>
      </c>
      <c r="K1" s="2"/>
      <c r="L1" s="2"/>
      <c r="M1" s="2"/>
      <c r="N1" s="2"/>
      <c r="O1" s="2"/>
      <c r="P1" s="2"/>
      <c r="Q1" s="3"/>
      <c r="R1" s="3"/>
      <c r="S1" s="109" t="s">
        <v>74</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59</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83</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23" t="s">
        <v>68</v>
      </c>
      <c r="E4" s="124"/>
      <c r="F4" s="125"/>
      <c r="G4" s="123" t="s">
        <v>75</v>
      </c>
      <c r="H4" s="124"/>
      <c r="I4" s="125"/>
      <c r="J4" s="126" t="s">
        <v>0</v>
      </c>
      <c r="K4" s="127"/>
      <c r="L4" s="127"/>
      <c r="M4" s="11" t="s">
        <v>1</v>
      </c>
      <c r="N4" s="126" t="s">
        <v>0</v>
      </c>
      <c r="O4" s="127"/>
      <c r="P4" s="12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29"/>
      <c r="E5" s="130"/>
      <c r="F5" s="131"/>
      <c r="G5" s="129" t="s">
        <v>25</v>
      </c>
      <c r="H5" s="130"/>
      <c r="I5" s="131"/>
      <c r="J5" s="129" t="s">
        <v>78</v>
      </c>
      <c r="K5" s="130"/>
      <c r="L5" s="130"/>
      <c r="M5" s="115" t="s">
        <v>46</v>
      </c>
      <c r="N5" s="129" t="s">
        <v>79</v>
      </c>
      <c r="O5" s="130"/>
      <c r="P5" s="131"/>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2" t="s">
        <v>69</v>
      </c>
      <c r="E7" s="133"/>
      <c r="F7" s="134"/>
      <c r="G7" s="133" t="s">
        <v>76</v>
      </c>
      <c r="H7" s="133"/>
      <c r="I7" s="133"/>
      <c r="J7" s="135" t="s">
        <v>60</v>
      </c>
      <c r="K7" s="133"/>
      <c r="L7" s="134"/>
      <c r="M7" s="117"/>
      <c r="N7" s="136" t="s">
        <v>61</v>
      </c>
      <c r="O7" s="137"/>
      <c r="P7" s="138"/>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40</v>
      </c>
      <c r="B8" s="28"/>
      <c r="C8" s="28"/>
      <c r="D8" s="139">
        <v>611.8</v>
      </c>
      <c r="E8" s="140"/>
      <c r="F8" s="141"/>
      <c r="G8" s="139">
        <v>546.3</v>
      </c>
      <c r="H8" s="140"/>
      <c r="I8" s="141"/>
      <c r="J8" s="139">
        <v>146.5</v>
      </c>
      <c r="K8" s="140"/>
      <c r="L8" s="141"/>
      <c r="M8" s="110">
        <f>ROUND(J8-N8,2)/N8*100</f>
        <v>-4.123036649214659</v>
      </c>
      <c r="N8" s="139">
        <v>152.8</v>
      </c>
      <c r="O8" s="140"/>
      <c r="P8" s="141"/>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2"/>
      <c r="E9" s="142"/>
      <c r="F9" s="142"/>
      <c r="G9" s="142"/>
      <c r="H9" s="142"/>
      <c r="I9" s="142"/>
      <c r="J9" s="142" t="s">
        <v>77</v>
      </c>
      <c r="K9" s="142"/>
      <c r="L9" s="142"/>
      <c r="M9" s="32"/>
      <c r="N9" s="143" t="s">
        <v>80</v>
      </c>
      <c r="O9" s="130"/>
      <c r="P9" s="130"/>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9">
        <f>SUM(D11:F12)</f>
        <v>11.7</v>
      </c>
      <c r="E10" s="140"/>
      <c r="F10" s="141"/>
      <c r="G10" s="139">
        <f>SUM(G11:I12)</f>
        <v>5.9</v>
      </c>
      <c r="H10" s="140"/>
      <c r="I10" s="141"/>
      <c r="J10" s="139">
        <f>SUM(J11:L12)</f>
        <v>932.3000000000001</v>
      </c>
      <c r="K10" s="140"/>
      <c r="L10" s="141"/>
      <c r="M10" s="36" t="s">
        <v>20</v>
      </c>
      <c r="N10" s="139">
        <f>SUM(N11:P12)</f>
        <v>662.3000000000001</v>
      </c>
      <c r="O10" s="140"/>
      <c r="P10" s="141"/>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52</v>
      </c>
      <c r="C11" s="38"/>
      <c r="D11" s="144">
        <v>11.5</v>
      </c>
      <c r="E11" s="145"/>
      <c r="F11" s="146"/>
      <c r="G11" s="144">
        <v>5.9</v>
      </c>
      <c r="H11" s="145"/>
      <c r="I11" s="146"/>
      <c r="J11" s="144">
        <v>930.6</v>
      </c>
      <c r="K11" s="145"/>
      <c r="L11" s="146"/>
      <c r="M11" s="112">
        <f>ROUND(J11-N11,2)/N11*100</f>
        <v>41.60073037127206</v>
      </c>
      <c r="N11" s="144">
        <v>657.2</v>
      </c>
      <c r="O11" s="145"/>
      <c r="P11" s="146"/>
      <c r="Q11" s="39"/>
      <c r="R11" s="40" t="s">
        <v>53</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47">
        <v>0.2</v>
      </c>
      <c r="E12" s="148"/>
      <c r="F12" s="149"/>
      <c r="G12" s="147">
        <v>0</v>
      </c>
      <c r="H12" s="148"/>
      <c r="I12" s="149"/>
      <c r="J12" s="147">
        <v>1.7</v>
      </c>
      <c r="K12" s="148"/>
      <c r="L12" s="149"/>
      <c r="M12" s="43" t="s">
        <v>20</v>
      </c>
      <c r="N12" s="147">
        <v>5.1</v>
      </c>
      <c r="O12" s="148"/>
      <c r="P12" s="149"/>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9">
        <f>D15+D19+D20+D21</f>
        <v>74.89999999999999</v>
      </c>
      <c r="E14" s="140"/>
      <c r="F14" s="141"/>
      <c r="G14" s="139">
        <f>G15+G19+G20+G21</f>
        <v>76.6</v>
      </c>
      <c r="H14" s="140"/>
      <c r="I14" s="141"/>
      <c r="J14" s="139">
        <f>J15+J19+J20+J21</f>
        <v>532.5999999999999</v>
      </c>
      <c r="K14" s="140"/>
      <c r="L14" s="141"/>
      <c r="M14" s="29">
        <f aca="true" t="shared" si="0" ref="M14:M21">ROUND(J14-N14,2)/N14*100</f>
        <v>1.3896820864268034</v>
      </c>
      <c r="N14" s="139">
        <f>N15+N19+N20+N21</f>
        <v>525.3000000000001</v>
      </c>
      <c r="O14" s="140"/>
      <c r="P14" s="141"/>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50">
        <f>SUM(D16:F18)</f>
        <v>68.5</v>
      </c>
      <c r="E15" s="151"/>
      <c r="F15" s="152"/>
      <c r="G15" s="150">
        <f>SUM(G16:I18)</f>
        <v>72.39999999999999</v>
      </c>
      <c r="H15" s="151"/>
      <c r="I15" s="152"/>
      <c r="J15" s="150">
        <f>SUM(J16:L18)</f>
        <v>502.4</v>
      </c>
      <c r="K15" s="151"/>
      <c r="L15" s="152"/>
      <c r="M15" s="111">
        <f t="shared" si="0"/>
        <v>-1.0439235769155013</v>
      </c>
      <c r="N15" s="150">
        <f>SUM(N16:P18)</f>
        <v>507.70000000000005</v>
      </c>
      <c r="O15" s="151"/>
      <c r="P15" s="152"/>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53">
        <v>0</v>
      </c>
      <c r="E16" s="154"/>
      <c r="F16" s="155"/>
      <c r="G16" s="153">
        <v>0</v>
      </c>
      <c r="H16" s="154"/>
      <c r="I16" s="155"/>
      <c r="J16" s="153">
        <v>0.2</v>
      </c>
      <c r="K16" s="154"/>
      <c r="L16" s="155"/>
      <c r="M16" s="57">
        <f t="shared" si="0"/>
        <v>-33.333333333333336</v>
      </c>
      <c r="N16" s="153">
        <v>0.3</v>
      </c>
      <c r="O16" s="154"/>
      <c r="P16" s="155"/>
      <c r="Q16" s="40" t="s">
        <v>43</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56">
        <v>0.2</v>
      </c>
      <c r="E17" s="157"/>
      <c r="F17" s="158"/>
      <c r="G17" s="156">
        <v>0.1</v>
      </c>
      <c r="H17" s="157"/>
      <c r="I17" s="158"/>
      <c r="J17" s="156">
        <v>1.8</v>
      </c>
      <c r="K17" s="157"/>
      <c r="L17" s="158"/>
      <c r="M17" s="57">
        <f t="shared" si="0"/>
        <v>0</v>
      </c>
      <c r="N17" s="156">
        <v>1.8</v>
      </c>
      <c r="O17" s="157"/>
      <c r="P17" s="158"/>
      <c r="Q17" s="58" t="s">
        <v>39</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54</v>
      </c>
      <c r="D18" s="159">
        <v>68.3</v>
      </c>
      <c r="E18" s="160"/>
      <c r="F18" s="161"/>
      <c r="G18" s="159">
        <v>72.3</v>
      </c>
      <c r="H18" s="160"/>
      <c r="I18" s="161"/>
      <c r="J18" s="159">
        <v>500.4</v>
      </c>
      <c r="K18" s="160"/>
      <c r="L18" s="161"/>
      <c r="M18" s="99">
        <f t="shared" si="0"/>
        <v>-1.0284810126582278</v>
      </c>
      <c r="N18" s="159">
        <v>505.6</v>
      </c>
      <c r="O18" s="160"/>
      <c r="P18" s="161"/>
      <c r="Q18" s="60" t="s">
        <v>62</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53">
        <v>5.6</v>
      </c>
      <c r="E19" s="154"/>
      <c r="F19" s="155"/>
      <c r="G19" s="153">
        <v>3.1</v>
      </c>
      <c r="H19" s="154"/>
      <c r="I19" s="155"/>
      <c r="J19" s="153">
        <v>25.3</v>
      </c>
      <c r="K19" s="154"/>
      <c r="L19" s="155"/>
      <c r="M19" s="64">
        <f t="shared" si="0"/>
        <v>72.10884353741497</v>
      </c>
      <c r="N19" s="153">
        <v>14.7</v>
      </c>
      <c r="O19" s="154"/>
      <c r="P19" s="155"/>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56">
        <v>0.2</v>
      </c>
      <c r="E20" s="157"/>
      <c r="F20" s="158"/>
      <c r="G20" s="156">
        <v>0.2</v>
      </c>
      <c r="H20" s="157"/>
      <c r="I20" s="158"/>
      <c r="J20" s="156">
        <v>2.9</v>
      </c>
      <c r="K20" s="157"/>
      <c r="L20" s="158"/>
      <c r="M20" s="57">
        <f t="shared" si="0"/>
        <v>52.63157894736842</v>
      </c>
      <c r="N20" s="156">
        <v>1.9</v>
      </c>
      <c r="O20" s="157"/>
      <c r="P20" s="158"/>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47">
        <v>0.6</v>
      </c>
      <c r="E21" s="148"/>
      <c r="F21" s="149"/>
      <c r="G21" s="147">
        <v>0.9</v>
      </c>
      <c r="H21" s="148"/>
      <c r="I21" s="149"/>
      <c r="J21" s="147">
        <v>2</v>
      </c>
      <c r="K21" s="148"/>
      <c r="L21" s="149"/>
      <c r="M21" s="118">
        <f t="shared" si="0"/>
        <v>100</v>
      </c>
      <c r="N21" s="147">
        <v>1</v>
      </c>
      <c r="O21" s="148"/>
      <c r="P21" s="149"/>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55</v>
      </c>
      <c r="B23" s="35"/>
      <c r="C23" s="35"/>
      <c r="D23" s="102"/>
      <c r="E23" s="102"/>
      <c r="F23" s="102"/>
      <c r="G23" s="102"/>
      <c r="H23" s="102"/>
      <c r="I23" s="102"/>
      <c r="J23" s="102"/>
      <c r="K23" s="102"/>
      <c r="L23" s="102"/>
      <c r="M23" s="103"/>
      <c r="N23" s="102"/>
      <c r="O23" s="102"/>
      <c r="P23" s="102"/>
      <c r="Q23" s="52"/>
      <c r="R23" s="52"/>
      <c r="S23" s="70" t="s">
        <v>56</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63</v>
      </c>
      <c r="C24" s="71"/>
      <c r="D24" s="139">
        <f>SUM(D25:F26)</f>
        <v>0</v>
      </c>
      <c r="E24" s="140"/>
      <c r="F24" s="141"/>
      <c r="G24" s="139">
        <f>SUM(G25:I26)</f>
        <v>0</v>
      </c>
      <c r="H24" s="140"/>
      <c r="I24" s="141"/>
      <c r="J24" s="139">
        <f>SUM(J25:L26)</f>
        <v>45.7</v>
      </c>
      <c r="K24" s="140"/>
      <c r="L24" s="141"/>
      <c r="M24" s="76" t="s">
        <v>20</v>
      </c>
      <c r="N24" s="139">
        <f>SUM(N25:P26)</f>
        <v>0.6</v>
      </c>
      <c r="O24" s="140"/>
      <c r="P24" s="141"/>
      <c r="Q24" s="119"/>
      <c r="R24" s="51" t="s">
        <v>64</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47</v>
      </c>
      <c r="D25" s="156">
        <v>0</v>
      </c>
      <c r="E25" s="162"/>
      <c r="F25" s="158"/>
      <c r="G25" s="156">
        <v>0</v>
      </c>
      <c r="H25" s="162"/>
      <c r="I25" s="158"/>
      <c r="J25" s="156">
        <v>0</v>
      </c>
      <c r="K25" s="162"/>
      <c r="L25" s="158"/>
      <c r="M25" s="104" t="s">
        <v>20</v>
      </c>
      <c r="N25" s="153">
        <v>0</v>
      </c>
      <c r="O25" s="154"/>
      <c r="P25" s="155"/>
      <c r="Q25" s="73" t="s">
        <v>49</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48</v>
      </c>
      <c r="D26" s="159">
        <v>0</v>
      </c>
      <c r="E26" s="160"/>
      <c r="F26" s="161"/>
      <c r="G26" s="159">
        <v>0</v>
      </c>
      <c r="H26" s="160"/>
      <c r="I26" s="161"/>
      <c r="J26" s="159">
        <v>45.7</v>
      </c>
      <c r="K26" s="160"/>
      <c r="L26" s="161"/>
      <c r="M26" s="104" t="s">
        <v>20</v>
      </c>
      <c r="N26" s="159">
        <v>0.6</v>
      </c>
      <c r="O26" s="160"/>
      <c r="P26" s="161"/>
      <c r="Q26" s="60" t="s">
        <v>50</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9">
        <f>SUM(D30:F31)</f>
        <v>2.3</v>
      </c>
      <c r="E29" s="140"/>
      <c r="F29" s="141"/>
      <c r="G29" s="139">
        <f>SUM(G30:I31)</f>
        <v>3.2</v>
      </c>
      <c r="H29" s="140"/>
      <c r="I29" s="141"/>
      <c r="J29" s="139">
        <f>SUM(J30:L31)</f>
        <v>28.1</v>
      </c>
      <c r="K29" s="140"/>
      <c r="L29" s="141"/>
      <c r="M29" s="76" t="s">
        <v>20</v>
      </c>
      <c r="N29" s="139">
        <f>SUM(N30:P31)</f>
        <v>1.5000000000000002</v>
      </c>
      <c r="O29" s="140"/>
      <c r="P29" s="141"/>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44</v>
      </c>
      <c r="C30" s="38"/>
      <c r="D30" s="144">
        <v>1.9</v>
      </c>
      <c r="E30" s="145"/>
      <c r="F30" s="146"/>
      <c r="G30" s="144">
        <v>3.2</v>
      </c>
      <c r="H30" s="145"/>
      <c r="I30" s="146"/>
      <c r="J30" s="144">
        <v>11.1</v>
      </c>
      <c r="K30" s="145"/>
      <c r="L30" s="146"/>
      <c r="M30" s="104" t="s">
        <v>20</v>
      </c>
      <c r="N30" s="144">
        <v>-0.7</v>
      </c>
      <c r="O30" s="163"/>
      <c r="P30" s="164"/>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86</v>
      </c>
      <c r="C31" s="77"/>
      <c r="D31" s="147">
        <v>0.4</v>
      </c>
      <c r="E31" s="148"/>
      <c r="F31" s="149"/>
      <c r="G31" s="147">
        <v>0</v>
      </c>
      <c r="H31" s="148"/>
      <c r="I31" s="149"/>
      <c r="J31" s="147">
        <v>17</v>
      </c>
      <c r="K31" s="148"/>
      <c r="L31" s="149"/>
      <c r="M31" s="104" t="s">
        <v>20</v>
      </c>
      <c r="N31" s="147">
        <v>2.2</v>
      </c>
      <c r="O31" s="148"/>
      <c r="P31" s="149"/>
      <c r="Q31" s="44"/>
      <c r="R31" s="45" t="s">
        <v>87</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65" t="s">
        <v>84</v>
      </c>
      <c r="E32" s="133"/>
      <c r="F32" s="133"/>
      <c r="G32" s="133" t="s">
        <v>81</v>
      </c>
      <c r="H32" s="133"/>
      <c r="I32" s="133"/>
      <c r="J32" s="165" t="s">
        <v>81</v>
      </c>
      <c r="K32" s="133"/>
      <c r="L32" s="133"/>
      <c r="M32" s="133"/>
      <c r="N32" s="133" t="s">
        <v>85</v>
      </c>
      <c r="O32" s="133"/>
      <c r="P32" s="133"/>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9">
        <f>SUM(D8+D10-D14-D24-D29)</f>
        <v>546.3000000000001</v>
      </c>
      <c r="E33" s="140"/>
      <c r="F33" s="141"/>
      <c r="G33" s="139">
        <f>SUM(G8+G10-G14-G24-G29)</f>
        <v>472.3999999999999</v>
      </c>
      <c r="H33" s="140"/>
      <c r="I33" s="141"/>
      <c r="J33" s="139">
        <f>SUM(J8+J10-J14-J24-J29)</f>
        <v>472.40000000000026</v>
      </c>
      <c r="K33" s="140"/>
      <c r="L33" s="141"/>
      <c r="M33" s="29">
        <f>ROUND(J33-N33,2)/N33*100</f>
        <v>64.19881821341674</v>
      </c>
      <c r="N33" s="139">
        <f>SUM(N8+N10-N14-N24-N29)</f>
        <v>287.70000000000005</v>
      </c>
      <c r="O33" s="140"/>
      <c r="P33" s="141"/>
      <c r="Q33" s="80"/>
      <c r="R33" s="80"/>
      <c r="S33" s="81" t="s">
        <v>51</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66"/>
      <c r="R34" s="166"/>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57</v>
      </c>
      <c r="B35" s="28"/>
      <c r="C35" s="28"/>
      <c r="D35" s="139">
        <f>SUM(D36:F37)</f>
        <v>546.3000000000001</v>
      </c>
      <c r="E35" s="140"/>
      <c r="F35" s="141"/>
      <c r="G35" s="139">
        <f>SUM(G36:I37)</f>
        <v>472.40000000000003</v>
      </c>
      <c r="H35" s="140"/>
      <c r="I35" s="141"/>
      <c r="J35" s="139">
        <f>SUM(J36:L37)</f>
        <v>472.40000000000003</v>
      </c>
      <c r="K35" s="140"/>
      <c r="L35" s="141"/>
      <c r="M35" s="122">
        <f>ROUND(J35-N35,2)/N35*100</f>
        <v>64.19881821341676</v>
      </c>
      <c r="N35" s="139">
        <f>SUM(N36:P37)</f>
        <v>287.7</v>
      </c>
      <c r="O35" s="140"/>
      <c r="P35" s="141"/>
      <c r="Q35" s="30"/>
      <c r="R35" s="30"/>
      <c r="S35" s="31" t="s">
        <v>58</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44">
        <v>510.1</v>
      </c>
      <c r="E36" s="145"/>
      <c r="F36" s="146"/>
      <c r="G36" s="144">
        <v>447.6</v>
      </c>
      <c r="H36" s="145"/>
      <c r="I36" s="146"/>
      <c r="J36" s="144">
        <v>447.6</v>
      </c>
      <c r="K36" s="145"/>
      <c r="L36" s="146"/>
      <c r="M36" s="112">
        <f>ROUND(J36-N36,2)/N36*100</f>
        <v>76.63772691397</v>
      </c>
      <c r="N36" s="144">
        <v>253.4</v>
      </c>
      <c r="O36" s="145"/>
      <c r="P36" s="146"/>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47">
        <v>36.2</v>
      </c>
      <c r="E37" s="148"/>
      <c r="F37" s="149"/>
      <c r="G37" s="147">
        <v>24.8</v>
      </c>
      <c r="H37" s="148"/>
      <c r="I37" s="149"/>
      <c r="J37" s="147">
        <v>24.8</v>
      </c>
      <c r="K37" s="148"/>
      <c r="L37" s="149"/>
      <c r="M37" s="118">
        <f>ROUND(J37-N37,2)/N37*100</f>
        <v>-27.696793002915456</v>
      </c>
      <c r="N37" s="147">
        <v>34.3</v>
      </c>
      <c r="O37" s="148"/>
      <c r="P37" s="149"/>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65</v>
      </c>
      <c r="C40" s="87"/>
      <c r="D40" s="87"/>
      <c r="E40" s="87"/>
      <c r="F40" s="87"/>
      <c r="G40" s="87"/>
      <c r="H40" s="87"/>
      <c r="I40" s="87"/>
      <c r="J40" s="87"/>
      <c r="K40" s="87"/>
      <c r="L40" s="87"/>
      <c r="M40" s="87"/>
      <c r="N40" s="87"/>
      <c r="O40" s="87"/>
      <c r="P40" s="87"/>
      <c r="Q40" s="88"/>
      <c r="R40" s="88"/>
    </row>
    <row r="41" spans="1:18" s="89" customFormat="1" ht="21" customHeight="1">
      <c r="A41" s="86"/>
      <c r="B41" s="87" t="s">
        <v>66</v>
      </c>
      <c r="C41" s="87"/>
      <c r="D41" s="87"/>
      <c r="E41" s="87"/>
      <c r="F41" s="87"/>
      <c r="G41" s="87"/>
      <c r="H41" s="87"/>
      <c r="I41" s="87"/>
      <c r="J41" s="87"/>
      <c r="K41" s="87"/>
      <c r="L41" s="87"/>
      <c r="M41" s="87"/>
      <c r="N41" s="87"/>
      <c r="O41" s="87"/>
      <c r="P41" s="87"/>
      <c r="Q41" s="88"/>
      <c r="R41" s="88"/>
    </row>
    <row r="42" spans="1:18" s="89" customFormat="1" ht="21" customHeight="1">
      <c r="A42" s="90" t="s">
        <v>18</v>
      </c>
      <c r="B42" s="89" t="s">
        <v>70</v>
      </c>
      <c r="D42" s="87"/>
      <c r="E42" s="87"/>
      <c r="F42" s="87"/>
      <c r="G42" s="87"/>
      <c r="H42" s="87"/>
      <c r="I42" s="87"/>
      <c r="J42" s="87"/>
      <c r="K42" s="87"/>
      <c r="L42" s="87"/>
      <c r="M42" s="87"/>
      <c r="N42" s="87"/>
      <c r="O42" s="87"/>
      <c r="P42" s="87"/>
      <c r="Q42" s="87"/>
      <c r="R42" s="87"/>
    </row>
    <row r="43" spans="2:18" s="89" customFormat="1" ht="21" customHeight="1">
      <c r="B43" s="89" t="s">
        <v>42</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45</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41</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67</v>
      </c>
      <c r="J47" s="87"/>
      <c r="K47" s="92">
        <v>220</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78</v>
      </c>
      <c r="J48" s="87"/>
      <c r="K48" s="92" t="s">
        <v>82</v>
      </c>
      <c r="L48" s="87" t="s">
        <v>37</v>
      </c>
      <c r="M48" s="87"/>
      <c r="N48" s="87"/>
      <c r="O48" s="87"/>
      <c r="P48" s="87"/>
      <c r="Q48" s="88"/>
      <c r="R48" s="88"/>
    </row>
    <row r="49" spans="1:18" s="89" customFormat="1" ht="21" customHeight="1">
      <c r="A49" s="95" t="s">
        <v>22</v>
      </c>
      <c r="B49" s="87" t="s">
        <v>71</v>
      </c>
      <c r="C49" s="87"/>
      <c r="D49" s="87"/>
      <c r="E49" s="87"/>
      <c r="F49" s="87"/>
      <c r="G49" s="87"/>
      <c r="H49" s="87"/>
      <c r="I49" s="87"/>
      <c r="J49" s="87"/>
      <c r="K49" s="87"/>
      <c r="L49" s="87"/>
      <c r="M49" s="87"/>
      <c r="N49" s="87"/>
      <c r="O49" s="87"/>
      <c r="P49" s="87"/>
      <c r="Q49" s="88"/>
      <c r="R49" s="88"/>
    </row>
    <row r="50" spans="1:18" s="89" customFormat="1" ht="21" customHeight="1">
      <c r="A50" s="95" t="s">
        <v>4</v>
      </c>
      <c r="B50" s="87" t="s">
        <v>72</v>
      </c>
      <c r="C50" s="87"/>
      <c r="D50" s="87"/>
      <c r="E50" s="87"/>
      <c r="F50" s="87"/>
      <c r="G50" s="87"/>
      <c r="H50" s="87"/>
      <c r="I50" s="87"/>
      <c r="J50" s="87"/>
      <c r="K50" s="87"/>
      <c r="L50" s="87"/>
      <c r="M50" s="87"/>
      <c r="N50" s="87"/>
      <c r="O50" s="87"/>
      <c r="P50" s="87"/>
      <c r="Q50" s="88"/>
      <c r="R50" s="88"/>
    </row>
    <row r="51" spans="1:18" s="89" customFormat="1" ht="21" customHeight="1">
      <c r="A51" s="86"/>
      <c r="B51" s="93"/>
      <c r="C51" s="87"/>
      <c r="D51" s="87"/>
      <c r="E51" s="87"/>
      <c r="F51" s="87"/>
      <c r="G51" s="87"/>
      <c r="H51" s="87"/>
      <c r="I51" s="87"/>
      <c r="J51" s="87"/>
      <c r="K51" s="87"/>
      <c r="L51" s="87"/>
      <c r="M51" s="87"/>
      <c r="N51" s="87"/>
      <c r="O51" s="87"/>
      <c r="P51" s="87"/>
      <c r="Q51" s="88"/>
      <c r="R51" s="88"/>
    </row>
    <row r="52" spans="1:18" s="89" customFormat="1" ht="21" customHeight="1">
      <c r="A52" s="95"/>
      <c r="B52" s="93"/>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2002-10-29T07:36:32Z</cp:lastPrinted>
  <dcterms:created xsi:type="dcterms:W3CDTF">2002-02-15T09:17:36Z</dcterms:created>
  <dcterms:modified xsi:type="dcterms:W3CDTF">2002-10-29T07:39:38Z</dcterms:modified>
  <cp:category/>
  <cp:version/>
  <cp:contentType/>
  <cp:contentStatus/>
</cp:coreProperties>
</file>