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Maandelikse Inv &amp; Uitv per hawe\"/>
    </mc:Choice>
  </mc:AlternateContent>
  <bookViews>
    <workbookView xWindow="0" yWindow="0" windowWidth="28800" windowHeight="12300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3" l="1"/>
  <c r="H29" i="3"/>
  <c r="P29" i="4" l="1"/>
  <c r="H29" i="4"/>
  <c r="P29" i="8" l="1"/>
  <c r="H29" i="8"/>
  <c r="P29" i="2" l="1"/>
  <c r="E30" i="5" l="1"/>
  <c r="D30" i="5"/>
  <c r="W56" i="1" l="1"/>
  <c r="V56" i="1"/>
  <c r="U56" i="1"/>
  <c r="T56" i="1"/>
  <c r="S56" i="1"/>
  <c r="X56" i="1" s="1"/>
  <c r="P56" i="1"/>
  <c r="H56" i="1"/>
  <c r="W29" i="1"/>
  <c r="V29" i="1"/>
  <c r="U29" i="1"/>
  <c r="T29" i="1"/>
  <c r="S29" i="1"/>
  <c r="X29" i="1" s="1"/>
  <c r="P29" i="1"/>
  <c r="H29" i="1"/>
  <c r="J30" i="7" l="1"/>
  <c r="P29" i="7"/>
  <c r="H29" i="7"/>
  <c r="P30" i="6" l="1"/>
  <c r="H30" i="6"/>
  <c r="H30" i="5" l="1"/>
  <c r="H28" i="5"/>
  <c r="P30" i="5"/>
  <c r="P28" i="4" l="1"/>
  <c r="H28" i="4"/>
  <c r="P28" i="3" l="1"/>
  <c r="H28" i="3"/>
  <c r="P28" i="8" l="1"/>
  <c r="H30" i="8"/>
  <c r="D28" i="8"/>
  <c r="H28" i="8"/>
  <c r="P27" i="2" l="1"/>
  <c r="H27" i="2"/>
  <c r="S30" i="1" l="1"/>
  <c r="T30" i="1"/>
  <c r="X30" i="1" s="1"/>
  <c r="U30" i="1"/>
  <c r="V30" i="1"/>
  <c r="W30" i="1"/>
  <c r="W55" i="1"/>
  <c r="V55" i="1"/>
  <c r="U55" i="1"/>
  <c r="T55" i="1"/>
  <c r="S55" i="1"/>
  <c r="X55" i="1" s="1"/>
  <c r="P55" i="1"/>
  <c r="H55" i="1"/>
  <c r="P30" i="1"/>
  <c r="W28" i="1"/>
  <c r="V28" i="1"/>
  <c r="U28" i="1"/>
  <c r="T28" i="1"/>
  <c r="S28" i="1"/>
  <c r="X28" i="1" s="1"/>
  <c r="P28" i="1"/>
  <c r="H28" i="1"/>
  <c r="P29" i="5" l="1"/>
  <c r="H29" i="5"/>
  <c r="H26" i="7" l="1"/>
  <c r="H27" i="7"/>
  <c r="H28" i="7"/>
  <c r="P26" i="7"/>
  <c r="P27" i="7"/>
  <c r="P28" i="7"/>
  <c r="P29" i="6" l="1"/>
  <c r="P28" i="6"/>
  <c r="H28" i="6"/>
  <c r="J32" i="3" l="1"/>
  <c r="P30" i="3" l="1"/>
  <c r="H30" i="3"/>
  <c r="P27" i="8" l="1"/>
  <c r="H27" i="8"/>
  <c r="P27" i="4" l="1"/>
  <c r="H27" i="4"/>
  <c r="H29" i="2" l="1"/>
  <c r="W54" i="1" l="1"/>
  <c r="V54" i="1"/>
  <c r="U54" i="1"/>
  <c r="T54" i="1"/>
  <c r="S54" i="1"/>
  <c r="X54" i="1" s="1"/>
  <c r="P54" i="1"/>
  <c r="H54" i="1"/>
  <c r="W27" i="1"/>
  <c r="V27" i="1"/>
  <c r="U27" i="1"/>
  <c r="T27" i="1"/>
  <c r="S27" i="1"/>
  <c r="X27" i="1" s="1"/>
  <c r="P27" i="1"/>
  <c r="H27" i="1"/>
  <c r="J32" i="4" l="1"/>
  <c r="H29" i="6" l="1"/>
  <c r="P28" i="5" l="1"/>
  <c r="D27" i="5" l="1"/>
  <c r="B59" i="1" l="1"/>
  <c r="R59" i="1" s="1"/>
  <c r="R32" i="1"/>
  <c r="J32" i="1"/>
  <c r="J59" i="1" l="1"/>
  <c r="J32" i="5"/>
  <c r="J32" i="6" l="1"/>
  <c r="J32" i="7" l="1"/>
  <c r="J32" i="8" l="1"/>
  <c r="J32" i="2" l="1"/>
  <c r="P30" i="4" l="1"/>
  <c r="H30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30" i="7"/>
  <c r="H30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30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30" i="2"/>
  <c r="H30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W57" i="1"/>
  <c r="V57" i="1"/>
  <c r="U57" i="1"/>
  <c r="T57" i="1"/>
  <c r="S57" i="1"/>
  <c r="P57" i="1"/>
  <c r="H57" i="1"/>
  <c r="W53" i="1"/>
  <c r="V53" i="1"/>
  <c r="U53" i="1"/>
  <c r="T53" i="1"/>
  <c r="S53" i="1"/>
  <c r="P53" i="1"/>
  <c r="H53" i="1"/>
  <c r="W52" i="1"/>
  <c r="V52" i="1"/>
  <c r="U52" i="1"/>
  <c r="T52" i="1"/>
  <c r="S52" i="1"/>
  <c r="P52" i="1"/>
  <c r="H52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X49" i="1" s="1"/>
  <c r="P49" i="1"/>
  <c r="H49" i="1"/>
  <c r="W48" i="1"/>
  <c r="V48" i="1"/>
  <c r="U48" i="1"/>
  <c r="T48" i="1"/>
  <c r="S48" i="1"/>
  <c r="P48" i="1"/>
  <c r="H48" i="1"/>
  <c r="W47" i="1"/>
  <c r="V47" i="1"/>
  <c r="U47" i="1"/>
  <c r="T47" i="1"/>
  <c r="S47" i="1"/>
  <c r="P47" i="1"/>
  <c r="H47" i="1"/>
  <c r="W46" i="1"/>
  <c r="V46" i="1"/>
  <c r="U46" i="1"/>
  <c r="T46" i="1"/>
  <c r="S46" i="1"/>
  <c r="X46" i="1" s="1"/>
  <c r="P46" i="1"/>
  <c r="H46" i="1"/>
  <c r="W45" i="1"/>
  <c r="V45" i="1"/>
  <c r="U45" i="1"/>
  <c r="T45" i="1"/>
  <c r="S45" i="1"/>
  <c r="X45" i="1" s="1"/>
  <c r="P45" i="1"/>
  <c r="H45" i="1"/>
  <c r="W44" i="1"/>
  <c r="V44" i="1"/>
  <c r="U44" i="1"/>
  <c r="T44" i="1"/>
  <c r="S44" i="1"/>
  <c r="P44" i="1"/>
  <c r="H44" i="1"/>
  <c r="W43" i="1"/>
  <c r="V43" i="1"/>
  <c r="U43" i="1"/>
  <c r="T43" i="1"/>
  <c r="S43" i="1"/>
  <c r="P43" i="1"/>
  <c r="H43" i="1"/>
  <c r="W42" i="1"/>
  <c r="V42" i="1"/>
  <c r="U42" i="1"/>
  <c r="T42" i="1"/>
  <c r="S42" i="1"/>
  <c r="P42" i="1"/>
  <c r="H42" i="1"/>
  <c r="W41" i="1"/>
  <c r="V41" i="1"/>
  <c r="U41" i="1"/>
  <c r="T41" i="1"/>
  <c r="S41" i="1"/>
  <c r="P41" i="1"/>
  <c r="H41" i="1"/>
  <c r="X57" i="1" l="1"/>
  <c r="X53" i="1"/>
  <c r="X52" i="1"/>
  <c r="X51" i="1"/>
  <c r="X50" i="1"/>
  <c r="X48" i="1"/>
  <c r="X47" i="1"/>
  <c r="X44" i="1"/>
  <c r="X43" i="1"/>
  <c r="X42" i="1"/>
  <c r="X41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X21" i="1" s="1"/>
  <c r="W20" i="1"/>
  <c r="V20" i="1"/>
  <c r="U20" i="1"/>
  <c r="T20" i="1"/>
  <c r="X20" i="1" s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S26" i="1"/>
  <c r="S25" i="1"/>
  <c r="S24" i="1"/>
  <c r="S23" i="1"/>
  <c r="S22" i="1"/>
  <c r="S21" i="1"/>
  <c r="S20" i="1"/>
  <c r="S19" i="1"/>
  <c r="S18" i="1"/>
  <c r="S17" i="1"/>
  <c r="S16" i="1"/>
  <c r="S15" i="1"/>
  <c r="W14" i="1"/>
  <c r="V14" i="1"/>
  <c r="U14" i="1"/>
  <c r="T14" i="1"/>
  <c r="S14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30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16" i="1" l="1"/>
  <c r="X17" i="1"/>
  <c r="X24" i="1"/>
  <c r="X25" i="1"/>
  <c r="X14" i="1"/>
  <c r="X18" i="1"/>
  <c r="X22" i="1"/>
  <c r="X26" i="1"/>
  <c r="X15" i="1"/>
  <c r="X19" i="1"/>
  <c r="X23" i="1"/>
</calcChain>
</file>

<file path=xl/sharedStrings.xml><?xml version="1.0" encoding="utf-8"?>
<sst xmlns="http://schemas.openxmlformats.org/spreadsheetml/2006/main" count="569" uniqueCount="63">
  <si>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</si>
  <si>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</si>
  <si>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</si>
  <si>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</si>
  <si>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</si>
  <si>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</si>
  <si>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</si>
  <si>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</si>
  <si>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</si>
  <si>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</si>
  <si>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</si>
  <si>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</si>
  <si>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</si>
  <si>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</si>
  <si>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</si>
  <si>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</si>
  <si>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</si>
  <si>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</si>
  <si>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</si>
  <si>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</si>
  <si>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</si>
  <si>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</si>
  <si>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</si>
  <si>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</si>
  <si>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</si>
  <si>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</si>
  <si>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</si>
  <si>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</si>
  <si>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</si>
  <si>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</si>
  <si>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</si>
  <si>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</si>
  <si>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</si>
  <si>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</si>
  <si>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</si>
  <si>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</si>
  <si>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</si>
  <si>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</si>
  <si>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</si>
  <si>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</si>
  <si>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</si>
  <si>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</si>
  <si>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</si>
  <si>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</si>
  <si>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</si>
  <si>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</si>
  <si>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 xml:space="preserve">2018/2019 </t>
  </si>
  <si>
    <t>2018/2019</t>
  </si>
  <si>
    <t>2019/2020</t>
  </si>
  <si>
    <t>2020/2021 *</t>
  </si>
  <si>
    <t xml:space="preserve">2019/2020 </t>
  </si>
  <si>
    <t>2020/2021</t>
  </si>
  <si>
    <t>2021/2022*</t>
  </si>
  <si>
    <t>2021/2022</t>
  </si>
  <si>
    <t xml:space="preserve">2020/2021 </t>
  </si>
  <si>
    <t>2021/2022 *</t>
  </si>
  <si>
    <t>Note: Includes Export for RSA and Other Countries</t>
  </si>
  <si>
    <t>Nota: Sluit in Uitvoere vir RSA en Ander Lande</t>
  </si>
  <si>
    <t xml:space="preserve">* Progressive / Progressief: October/Oktober 2021 </t>
  </si>
  <si>
    <t xml:space="preserve">2021/2022 </t>
  </si>
  <si>
    <t>* Progressive / Progressief: October/Oktober 2021</t>
  </si>
  <si>
    <t>* Progressive / Progressief: March/Maart - October/Oktober 2021</t>
  </si>
  <si>
    <t>* Progressive / Progressief: May / Mei  - October /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</si>
</sst>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4" fillId="0" borderId="0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2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1" fillId="0" borderId="14" xfId="0" applyNumberFormat="1" applyFont="1" applyBorder="1"/>
    <xf numFmtId="3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4" fontId="0" fillId="0" borderId="19" xfId="0" applyNumberFormat="1" applyBorder="1" applyAlignment="1">
      <alignment horizontal="center"/>
    </xf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/>
    <xf numFmtId="3" fontId="0" fillId="0" borderId="22" xfId="0" applyNumberFormat="1" applyBorder="1"/>
    <xf numFmtId="0" fontId="0" fillId="0" borderId="10" xfId="0" applyBorder="1"/>
    <xf numFmtId="3" fontId="0" fillId="0" borderId="19" xfId="0" applyNumberFormat="1" applyBorder="1"/>
    <xf numFmtId="3" fontId="0" fillId="0" borderId="23" xfId="0" applyNumberFormat="1" applyBorder="1"/>
    <xf numFmtId="0" fontId="0" fillId="0" borderId="24" xfId="0" applyBorder="1"/>
    <xf numFmtId="3" fontId="1" fillId="0" borderId="25" xfId="0" applyNumberFormat="1" applyFont="1" applyBorder="1"/>
    <xf numFmtId="3" fontId="1" fillId="0" borderId="4" xfId="0" applyNumberFormat="1" applyFont="1" applyBorder="1"/>
    <xf numFmtId="0" fontId="0" fillId="0" borderId="26" xfId="0" applyBorder="1"/>
    <xf numFmtId="0" fontId="0" fillId="0" borderId="0" xfId="0" applyBorder="1"/>
    <xf numFmtId="3" fontId="1" fillId="0" borderId="0" xfId="0" applyNumberFormat="1" applyFont="1" applyBorder="1"/>
    <xf numFmtId="0" fontId="0" fillId="0" borderId="21" xfId="0" applyBorder="1"/>
    <xf numFmtId="0" fontId="0" fillId="0" borderId="12" xfId="0" applyBorder="1"/>
    <xf numFmtId="0" fontId="0" fillId="0" borderId="27" xfId="0" applyFill="1" applyBorder="1"/>
    <xf numFmtId="3" fontId="0" fillId="0" borderId="30" xfId="0" applyNumberFormat="1" applyBorder="1"/>
    <xf numFmtId="3" fontId="0" fillId="0" borderId="29" xfId="0" applyNumberFormat="1" applyBorder="1"/>
    <xf numFmtId="3" fontId="0" fillId="0" borderId="0" xfId="0" applyNumberFormat="1"/>
    <xf numFmtId="0" fontId="0" fillId="0" borderId="28" xfId="0" applyBorder="1"/>
    <xf numFmtId="3" fontId="1" fillId="0" borderId="31" xfId="0" applyNumberFormat="1" applyFont="1" applyBorder="1"/>
    <xf numFmtId="0" fontId="0" fillId="0" borderId="32" xfId="0" applyFill="1" applyBorder="1"/>
    <xf numFmtId="0" fontId="0" fillId="0" borderId="33" xfId="0" applyBorder="1"/>
    <xf numFmtId="3" fontId="1" fillId="0" borderId="34" xfId="0" applyNumberFormat="1" applyFont="1" applyBorder="1"/>
    <xf numFmtId="0" fontId="0" fillId="0" borderId="35" xfId="0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24" xfId="0" applyNumberFormat="1" applyBorder="1"/>
    <xf numFmtId="0" fontId="0" fillId="0" borderId="10" xfId="0" applyNumberFormat="1" applyBorder="1"/>
    <xf numFmtId="0" fontId="0" fillId="0" borderId="23" xfId="0" applyNumberFormat="1" applyBorder="1"/>
    <xf numFmtId="0" fontId="1" fillId="0" borderId="14" xfId="0" applyNumberFormat="1" applyFont="1" applyBorder="1"/>
    <xf numFmtId="0" fontId="0" fillId="0" borderId="7" xfId="0" applyNumberFormat="1" applyBorder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tabSelected="1" topLeftCell="A9" zoomScale="90" zoomScaleNormal="90" workbookViewId="0">
      <selection activeCell="E36" sqref="E36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29</v>
      </c>
      <c r="C10" s="63"/>
      <c r="D10" s="63"/>
      <c r="E10" s="63"/>
      <c r="F10" s="63"/>
      <c r="G10" s="63"/>
      <c r="H10" s="63"/>
      <c r="I10" s="3"/>
      <c r="J10" s="63" t="s">
        <v>30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30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30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  <c r="H16" s="17">
        <f t="shared" si="0"/>
        <v>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0"/>
        <v>0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0"/>
        <v>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  <c r="H24" s="17">
        <f t="shared" si="0"/>
        <v>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0</v>
      </c>
      <c r="E25" s="18">
        <v>20928</v>
      </c>
      <c r="F25" s="18">
        <v>0</v>
      </c>
      <c r="G25" s="19">
        <v>0</v>
      </c>
      <c r="H25" s="17">
        <f t="shared" si="0"/>
        <v>20928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0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42" t="s">
        <v>46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7">
        <f t="shared" si="0"/>
        <v>0</v>
      </c>
      <c r="J27" s="42" t="s">
        <v>46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1"/>
        <v>0</v>
      </c>
    </row>
    <row r="28" spans="2:16" x14ac:dyDescent="0.25">
      <c r="B28" s="42" t="s">
        <v>48</v>
      </c>
      <c r="C28" s="18"/>
      <c r="D28" s="18"/>
      <c r="E28" s="18"/>
      <c r="F28" s="18"/>
      <c r="G28" s="18"/>
      <c r="H28" s="17"/>
      <c r="J28" s="42" t="s">
        <v>50</v>
      </c>
      <c r="K28" s="18"/>
      <c r="L28" s="18"/>
      <c r="M28" s="18"/>
      <c r="N28" s="18"/>
      <c r="O28" s="18"/>
      <c r="P28" s="17"/>
    </row>
    <row r="29" spans="2:16" x14ac:dyDescent="0.25">
      <c r="B29" s="42" t="s">
        <v>51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7">
        <f t="shared" ref="H29" si="2">SUM(C29:G29)</f>
        <v>0</v>
      </c>
      <c r="J29" s="42" t="s">
        <v>54</v>
      </c>
      <c r="K29" s="18">
        <v>0</v>
      </c>
      <c r="L29" s="18">
        <v>0</v>
      </c>
      <c r="M29" s="18">
        <v>30047</v>
      </c>
      <c r="N29" s="18">
        <v>0</v>
      </c>
      <c r="O29" s="18">
        <v>0</v>
      </c>
      <c r="P29" s="17">
        <f t="shared" ref="P29" si="3">SUM(K29:O29)</f>
        <v>30047</v>
      </c>
    </row>
    <row r="30" spans="2:16" ht="15.75" thickBot="1" x14ac:dyDescent="0.3">
      <c r="B30" s="36" t="s">
        <v>55</v>
      </c>
      <c r="C30" s="23">
        <v>0</v>
      </c>
      <c r="D30" s="23">
        <v>0</v>
      </c>
      <c r="E30" s="23">
        <v>0</v>
      </c>
      <c r="F30" s="23">
        <v>0</v>
      </c>
      <c r="G30" s="35">
        <v>0</v>
      </c>
      <c r="H30" s="22">
        <f t="shared" si="0"/>
        <v>0</v>
      </c>
      <c r="J30" s="36" t="s">
        <v>55</v>
      </c>
      <c r="K30" s="23">
        <v>0</v>
      </c>
      <c r="L30" s="23">
        <v>0</v>
      </c>
      <c r="M30" s="23">
        <v>0</v>
      </c>
      <c r="N30" s="23">
        <v>0</v>
      </c>
      <c r="O30" s="35">
        <v>0</v>
      </c>
      <c r="P30" s="22">
        <f t="shared" si="1"/>
        <v>0</v>
      </c>
    </row>
    <row r="32" spans="2:16" x14ac:dyDescent="0.25">
      <c r="B32" s="9" t="s">
        <v>58</v>
      </c>
      <c r="J32" s="9" t="str">
        <f>B32</f>
        <v xml:space="preserve">* Progressive / Progressief: October/Oktober 2021 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C12:H12"/>
    <mergeCell ref="K12:P12"/>
    <mergeCell ref="B10:H10"/>
    <mergeCell ref="J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topLeftCell="A10" workbookViewId="0">
      <selection activeCell="G38" sqref="G3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31</v>
      </c>
      <c r="C10" s="63"/>
      <c r="D10" s="63"/>
      <c r="E10" s="63"/>
      <c r="F10" s="63"/>
      <c r="G10" s="63"/>
      <c r="H10" s="63"/>
      <c r="I10" s="3"/>
      <c r="J10" s="63" t="s">
        <v>32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79507</v>
      </c>
      <c r="F14" s="15">
        <v>0</v>
      </c>
      <c r="G14" s="16">
        <v>0</v>
      </c>
      <c r="H14" s="17">
        <f>SUM(C14:G14)</f>
        <v>79507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51117</v>
      </c>
      <c r="F15" s="18">
        <v>0</v>
      </c>
      <c r="G15" s="19">
        <v>0</v>
      </c>
      <c r="H15" s="17">
        <f t="shared" ref="H15:H29" si="0">SUM(C15:G15)</f>
        <v>51117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9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96646</v>
      </c>
      <c r="F16" s="18">
        <v>0</v>
      </c>
      <c r="G16" s="19">
        <v>0</v>
      </c>
      <c r="H16" s="17">
        <f t="shared" si="0"/>
        <v>96646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98697</v>
      </c>
      <c r="F17" s="18">
        <v>0</v>
      </c>
      <c r="G17" s="19">
        <v>0</v>
      </c>
      <c r="H17" s="17">
        <f t="shared" si="0"/>
        <v>98697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53540</v>
      </c>
      <c r="F18" s="18">
        <v>0</v>
      </c>
      <c r="G18" s="19">
        <v>0</v>
      </c>
      <c r="H18" s="17">
        <f t="shared" si="0"/>
        <v>53540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70316</v>
      </c>
      <c r="F19" s="18">
        <v>0</v>
      </c>
      <c r="G19" s="19">
        <v>0</v>
      </c>
      <c r="H19" s="17">
        <f t="shared" si="0"/>
        <v>70316</v>
      </c>
      <c r="J19" s="12" t="s">
        <v>11</v>
      </c>
      <c r="K19" s="18">
        <v>0</v>
      </c>
      <c r="L19" s="18">
        <v>0</v>
      </c>
      <c r="M19" s="18">
        <v>6</v>
      </c>
      <c r="N19" s="18">
        <v>0</v>
      </c>
      <c r="O19" s="19">
        <v>0</v>
      </c>
      <c r="P19" s="17">
        <f t="shared" si="1"/>
        <v>6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59911</v>
      </c>
      <c r="F20" s="18">
        <v>0</v>
      </c>
      <c r="G20" s="19">
        <v>0</v>
      </c>
      <c r="H20" s="17">
        <f t="shared" si="0"/>
        <v>59911</v>
      </c>
      <c r="J20" s="12" t="s">
        <v>12</v>
      </c>
      <c r="K20" s="18">
        <v>0</v>
      </c>
      <c r="L20" s="18">
        <v>0</v>
      </c>
      <c r="M20" s="18">
        <v>2000</v>
      </c>
      <c r="N20" s="18">
        <v>0</v>
      </c>
      <c r="O20" s="19">
        <v>0</v>
      </c>
      <c r="P20" s="17">
        <f t="shared" si="1"/>
        <v>2000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36655</v>
      </c>
      <c r="F21" s="18">
        <v>0</v>
      </c>
      <c r="G21" s="19">
        <v>0</v>
      </c>
      <c r="H21" s="17">
        <f t="shared" si="0"/>
        <v>36655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74537</v>
      </c>
      <c r="F22" s="18">
        <v>0</v>
      </c>
      <c r="G22" s="19">
        <v>0</v>
      </c>
      <c r="H22" s="17">
        <f t="shared" si="0"/>
        <v>74537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91410</v>
      </c>
      <c r="F23" s="18">
        <v>0</v>
      </c>
      <c r="G23" s="19">
        <v>0</v>
      </c>
      <c r="H23" s="17">
        <f t="shared" si="0"/>
        <v>91410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18238</v>
      </c>
      <c r="F24" s="18">
        <v>0</v>
      </c>
      <c r="G24" s="19">
        <v>0</v>
      </c>
      <c r="H24" s="17">
        <f t="shared" si="0"/>
        <v>18238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14781</v>
      </c>
      <c r="E25" s="18">
        <v>63924</v>
      </c>
      <c r="F25" s="18">
        <v>0</v>
      </c>
      <c r="G25" s="19">
        <v>0</v>
      </c>
      <c r="H25" s="17">
        <f t="shared" si="0"/>
        <v>78705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12953</v>
      </c>
      <c r="E26" s="18">
        <v>0</v>
      </c>
      <c r="F26" s="18">
        <v>0</v>
      </c>
      <c r="G26" s="19">
        <v>0</v>
      </c>
      <c r="H26" s="17">
        <f t="shared" si="0"/>
        <v>12953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47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17">
        <f t="shared" si="0"/>
        <v>0</v>
      </c>
      <c r="J27" s="12" t="s">
        <v>47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17">
        <f t="shared" si="1"/>
        <v>0</v>
      </c>
    </row>
    <row r="28" spans="2:16" x14ac:dyDescent="0.25">
      <c r="B28" s="27" t="s">
        <v>50</v>
      </c>
      <c r="C28" s="32">
        <v>0</v>
      </c>
      <c r="D28" s="32">
        <v>0</v>
      </c>
      <c r="E28" s="32">
        <v>44837</v>
      </c>
      <c r="F28" s="32">
        <v>0</v>
      </c>
      <c r="G28" s="30">
        <v>0</v>
      </c>
      <c r="H28" s="17">
        <f t="shared" si="0"/>
        <v>44837</v>
      </c>
      <c r="J28" s="27" t="s">
        <v>48</v>
      </c>
      <c r="K28" s="32">
        <v>0</v>
      </c>
      <c r="L28" s="32">
        <v>0</v>
      </c>
      <c r="M28" s="32">
        <v>0</v>
      </c>
      <c r="N28" s="32">
        <v>0</v>
      </c>
      <c r="O28" s="30">
        <v>0</v>
      </c>
      <c r="P28" s="17">
        <f t="shared" si="1"/>
        <v>0</v>
      </c>
    </row>
    <row r="29" spans="2:16" x14ac:dyDescent="0.25">
      <c r="B29" s="10" t="s">
        <v>54</v>
      </c>
      <c r="C29" s="15">
        <v>0</v>
      </c>
      <c r="D29" s="15">
        <v>0</v>
      </c>
      <c r="E29" s="15">
        <v>0</v>
      </c>
      <c r="F29" s="15">
        <v>0</v>
      </c>
      <c r="G29" s="16">
        <v>0</v>
      </c>
      <c r="H29" s="17">
        <f t="shared" si="0"/>
        <v>0</v>
      </c>
      <c r="J29" s="10" t="s">
        <v>51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  <c r="P29" s="17">
        <f t="shared" si="1"/>
        <v>0</v>
      </c>
    </row>
    <row r="30" spans="2:16" ht="15.75" thickBot="1" x14ac:dyDescent="0.3">
      <c r="B30" s="56" t="s">
        <v>55</v>
      </c>
      <c r="C30" s="57">
        <v>0</v>
      </c>
      <c r="D30" s="57">
        <v>0</v>
      </c>
      <c r="E30" s="57">
        <v>0</v>
      </c>
      <c r="F30" s="57">
        <v>0</v>
      </c>
      <c r="G30" s="58">
        <v>0</v>
      </c>
      <c r="H30" s="59">
        <f t="shared" ref="H30" si="2">SUM(C30:G30)</f>
        <v>0</v>
      </c>
      <c r="I30" s="60"/>
      <c r="J30" s="56" t="s">
        <v>55</v>
      </c>
      <c r="K30" s="57">
        <v>0</v>
      </c>
      <c r="L30" s="57">
        <v>0</v>
      </c>
      <c r="M30" s="57">
        <v>0</v>
      </c>
      <c r="N30" s="57">
        <v>0</v>
      </c>
      <c r="O30" s="58">
        <v>0</v>
      </c>
      <c r="P30" s="59">
        <f t="shared" ref="P30" si="3">SUM(K30:O30)</f>
        <v>0</v>
      </c>
    </row>
    <row r="32" spans="2:16" x14ac:dyDescent="0.25">
      <c r="B32" s="9" t="s">
        <v>60</v>
      </c>
      <c r="J32" s="9" t="str">
        <f>B32</f>
        <v>* Progressive / Progressief: October/Oktober 2021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61"/>
  <sheetViews>
    <sheetView topLeftCell="A16" workbookViewId="0">
      <selection activeCell="A8" sqref="A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1" width="12.7109375" customWidth="1"/>
    <col min="12" max="14" width="13.5703125" customWidth="1"/>
    <col min="15" max="16" width="12.7109375" customWidth="1"/>
    <col min="17" max="17" width="5.7109375" customWidth="1"/>
    <col min="18" max="18" width="16" customWidth="1"/>
    <col min="19" max="24" width="12.7109375" customWidth="1"/>
  </cols>
  <sheetData>
    <row r="3" spans="2:24" x14ac:dyDescent="0.25">
      <c r="D3" s="1"/>
      <c r="E3" s="1"/>
      <c r="F3" s="1"/>
      <c r="G3" s="1"/>
      <c r="H3" s="1"/>
      <c r="I3" s="1"/>
    </row>
    <row r="4" spans="2:24" x14ac:dyDescent="0.25">
      <c r="D4" s="1"/>
      <c r="E4" s="1"/>
      <c r="F4" s="1"/>
      <c r="G4" s="1"/>
      <c r="H4" s="1"/>
      <c r="I4" s="1"/>
    </row>
    <row r="5" spans="2:24" x14ac:dyDescent="0.25">
      <c r="D5" s="1"/>
      <c r="E5" s="1"/>
      <c r="F5" s="1"/>
      <c r="G5" s="1"/>
      <c r="H5" s="1"/>
      <c r="I5" s="1"/>
    </row>
    <row r="6" spans="2:24" x14ac:dyDescent="0.25">
      <c r="D6" s="2"/>
      <c r="E6" s="2"/>
      <c r="F6" s="2"/>
      <c r="G6" s="2"/>
      <c r="H6" s="2"/>
      <c r="I6" s="2"/>
    </row>
    <row r="7" spans="2:24" x14ac:dyDescent="0.25">
      <c r="D7" s="2"/>
      <c r="E7" s="2"/>
      <c r="F7" s="2"/>
      <c r="G7" s="2"/>
      <c r="H7" s="2"/>
      <c r="I7" s="2"/>
    </row>
    <row r="8" spans="2:24" x14ac:dyDescent="0.25">
      <c r="D8" s="1"/>
      <c r="E8" s="1"/>
      <c r="F8" s="1"/>
      <c r="G8" s="1"/>
      <c r="H8" s="1"/>
      <c r="I8" s="1"/>
    </row>
    <row r="9" spans="2:24" x14ac:dyDescent="0.25">
      <c r="D9" s="1"/>
      <c r="E9" s="1"/>
      <c r="F9" s="1"/>
      <c r="G9" s="1"/>
      <c r="H9" s="1"/>
      <c r="I9" s="1"/>
    </row>
    <row r="10" spans="2:24" ht="35.25" customHeight="1" x14ac:dyDescent="0.25">
      <c r="C10" s="3"/>
      <c r="D10" s="64" t="s">
        <v>22</v>
      </c>
      <c r="E10" s="64"/>
      <c r="F10" s="64"/>
      <c r="G10" s="8"/>
      <c r="H10" s="3"/>
      <c r="I10" s="3"/>
      <c r="K10" s="3"/>
      <c r="L10" s="65" t="s">
        <v>21</v>
      </c>
      <c r="M10" s="65"/>
      <c r="N10" s="65"/>
      <c r="O10" s="3"/>
      <c r="P10" s="3"/>
      <c r="S10" s="3"/>
      <c r="T10" s="64" t="s">
        <v>23</v>
      </c>
      <c r="U10" s="64"/>
      <c r="V10" s="64"/>
      <c r="W10" s="8"/>
      <c r="X10" s="3"/>
    </row>
    <row r="11" spans="2:24" ht="15.75" thickBot="1" x14ac:dyDescent="0.3"/>
    <row r="12" spans="2:24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  <c r="R12" s="25" t="s">
        <v>5</v>
      </c>
      <c r="S12" s="61" t="s">
        <v>0</v>
      </c>
      <c r="T12" s="61"/>
      <c r="U12" s="61"/>
      <c r="V12" s="61"/>
      <c r="W12" s="61"/>
      <c r="X12" s="62"/>
    </row>
    <row r="13" spans="2:24" x14ac:dyDescent="0.25">
      <c r="B13" s="24" t="s">
        <v>45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  <c r="R13" s="24" t="s">
        <v>45</v>
      </c>
      <c r="S13" s="5" t="s">
        <v>1</v>
      </c>
      <c r="T13" s="5" t="s">
        <v>2</v>
      </c>
      <c r="U13" s="5" t="s">
        <v>25</v>
      </c>
      <c r="V13" s="5" t="s">
        <v>3</v>
      </c>
      <c r="W13" s="14" t="s">
        <v>24</v>
      </c>
      <c r="X13" s="6" t="s">
        <v>4</v>
      </c>
    </row>
    <row r="14" spans="2:24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14004</v>
      </c>
      <c r="L14" s="15">
        <v>92433</v>
      </c>
      <c r="M14" s="15">
        <v>223618</v>
      </c>
      <c r="N14" s="15">
        <v>30382</v>
      </c>
      <c r="O14" s="16">
        <v>0</v>
      </c>
      <c r="P14" s="17">
        <f>SUM(K14:O14)</f>
        <v>360437</v>
      </c>
      <c r="R14" s="10" t="s">
        <v>6</v>
      </c>
      <c r="S14" s="15">
        <f>+C14+K14</f>
        <v>14004</v>
      </c>
      <c r="T14" s="15">
        <f t="shared" ref="T14:W26" si="0">+D14+L14</f>
        <v>92433</v>
      </c>
      <c r="U14" s="15">
        <f t="shared" si="0"/>
        <v>223618</v>
      </c>
      <c r="V14" s="15">
        <f t="shared" si="0"/>
        <v>30382</v>
      </c>
      <c r="W14" s="15">
        <f t="shared" si="0"/>
        <v>0</v>
      </c>
      <c r="X14" s="17">
        <f>SUM(S14:W14)</f>
        <v>360437</v>
      </c>
    </row>
    <row r="15" spans="2:24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30" si="1">SUM(C15:G15)</f>
        <v>0</v>
      </c>
      <c r="J15" s="12" t="s">
        <v>7</v>
      </c>
      <c r="K15" s="18">
        <v>58582</v>
      </c>
      <c r="L15" s="18">
        <v>234848</v>
      </c>
      <c r="M15" s="18">
        <v>539728</v>
      </c>
      <c r="N15" s="18">
        <v>96741</v>
      </c>
      <c r="O15" s="19">
        <v>0</v>
      </c>
      <c r="P15" s="17">
        <f t="shared" ref="P15:P26" si="2">SUM(K15:O15)</f>
        <v>929899</v>
      </c>
      <c r="R15" s="12" t="s">
        <v>7</v>
      </c>
      <c r="S15" s="15">
        <f t="shared" ref="S15:S26" si="3">+C15+K15</f>
        <v>58582</v>
      </c>
      <c r="T15" s="15">
        <f t="shared" si="0"/>
        <v>234848</v>
      </c>
      <c r="U15" s="15">
        <f t="shared" si="0"/>
        <v>539728</v>
      </c>
      <c r="V15" s="15">
        <f t="shared" si="0"/>
        <v>96741</v>
      </c>
      <c r="W15" s="15">
        <f t="shared" si="0"/>
        <v>0</v>
      </c>
      <c r="X15" s="17">
        <f t="shared" ref="X15:X26" si="4">SUM(S15:W15)</f>
        <v>929899</v>
      </c>
    </row>
    <row r="16" spans="2:24" x14ac:dyDescent="0.25">
      <c r="B16" s="12" t="s">
        <v>8</v>
      </c>
      <c r="C16" s="18">
        <v>0</v>
      </c>
      <c r="D16" s="18">
        <v>3528</v>
      </c>
      <c r="E16" s="18">
        <v>0</v>
      </c>
      <c r="F16" s="18">
        <v>0</v>
      </c>
      <c r="G16" s="19">
        <v>0</v>
      </c>
      <c r="H16" s="17">
        <f t="shared" si="1"/>
        <v>3528</v>
      </c>
      <c r="J16" s="12" t="s">
        <v>8</v>
      </c>
      <c r="K16" s="18">
        <v>60439</v>
      </c>
      <c r="L16" s="18">
        <v>319731</v>
      </c>
      <c r="M16" s="18">
        <v>542742</v>
      </c>
      <c r="N16" s="18">
        <v>150580</v>
      </c>
      <c r="O16" s="19">
        <v>0</v>
      </c>
      <c r="P16" s="17">
        <f t="shared" si="2"/>
        <v>1073492</v>
      </c>
      <c r="R16" s="12" t="s">
        <v>8</v>
      </c>
      <c r="S16" s="15">
        <f t="shared" si="3"/>
        <v>60439</v>
      </c>
      <c r="T16" s="15">
        <f t="shared" si="0"/>
        <v>323259</v>
      </c>
      <c r="U16" s="15">
        <f t="shared" si="0"/>
        <v>542742</v>
      </c>
      <c r="V16" s="15">
        <f t="shared" si="0"/>
        <v>150580</v>
      </c>
      <c r="W16" s="15">
        <f t="shared" si="0"/>
        <v>0</v>
      </c>
      <c r="X16" s="17">
        <f t="shared" si="4"/>
        <v>1077020</v>
      </c>
    </row>
    <row r="17" spans="2:24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1"/>
        <v>0</v>
      </c>
      <c r="J17" s="12" t="s">
        <v>9</v>
      </c>
      <c r="K17" s="18">
        <v>0</v>
      </c>
      <c r="L17" s="18">
        <v>0</v>
      </c>
      <c r="M17" s="18">
        <v>27432</v>
      </c>
      <c r="N17" s="18">
        <v>0</v>
      </c>
      <c r="O17" s="19">
        <v>0</v>
      </c>
      <c r="P17" s="17">
        <f t="shared" si="2"/>
        <v>27432</v>
      </c>
      <c r="R17" s="12" t="s">
        <v>9</v>
      </c>
      <c r="S17" s="15">
        <f t="shared" si="3"/>
        <v>0</v>
      </c>
      <c r="T17" s="15">
        <f t="shared" si="0"/>
        <v>0</v>
      </c>
      <c r="U17" s="15">
        <f t="shared" si="0"/>
        <v>27432</v>
      </c>
      <c r="V17" s="15">
        <f t="shared" si="0"/>
        <v>0</v>
      </c>
      <c r="W17" s="15">
        <f t="shared" si="0"/>
        <v>0</v>
      </c>
      <c r="X17" s="17">
        <f t="shared" si="4"/>
        <v>27432</v>
      </c>
    </row>
    <row r="18" spans="2:24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1"/>
        <v>0</v>
      </c>
      <c r="J18" s="12" t="s">
        <v>10</v>
      </c>
      <c r="K18" s="18">
        <v>0</v>
      </c>
      <c r="L18" s="18">
        <v>0</v>
      </c>
      <c r="M18" s="18">
        <v>27357</v>
      </c>
      <c r="N18" s="18">
        <v>0</v>
      </c>
      <c r="O18" s="19">
        <v>0</v>
      </c>
      <c r="P18" s="17">
        <f t="shared" si="2"/>
        <v>27357</v>
      </c>
      <c r="R18" s="12" t="s">
        <v>10</v>
      </c>
      <c r="S18" s="15">
        <f t="shared" si="3"/>
        <v>0</v>
      </c>
      <c r="T18" s="15">
        <f t="shared" si="0"/>
        <v>0</v>
      </c>
      <c r="U18" s="15">
        <f t="shared" si="0"/>
        <v>27357</v>
      </c>
      <c r="V18" s="15">
        <f t="shared" si="0"/>
        <v>0</v>
      </c>
      <c r="W18" s="15">
        <f t="shared" si="0"/>
        <v>0</v>
      </c>
      <c r="X18" s="17">
        <f t="shared" si="4"/>
        <v>27357</v>
      </c>
    </row>
    <row r="19" spans="2:24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1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2"/>
        <v>0</v>
      </c>
      <c r="R19" s="12" t="s">
        <v>11</v>
      </c>
      <c r="S19" s="15">
        <f t="shared" si="3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7">
        <f t="shared" si="4"/>
        <v>0</v>
      </c>
    </row>
    <row r="20" spans="2:24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1"/>
        <v>0</v>
      </c>
      <c r="J20" s="12" t="s">
        <v>12</v>
      </c>
      <c r="K20" s="18">
        <v>0</v>
      </c>
      <c r="L20" s="18">
        <v>107494</v>
      </c>
      <c r="M20" s="18">
        <v>155110</v>
      </c>
      <c r="N20" s="18">
        <v>25692</v>
      </c>
      <c r="O20" s="19">
        <v>0</v>
      </c>
      <c r="P20" s="17">
        <f t="shared" si="2"/>
        <v>288296</v>
      </c>
      <c r="R20" s="12" t="s">
        <v>12</v>
      </c>
      <c r="S20" s="15">
        <f t="shared" si="3"/>
        <v>0</v>
      </c>
      <c r="T20" s="15">
        <f t="shared" si="0"/>
        <v>107494</v>
      </c>
      <c r="U20" s="15">
        <f t="shared" si="0"/>
        <v>155110</v>
      </c>
      <c r="V20" s="15">
        <f t="shared" si="0"/>
        <v>25692</v>
      </c>
      <c r="W20" s="15">
        <f t="shared" si="0"/>
        <v>0</v>
      </c>
      <c r="X20" s="17">
        <f t="shared" si="4"/>
        <v>288296</v>
      </c>
    </row>
    <row r="21" spans="2:24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1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2"/>
        <v>0</v>
      </c>
      <c r="R21" s="12" t="s">
        <v>13</v>
      </c>
      <c r="S21" s="15">
        <f t="shared" si="3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7">
        <f t="shared" si="4"/>
        <v>0</v>
      </c>
    </row>
    <row r="22" spans="2:24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1"/>
        <v>0</v>
      </c>
      <c r="J22" s="12" t="s">
        <v>14</v>
      </c>
      <c r="K22" s="18">
        <v>0</v>
      </c>
      <c r="L22" s="18">
        <v>0</v>
      </c>
      <c r="M22" s="18">
        <v>79682</v>
      </c>
      <c r="N22" s="18">
        <v>0</v>
      </c>
      <c r="O22" s="19">
        <v>0</v>
      </c>
      <c r="P22" s="17">
        <f t="shared" si="2"/>
        <v>79682</v>
      </c>
      <c r="R22" s="12" t="s">
        <v>14</v>
      </c>
      <c r="S22" s="15">
        <f t="shared" si="3"/>
        <v>0</v>
      </c>
      <c r="T22" s="15">
        <f t="shared" si="0"/>
        <v>0</v>
      </c>
      <c r="U22" s="15">
        <f t="shared" si="0"/>
        <v>79682</v>
      </c>
      <c r="V22" s="15">
        <f t="shared" si="0"/>
        <v>0</v>
      </c>
      <c r="W22" s="15">
        <f t="shared" si="0"/>
        <v>0</v>
      </c>
      <c r="X22" s="17">
        <f t="shared" si="4"/>
        <v>79682</v>
      </c>
    </row>
    <row r="23" spans="2:24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1"/>
        <v>0</v>
      </c>
      <c r="J23" s="12" t="s">
        <v>15</v>
      </c>
      <c r="K23" s="18">
        <v>0</v>
      </c>
      <c r="L23" s="18">
        <v>0</v>
      </c>
      <c r="M23" s="18">
        <v>65250</v>
      </c>
      <c r="N23" s="18">
        <v>0</v>
      </c>
      <c r="O23" s="19">
        <v>0</v>
      </c>
      <c r="P23" s="17">
        <f t="shared" si="2"/>
        <v>65250</v>
      </c>
      <c r="R23" s="12" t="s">
        <v>15</v>
      </c>
      <c r="S23" s="15">
        <f t="shared" si="3"/>
        <v>0</v>
      </c>
      <c r="T23" s="15">
        <f t="shared" si="0"/>
        <v>0</v>
      </c>
      <c r="U23" s="15">
        <f t="shared" si="0"/>
        <v>65250</v>
      </c>
      <c r="V23" s="15">
        <f t="shared" si="0"/>
        <v>0</v>
      </c>
      <c r="W23" s="15">
        <f t="shared" si="0"/>
        <v>0</v>
      </c>
      <c r="X23" s="17">
        <f t="shared" si="4"/>
        <v>65250</v>
      </c>
    </row>
    <row r="24" spans="2:24" x14ac:dyDescent="0.25">
      <c r="B24" s="12" t="s">
        <v>16</v>
      </c>
      <c r="C24" s="18">
        <v>22857</v>
      </c>
      <c r="D24" s="18">
        <v>58794</v>
      </c>
      <c r="E24" s="18">
        <v>0</v>
      </c>
      <c r="F24" s="18">
        <v>0</v>
      </c>
      <c r="G24" s="19">
        <v>0</v>
      </c>
      <c r="H24" s="17">
        <f t="shared" si="1"/>
        <v>81651</v>
      </c>
      <c r="J24" s="12" t="s">
        <v>16</v>
      </c>
      <c r="K24" s="18">
        <v>31411</v>
      </c>
      <c r="L24" s="18">
        <v>969481</v>
      </c>
      <c r="M24" s="18">
        <v>630605</v>
      </c>
      <c r="N24" s="18">
        <v>234601</v>
      </c>
      <c r="O24" s="19">
        <v>14994</v>
      </c>
      <c r="P24" s="17">
        <f t="shared" si="2"/>
        <v>1881092</v>
      </c>
      <c r="R24" s="12" t="s">
        <v>16</v>
      </c>
      <c r="S24" s="15">
        <f t="shared" si="3"/>
        <v>54268</v>
      </c>
      <c r="T24" s="15">
        <f t="shared" si="0"/>
        <v>1028275</v>
      </c>
      <c r="U24" s="15">
        <f t="shared" si="0"/>
        <v>630605</v>
      </c>
      <c r="V24" s="15">
        <f t="shared" si="0"/>
        <v>234601</v>
      </c>
      <c r="W24" s="15">
        <f t="shared" si="0"/>
        <v>14994</v>
      </c>
      <c r="X24" s="17">
        <f t="shared" si="4"/>
        <v>1962743</v>
      </c>
    </row>
    <row r="25" spans="2:24" x14ac:dyDescent="0.25">
      <c r="B25" s="12" t="s">
        <v>17</v>
      </c>
      <c r="C25" s="18">
        <v>200408</v>
      </c>
      <c r="D25" s="18">
        <v>702267</v>
      </c>
      <c r="E25" s="18">
        <v>0</v>
      </c>
      <c r="F25" s="18">
        <v>0</v>
      </c>
      <c r="G25" s="19">
        <v>10287</v>
      </c>
      <c r="H25" s="17">
        <f t="shared" si="1"/>
        <v>912962</v>
      </c>
      <c r="J25" s="12" t="s">
        <v>17</v>
      </c>
      <c r="K25" s="18">
        <v>11031</v>
      </c>
      <c r="L25" s="18">
        <v>638110</v>
      </c>
      <c r="M25" s="18">
        <v>726150</v>
      </c>
      <c r="N25" s="18">
        <v>228913</v>
      </c>
      <c r="O25" s="19">
        <v>0</v>
      </c>
      <c r="P25" s="17">
        <f t="shared" si="2"/>
        <v>1604204</v>
      </c>
      <c r="R25" s="12" t="s">
        <v>17</v>
      </c>
      <c r="S25" s="15">
        <f t="shared" si="3"/>
        <v>211439</v>
      </c>
      <c r="T25" s="15">
        <f t="shared" si="0"/>
        <v>1340377</v>
      </c>
      <c r="U25" s="15">
        <f t="shared" si="0"/>
        <v>726150</v>
      </c>
      <c r="V25" s="15">
        <f t="shared" si="0"/>
        <v>228913</v>
      </c>
      <c r="W25" s="15">
        <f t="shared" si="0"/>
        <v>10287</v>
      </c>
      <c r="X25" s="17">
        <f t="shared" si="4"/>
        <v>2517166</v>
      </c>
    </row>
    <row r="26" spans="2:24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1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2"/>
        <v>0</v>
      </c>
      <c r="R26" s="12" t="s">
        <v>18</v>
      </c>
      <c r="S26" s="15">
        <f t="shared" si="3"/>
        <v>0</v>
      </c>
      <c r="T26" s="15">
        <f t="shared" si="0"/>
        <v>0</v>
      </c>
      <c r="U26" s="15">
        <f t="shared" si="0"/>
        <v>0</v>
      </c>
      <c r="V26" s="15">
        <f t="shared" si="0"/>
        <v>0</v>
      </c>
      <c r="W26" s="15">
        <f t="shared" si="0"/>
        <v>0</v>
      </c>
      <c r="X26" s="17">
        <f t="shared" si="4"/>
        <v>0</v>
      </c>
    </row>
    <row r="27" spans="2:24" x14ac:dyDescent="0.25">
      <c r="B27" s="12" t="s">
        <v>46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38">
        <f t="shared" ref="H27:H29" si="5">SUM(C27:G27)</f>
        <v>0</v>
      </c>
      <c r="J27" s="12" t="s">
        <v>47</v>
      </c>
      <c r="K27" s="18">
        <v>0</v>
      </c>
      <c r="L27" s="18">
        <v>0</v>
      </c>
      <c r="M27" s="18">
        <v>156525</v>
      </c>
      <c r="N27" s="18">
        <v>15097</v>
      </c>
      <c r="O27" s="19">
        <v>0</v>
      </c>
      <c r="P27" s="38">
        <f t="shared" ref="P27:P30" si="6">SUM(K27:O27)</f>
        <v>171622</v>
      </c>
      <c r="R27" s="12" t="s">
        <v>47</v>
      </c>
      <c r="S27" s="18">
        <f t="shared" ref="S27:S29" si="7">+C27+K27</f>
        <v>0</v>
      </c>
      <c r="T27" s="18">
        <f t="shared" ref="T27:T29" si="8">+D27+L27</f>
        <v>0</v>
      </c>
      <c r="U27" s="18">
        <f t="shared" ref="U27:U29" si="9">+E27+M27</f>
        <v>156525</v>
      </c>
      <c r="V27" s="18">
        <f t="shared" ref="V27:V29" si="10">+F27+N27</f>
        <v>15097</v>
      </c>
      <c r="W27" s="18">
        <f t="shared" ref="W27:W29" si="11">+G27+O27</f>
        <v>0</v>
      </c>
      <c r="X27" s="38">
        <f t="shared" ref="X27:X29" si="12">SUM(S27:W27)</f>
        <v>171622</v>
      </c>
    </row>
    <row r="28" spans="2:24" x14ac:dyDescent="0.25">
      <c r="B28" s="12" t="s">
        <v>50</v>
      </c>
      <c r="C28" s="18">
        <v>0</v>
      </c>
      <c r="D28" s="18">
        <v>0</v>
      </c>
      <c r="E28" s="18">
        <v>0</v>
      </c>
      <c r="F28" s="18">
        <v>0</v>
      </c>
      <c r="G28" s="19">
        <v>0</v>
      </c>
      <c r="H28" s="38">
        <f t="shared" si="5"/>
        <v>0</v>
      </c>
      <c r="J28" s="12" t="s">
        <v>50</v>
      </c>
      <c r="K28" s="18">
        <v>0</v>
      </c>
      <c r="L28" s="18">
        <v>0</v>
      </c>
      <c r="M28" s="18">
        <v>509684</v>
      </c>
      <c r="N28" s="18">
        <v>0</v>
      </c>
      <c r="O28" s="19">
        <v>0</v>
      </c>
      <c r="P28" s="38">
        <f t="shared" si="6"/>
        <v>509684</v>
      </c>
      <c r="R28" s="12" t="s">
        <v>50</v>
      </c>
      <c r="S28" s="18">
        <f t="shared" si="7"/>
        <v>0</v>
      </c>
      <c r="T28" s="18">
        <f t="shared" si="8"/>
        <v>0</v>
      </c>
      <c r="U28" s="18">
        <f t="shared" si="9"/>
        <v>509684</v>
      </c>
      <c r="V28" s="18">
        <f t="shared" si="10"/>
        <v>0</v>
      </c>
      <c r="W28" s="18">
        <f t="shared" si="11"/>
        <v>0</v>
      </c>
      <c r="X28" s="38">
        <f t="shared" si="12"/>
        <v>509684</v>
      </c>
    </row>
    <row r="29" spans="2:24" x14ac:dyDescent="0.25">
      <c r="B29" s="12" t="s">
        <v>51</v>
      </c>
      <c r="C29" s="18">
        <v>0</v>
      </c>
      <c r="D29" s="18">
        <v>0</v>
      </c>
      <c r="E29" s="18">
        <v>0</v>
      </c>
      <c r="F29" s="18">
        <v>0</v>
      </c>
      <c r="G29" s="19">
        <v>0</v>
      </c>
      <c r="H29" s="38">
        <f t="shared" si="5"/>
        <v>0</v>
      </c>
      <c r="J29" s="12" t="s">
        <v>51</v>
      </c>
      <c r="K29" s="18">
        <v>0</v>
      </c>
      <c r="L29" s="18">
        <v>463</v>
      </c>
      <c r="M29" s="18">
        <v>0</v>
      </c>
      <c r="N29" s="18">
        <v>0</v>
      </c>
      <c r="O29" s="19">
        <v>0</v>
      </c>
      <c r="P29" s="38">
        <f t="shared" ref="P29" si="13">SUM(K29:O29)</f>
        <v>463</v>
      </c>
      <c r="R29" s="12" t="s">
        <v>51</v>
      </c>
      <c r="S29" s="18">
        <f t="shared" si="7"/>
        <v>0</v>
      </c>
      <c r="T29" s="18">
        <f t="shared" si="8"/>
        <v>463</v>
      </c>
      <c r="U29" s="18">
        <f t="shared" si="9"/>
        <v>0</v>
      </c>
      <c r="V29" s="18">
        <f t="shared" si="10"/>
        <v>0</v>
      </c>
      <c r="W29" s="18">
        <f t="shared" si="11"/>
        <v>0</v>
      </c>
      <c r="X29" s="38">
        <f t="shared" si="12"/>
        <v>463</v>
      </c>
    </row>
    <row r="30" spans="2:24" ht="15.75" thickBot="1" x14ac:dyDescent="0.3">
      <c r="B30" s="11" t="s">
        <v>55</v>
      </c>
      <c r="C30" s="20">
        <v>0</v>
      </c>
      <c r="D30" s="20">
        <v>0</v>
      </c>
      <c r="E30" s="20">
        <v>0</v>
      </c>
      <c r="F30" s="20">
        <v>0</v>
      </c>
      <c r="G30" s="21">
        <v>0</v>
      </c>
      <c r="H30" s="37">
        <f t="shared" si="1"/>
        <v>0</v>
      </c>
      <c r="J30" s="11" t="s">
        <v>55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  <c r="P30" s="37">
        <f t="shared" si="6"/>
        <v>0</v>
      </c>
      <c r="R30" s="11" t="s">
        <v>55</v>
      </c>
      <c r="S30" s="20">
        <f t="shared" ref="S30" si="14">+C30+K30</f>
        <v>0</v>
      </c>
      <c r="T30" s="20">
        <f t="shared" ref="T30" si="15">+D30+L30</f>
        <v>0</v>
      </c>
      <c r="U30" s="20">
        <f t="shared" ref="U30" si="16">+E30+M30</f>
        <v>0</v>
      </c>
      <c r="V30" s="20">
        <f t="shared" ref="V30" si="17">+F30+N30</f>
        <v>0</v>
      </c>
      <c r="W30" s="20">
        <f t="shared" ref="W30" si="18">+G30+O30</f>
        <v>0</v>
      </c>
      <c r="X30" s="37">
        <f t="shared" ref="X30" si="19">SUM(S30:W30)</f>
        <v>0</v>
      </c>
    </row>
    <row r="32" spans="2:24" x14ac:dyDescent="0.25">
      <c r="B32" s="9" t="s">
        <v>62</v>
      </c>
      <c r="J32" s="9" t="str">
        <f>B32</f>
        <v>* Progressive / Progressief: May / Mei  - October / Oktober 2021</v>
      </c>
      <c r="R32" s="9" t="str">
        <f>B32</f>
        <v>* Progressive / Progressief: May / Mei  - October / Oktober 2021</v>
      </c>
    </row>
    <row r="33" spans="2:24" x14ac:dyDescent="0.25">
      <c r="B33" s="13" t="s">
        <v>19</v>
      </c>
      <c r="J33" s="13" t="s">
        <v>19</v>
      </c>
      <c r="R33" s="13" t="s">
        <v>19</v>
      </c>
    </row>
    <row r="34" spans="2:24" x14ac:dyDescent="0.25">
      <c r="B34" s="13" t="s">
        <v>20</v>
      </c>
      <c r="J34" s="13" t="s">
        <v>20</v>
      </c>
      <c r="R34" s="13" t="s">
        <v>20</v>
      </c>
    </row>
    <row r="37" spans="2:24" ht="43.5" customHeight="1" x14ac:dyDescent="0.25">
      <c r="C37" s="3"/>
      <c r="D37" s="64" t="s">
        <v>26</v>
      </c>
      <c r="E37" s="64"/>
      <c r="F37" s="64"/>
      <c r="G37" s="8"/>
      <c r="H37" s="3"/>
      <c r="I37" s="3"/>
      <c r="K37" s="3"/>
      <c r="L37" s="64" t="s">
        <v>27</v>
      </c>
      <c r="M37" s="64"/>
      <c r="N37" s="64"/>
      <c r="O37" s="3"/>
      <c r="P37" s="3"/>
      <c r="S37" s="3"/>
      <c r="T37" s="64" t="s">
        <v>28</v>
      </c>
      <c r="U37" s="64"/>
      <c r="V37" s="64"/>
      <c r="W37" s="8"/>
      <c r="X37" s="3"/>
    </row>
    <row r="38" spans="2:24" ht="15.75" thickBot="1" x14ac:dyDescent="0.3"/>
    <row r="39" spans="2:24" x14ac:dyDescent="0.25">
      <c r="B39" s="25" t="s">
        <v>5</v>
      </c>
      <c r="C39" s="61" t="s">
        <v>0</v>
      </c>
      <c r="D39" s="61"/>
      <c r="E39" s="61"/>
      <c r="F39" s="61"/>
      <c r="G39" s="61"/>
      <c r="H39" s="62"/>
      <c r="I39" s="4"/>
      <c r="J39" s="25" t="s">
        <v>5</v>
      </c>
      <c r="K39" s="61" t="s">
        <v>0</v>
      </c>
      <c r="L39" s="61"/>
      <c r="M39" s="61"/>
      <c r="N39" s="61"/>
      <c r="O39" s="61"/>
      <c r="P39" s="62"/>
      <c r="R39" s="25" t="s">
        <v>5</v>
      </c>
      <c r="S39" s="61" t="s">
        <v>0</v>
      </c>
      <c r="T39" s="61"/>
      <c r="U39" s="61"/>
      <c r="V39" s="61"/>
      <c r="W39" s="61"/>
      <c r="X39" s="62"/>
    </row>
    <row r="40" spans="2:24" x14ac:dyDescent="0.25">
      <c r="B40" s="24" t="s">
        <v>45</v>
      </c>
      <c r="C40" s="5" t="s">
        <v>1</v>
      </c>
      <c r="D40" s="5" t="s">
        <v>2</v>
      </c>
      <c r="E40" s="5" t="s">
        <v>25</v>
      </c>
      <c r="F40" s="5" t="s">
        <v>3</v>
      </c>
      <c r="G40" s="14" t="s">
        <v>24</v>
      </c>
      <c r="H40" s="6" t="s">
        <v>4</v>
      </c>
      <c r="I40" s="7"/>
      <c r="J40" s="24" t="s">
        <v>45</v>
      </c>
      <c r="K40" s="5" t="s">
        <v>1</v>
      </c>
      <c r="L40" s="5" t="s">
        <v>2</v>
      </c>
      <c r="M40" s="5" t="s">
        <v>25</v>
      </c>
      <c r="N40" s="5" t="s">
        <v>3</v>
      </c>
      <c r="O40" s="14" t="s">
        <v>24</v>
      </c>
      <c r="P40" s="6" t="s">
        <v>4</v>
      </c>
      <c r="R40" s="24" t="s">
        <v>45</v>
      </c>
      <c r="S40" s="5" t="s">
        <v>1</v>
      </c>
      <c r="T40" s="5" t="s">
        <v>2</v>
      </c>
      <c r="U40" s="5" t="s">
        <v>25</v>
      </c>
      <c r="V40" s="5" t="s">
        <v>3</v>
      </c>
      <c r="W40" s="14" t="s">
        <v>24</v>
      </c>
      <c r="X40" s="6" t="s">
        <v>4</v>
      </c>
    </row>
    <row r="41" spans="2:24" x14ac:dyDescent="0.25">
      <c r="B41" s="10" t="s">
        <v>6</v>
      </c>
      <c r="C41" s="15">
        <v>424261</v>
      </c>
      <c r="D41" s="15">
        <v>151593</v>
      </c>
      <c r="E41" s="15">
        <v>0</v>
      </c>
      <c r="F41" s="15">
        <v>0</v>
      </c>
      <c r="G41" s="16">
        <v>0</v>
      </c>
      <c r="H41" s="17">
        <f>SUM(C41:G41)</f>
        <v>575854</v>
      </c>
      <c r="J41" s="10" t="s">
        <v>6</v>
      </c>
      <c r="K41" s="15">
        <v>0</v>
      </c>
      <c r="L41" s="15">
        <v>256197</v>
      </c>
      <c r="M41" s="15">
        <v>0</v>
      </c>
      <c r="N41" s="15">
        <v>0</v>
      </c>
      <c r="O41" s="16">
        <v>0</v>
      </c>
      <c r="P41" s="17">
        <f>SUM(K41:O41)</f>
        <v>256197</v>
      </c>
      <c r="R41" s="10" t="s">
        <v>6</v>
      </c>
      <c r="S41" s="15">
        <f>+C41+K41</f>
        <v>424261</v>
      </c>
      <c r="T41" s="15">
        <f t="shared" ref="T41:T57" si="20">+D41+L41</f>
        <v>407790</v>
      </c>
      <c r="U41" s="15">
        <f t="shared" ref="U41:U57" si="21">+E41+M41</f>
        <v>0</v>
      </c>
      <c r="V41" s="15">
        <f t="shared" ref="V41:V57" si="22">+F41+N41</f>
        <v>0</v>
      </c>
      <c r="W41" s="15">
        <f t="shared" ref="W41:W57" si="23">+G41+O41</f>
        <v>0</v>
      </c>
      <c r="X41" s="17">
        <f>SUM(S41:W41)</f>
        <v>832051</v>
      </c>
    </row>
    <row r="42" spans="2:24" x14ac:dyDescent="0.25">
      <c r="B42" s="12" t="s">
        <v>7</v>
      </c>
      <c r="C42" s="18">
        <v>41660</v>
      </c>
      <c r="D42" s="18">
        <v>17845</v>
      </c>
      <c r="E42" s="18">
        <v>0</v>
      </c>
      <c r="F42" s="18">
        <v>0</v>
      </c>
      <c r="G42" s="19">
        <v>0</v>
      </c>
      <c r="H42" s="17">
        <f t="shared" ref="H42:H57" si="24">SUM(C42:G42)</f>
        <v>59505</v>
      </c>
      <c r="J42" s="12" t="s">
        <v>7</v>
      </c>
      <c r="K42" s="18">
        <v>0</v>
      </c>
      <c r="L42" s="18">
        <v>0</v>
      </c>
      <c r="M42" s="18">
        <v>0</v>
      </c>
      <c r="N42" s="18">
        <v>0</v>
      </c>
      <c r="O42" s="19">
        <v>0</v>
      </c>
      <c r="P42" s="17">
        <f t="shared" ref="P42:P57" si="25">SUM(K42:O42)</f>
        <v>0</v>
      </c>
      <c r="R42" s="12" t="s">
        <v>7</v>
      </c>
      <c r="S42" s="15">
        <f t="shared" ref="S42:S57" si="26">+C42+K42</f>
        <v>41660</v>
      </c>
      <c r="T42" s="15">
        <f t="shared" si="20"/>
        <v>17845</v>
      </c>
      <c r="U42" s="15">
        <f t="shared" si="21"/>
        <v>0</v>
      </c>
      <c r="V42" s="15">
        <f t="shared" si="22"/>
        <v>0</v>
      </c>
      <c r="W42" s="15">
        <f t="shared" si="23"/>
        <v>0</v>
      </c>
      <c r="X42" s="17">
        <f t="shared" ref="X42:X57" si="27">SUM(S42:W42)</f>
        <v>59505</v>
      </c>
    </row>
    <row r="43" spans="2:24" x14ac:dyDescent="0.25">
      <c r="B43" s="12" t="s">
        <v>8</v>
      </c>
      <c r="C43" s="18">
        <v>0</v>
      </c>
      <c r="D43" s="18">
        <v>0</v>
      </c>
      <c r="E43" s="18">
        <v>0</v>
      </c>
      <c r="F43" s="18">
        <v>0</v>
      </c>
      <c r="G43" s="19">
        <v>0</v>
      </c>
      <c r="H43" s="17">
        <f t="shared" si="24"/>
        <v>0</v>
      </c>
      <c r="J43" s="12" t="s">
        <v>8</v>
      </c>
      <c r="K43" s="18">
        <v>0</v>
      </c>
      <c r="L43" s="18">
        <v>0</v>
      </c>
      <c r="M43" s="18">
        <v>0</v>
      </c>
      <c r="N43" s="18">
        <v>0</v>
      </c>
      <c r="O43" s="19">
        <v>0</v>
      </c>
      <c r="P43" s="17">
        <f t="shared" si="25"/>
        <v>0</v>
      </c>
      <c r="R43" s="12" t="s">
        <v>8</v>
      </c>
      <c r="S43" s="15">
        <f t="shared" si="26"/>
        <v>0</v>
      </c>
      <c r="T43" s="15">
        <f t="shared" si="20"/>
        <v>0</v>
      </c>
      <c r="U43" s="15">
        <f t="shared" si="21"/>
        <v>0</v>
      </c>
      <c r="V43" s="15">
        <f t="shared" si="22"/>
        <v>0</v>
      </c>
      <c r="W43" s="15">
        <f t="shared" si="23"/>
        <v>0</v>
      </c>
      <c r="X43" s="17">
        <f t="shared" si="27"/>
        <v>0</v>
      </c>
    </row>
    <row r="44" spans="2:24" x14ac:dyDescent="0.25">
      <c r="B44" s="12" t="s">
        <v>9</v>
      </c>
      <c r="C44" s="18">
        <v>371496</v>
      </c>
      <c r="D44" s="18">
        <v>284207</v>
      </c>
      <c r="E44" s="18">
        <v>0</v>
      </c>
      <c r="F44" s="18">
        <v>0</v>
      </c>
      <c r="G44" s="19">
        <v>0</v>
      </c>
      <c r="H44" s="17">
        <f t="shared" si="24"/>
        <v>655703</v>
      </c>
      <c r="J44" s="12" t="s">
        <v>9</v>
      </c>
      <c r="K44" s="18">
        <v>27500</v>
      </c>
      <c r="L44" s="18">
        <v>146723</v>
      </c>
      <c r="M44" s="18">
        <v>0</v>
      </c>
      <c r="N44" s="18">
        <v>0</v>
      </c>
      <c r="O44" s="19">
        <v>0</v>
      </c>
      <c r="P44" s="17">
        <f t="shared" si="25"/>
        <v>174223</v>
      </c>
      <c r="R44" s="12" t="s">
        <v>9</v>
      </c>
      <c r="S44" s="15">
        <f t="shared" si="26"/>
        <v>398996</v>
      </c>
      <c r="T44" s="15">
        <f t="shared" si="20"/>
        <v>430930</v>
      </c>
      <c r="U44" s="15">
        <f t="shared" si="21"/>
        <v>0</v>
      </c>
      <c r="V44" s="15">
        <f t="shared" si="22"/>
        <v>0</v>
      </c>
      <c r="W44" s="15">
        <f t="shared" si="23"/>
        <v>0</v>
      </c>
      <c r="X44" s="17">
        <f t="shared" si="27"/>
        <v>829926</v>
      </c>
    </row>
    <row r="45" spans="2:24" x14ac:dyDescent="0.25">
      <c r="B45" s="12" t="s">
        <v>10</v>
      </c>
      <c r="C45" s="18">
        <v>237884</v>
      </c>
      <c r="D45" s="18">
        <v>603831</v>
      </c>
      <c r="E45" s="18">
        <v>0</v>
      </c>
      <c r="F45" s="18">
        <v>0</v>
      </c>
      <c r="G45" s="19">
        <v>0</v>
      </c>
      <c r="H45" s="17">
        <f t="shared" si="24"/>
        <v>841715</v>
      </c>
      <c r="J45" s="12" t="s">
        <v>10</v>
      </c>
      <c r="K45" s="18">
        <v>0</v>
      </c>
      <c r="L45" s="18">
        <v>124935</v>
      </c>
      <c r="M45" s="18">
        <v>0</v>
      </c>
      <c r="N45" s="18">
        <v>0</v>
      </c>
      <c r="O45" s="19">
        <v>0</v>
      </c>
      <c r="P45" s="17">
        <f t="shared" si="25"/>
        <v>124935</v>
      </c>
      <c r="R45" s="12" t="s">
        <v>10</v>
      </c>
      <c r="S45" s="15">
        <f t="shared" si="26"/>
        <v>237884</v>
      </c>
      <c r="T45" s="15">
        <f t="shared" si="20"/>
        <v>728766</v>
      </c>
      <c r="U45" s="15">
        <f t="shared" si="21"/>
        <v>0</v>
      </c>
      <c r="V45" s="15">
        <f t="shared" si="22"/>
        <v>0</v>
      </c>
      <c r="W45" s="15">
        <f t="shared" si="23"/>
        <v>0</v>
      </c>
      <c r="X45" s="17">
        <f t="shared" si="27"/>
        <v>966650</v>
      </c>
    </row>
    <row r="46" spans="2:24" x14ac:dyDescent="0.25">
      <c r="B46" s="12" t="s">
        <v>11</v>
      </c>
      <c r="C46" s="18">
        <v>83730</v>
      </c>
      <c r="D46" s="18">
        <v>455965</v>
      </c>
      <c r="E46" s="18">
        <v>0</v>
      </c>
      <c r="F46" s="18">
        <v>0</v>
      </c>
      <c r="G46" s="19">
        <v>0</v>
      </c>
      <c r="H46" s="17">
        <f t="shared" si="24"/>
        <v>539695</v>
      </c>
      <c r="J46" s="12" t="s">
        <v>11</v>
      </c>
      <c r="K46" s="18">
        <v>0</v>
      </c>
      <c r="L46" s="18">
        <v>897446</v>
      </c>
      <c r="M46" s="18">
        <v>0</v>
      </c>
      <c r="N46" s="18">
        <v>0</v>
      </c>
      <c r="O46" s="19">
        <v>0</v>
      </c>
      <c r="P46" s="17">
        <f t="shared" si="25"/>
        <v>897446</v>
      </c>
      <c r="R46" s="12" t="s">
        <v>11</v>
      </c>
      <c r="S46" s="15">
        <f t="shared" si="26"/>
        <v>83730</v>
      </c>
      <c r="T46" s="15">
        <f t="shared" si="20"/>
        <v>1353411</v>
      </c>
      <c r="U46" s="15">
        <f t="shared" si="21"/>
        <v>0</v>
      </c>
      <c r="V46" s="15">
        <f t="shared" si="22"/>
        <v>0</v>
      </c>
      <c r="W46" s="15">
        <f t="shared" si="23"/>
        <v>0</v>
      </c>
      <c r="X46" s="17">
        <f t="shared" si="27"/>
        <v>1437141</v>
      </c>
    </row>
    <row r="47" spans="2:24" x14ac:dyDescent="0.25">
      <c r="B47" s="12" t="s">
        <v>12</v>
      </c>
      <c r="C47" s="18">
        <v>262199</v>
      </c>
      <c r="D47" s="18">
        <v>1032784</v>
      </c>
      <c r="E47" s="18">
        <v>0</v>
      </c>
      <c r="F47" s="18">
        <v>0</v>
      </c>
      <c r="G47" s="19">
        <v>0</v>
      </c>
      <c r="H47" s="17">
        <f t="shared" si="24"/>
        <v>1294983</v>
      </c>
      <c r="J47" s="12" t="s">
        <v>12</v>
      </c>
      <c r="K47" s="18">
        <v>0</v>
      </c>
      <c r="L47" s="18">
        <v>566738</v>
      </c>
      <c r="M47" s="18">
        <v>0</v>
      </c>
      <c r="N47" s="18">
        <v>0</v>
      </c>
      <c r="O47" s="19">
        <v>0</v>
      </c>
      <c r="P47" s="17">
        <f t="shared" si="25"/>
        <v>566738</v>
      </c>
      <c r="R47" s="12" t="s">
        <v>12</v>
      </c>
      <c r="S47" s="15">
        <f t="shared" si="26"/>
        <v>262199</v>
      </c>
      <c r="T47" s="15">
        <f t="shared" si="20"/>
        <v>1599522</v>
      </c>
      <c r="U47" s="15">
        <f t="shared" si="21"/>
        <v>0</v>
      </c>
      <c r="V47" s="15">
        <f t="shared" si="22"/>
        <v>0</v>
      </c>
      <c r="W47" s="15">
        <f t="shared" si="23"/>
        <v>0</v>
      </c>
      <c r="X47" s="17">
        <f t="shared" si="27"/>
        <v>1861721</v>
      </c>
    </row>
    <row r="48" spans="2:24" x14ac:dyDescent="0.25">
      <c r="B48" s="12" t="s">
        <v>13</v>
      </c>
      <c r="C48" s="18">
        <v>0</v>
      </c>
      <c r="D48" s="18">
        <v>938321</v>
      </c>
      <c r="E48" s="18">
        <v>0</v>
      </c>
      <c r="F48" s="18">
        <v>0</v>
      </c>
      <c r="G48" s="19">
        <v>0</v>
      </c>
      <c r="H48" s="17">
        <f t="shared" si="24"/>
        <v>938321</v>
      </c>
      <c r="J48" s="12" t="s">
        <v>13</v>
      </c>
      <c r="K48" s="18">
        <v>0</v>
      </c>
      <c r="L48" s="18">
        <v>261977</v>
      </c>
      <c r="M48" s="18">
        <v>0</v>
      </c>
      <c r="N48" s="18">
        <v>0</v>
      </c>
      <c r="O48" s="19">
        <v>0</v>
      </c>
      <c r="P48" s="17">
        <f t="shared" si="25"/>
        <v>261977</v>
      </c>
      <c r="R48" s="12" t="s">
        <v>13</v>
      </c>
      <c r="S48" s="15">
        <f t="shared" si="26"/>
        <v>0</v>
      </c>
      <c r="T48" s="15">
        <f t="shared" si="20"/>
        <v>1200298</v>
      </c>
      <c r="U48" s="15">
        <f t="shared" si="21"/>
        <v>0</v>
      </c>
      <c r="V48" s="15">
        <f t="shared" si="22"/>
        <v>0</v>
      </c>
      <c r="W48" s="15">
        <f t="shared" si="23"/>
        <v>0</v>
      </c>
      <c r="X48" s="17">
        <f t="shared" si="27"/>
        <v>1200298</v>
      </c>
    </row>
    <row r="49" spans="2:24" x14ac:dyDescent="0.25">
      <c r="B49" s="12" t="s">
        <v>14</v>
      </c>
      <c r="C49" s="18">
        <v>0</v>
      </c>
      <c r="D49" s="18">
        <v>198057</v>
      </c>
      <c r="E49" s="18">
        <v>0</v>
      </c>
      <c r="F49" s="18">
        <v>0</v>
      </c>
      <c r="G49" s="19">
        <v>0</v>
      </c>
      <c r="H49" s="17">
        <f t="shared" si="24"/>
        <v>198057</v>
      </c>
      <c r="J49" s="12" t="s">
        <v>14</v>
      </c>
      <c r="K49" s="18">
        <v>0</v>
      </c>
      <c r="L49" s="18">
        <v>936107</v>
      </c>
      <c r="M49" s="18">
        <v>0</v>
      </c>
      <c r="N49" s="18">
        <v>0</v>
      </c>
      <c r="O49" s="19">
        <v>0</v>
      </c>
      <c r="P49" s="17">
        <f t="shared" si="25"/>
        <v>936107</v>
      </c>
      <c r="R49" s="12" t="s">
        <v>14</v>
      </c>
      <c r="S49" s="15">
        <f t="shared" si="26"/>
        <v>0</v>
      </c>
      <c r="T49" s="15">
        <f t="shared" si="20"/>
        <v>1134164</v>
      </c>
      <c r="U49" s="15">
        <f t="shared" si="21"/>
        <v>0</v>
      </c>
      <c r="V49" s="15">
        <f t="shared" si="22"/>
        <v>0</v>
      </c>
      <c r="W49" s="15">
        <f t="shared" si="23"/>
        <v>0</v>
      </c>
      <c r="X49" s="17">
        <f t="shared" si="27"/>
        <v>1134164</v>
      </c>
    </row>
    <row r="50" spans="2:24" x14ac:dyDescent="0.25">
      <c r="B50" s="12" t="s">
        <v>15</v>
      </c>
      <c r="C50" s="18">
        <v>0</v>
      </c>
      <c r="D50" s="18">
        <v>9372</v>
      </c>
      <c r="E50" s="18">
        <v>0</v>
      </c>
      <c r="F50" s="18">
        <v>0</v>
      </c>
      <c r="G50" s="19">
        <v>0</v>
      </c>
      <c r="H50" s="17">
        <f t="shared" si="24"/>
        <v>9372</v>
      </c>
      <c r="J50" s="12" t="s">
        <v>15</v>
      </c>
      <c r="K50" s="18">
        <v>0</v>
      </c>
      <c r="L50" s="18">
        <v>1256374</v>
      </c>
      <c r="M50" s="18">
        <v>0</v>
      </c>
      <c r="N50" s="18">
        <v>0</v>
      </c>
      <c r="O50" s="19">
        <v>0</v>
      </c>
      <c r="P50" s="17">
        <f t="shared" si="25"/>
        <v>1256374</v>
      </c>
      <c r="R50" s="12" t="s">
        <v>15</v>
      </c>
      <c r="S50" s="15">
        <f t="shared" si="26"/>
        <v>0</v>
      </c>
      <c r="T50" s="15">
        <f t="shared" si="20"/>
        <v>1265746</v>
      </c>
      <c r="U50" s="15">
        <f t="shared" si="21"/>
        <v>0</v>
      </c>
      <c r="V50" s="15">
        <f t="shared" si="22"/>
        <v>0</v>
      </c>
      <c r="W50" s="15">
        <f t="shared" si="23"/>
        <v>0</v>
      </c>
      <c r="X50" s="17">
        <f t="shared" si="27"/>
        <v>1265746</v>
      </c>
    </row>
    <row r="51" spans="2:24" x14ac:dyDescent="0.25">
      <c r="B51" s="12" t="s">
        <v>16</v>
      </c>
      <c r="C51" s="18">
        <v>0</v>
      </c>
      <c r="D51" s="18">
        <v>0</v>
      </c>
      <c r="E51" s="18">
        <v>0</v>
      </c>
      <c r="F51" s="18">
        <v>0</v>
      </c>
      <c r="G51" s="19">
        <v>0</v>
      </c>
      <c r="H51" s="17">
        <f t="shared" si="24"/>
        <v>0</v>
      </c>
      <c r="J51" s="12" t="s">
        <v>16</v>
      </c>
      <c r="K51" s="18">
        <v>0</v>
      </c>
      <c r="L51" s="18">
        <v>8594</v>
      </c>
      <c r="M51" s="18">
        <v>0</v>
      </c>
      <c r="N51" s="18">
        <v>0</v>
      </c>
      <c r="O51" s="19">
        <v>0</v>
      </c>
      <c r="P51" s="17">
        <f t="shared" si="25"/>
        <v>8594</v>
      </c>
      <c r="R51" s="12" t="s">
        <v>16</v>
      </c>
      <c r="S51" s="15">
        <f t="shared" si="26"/>
        <v>0</v>
      </c>
      <c r="T51" s="15">
        <f t="shared" si="20"/>
        <v>8594</v>
      </c>
      <c r="U51" s="15">
        <f t="shared" si="21"/>
        <v>0</v>
      </c>
      <c r="V51" s="15">
        <f t="shared" si="22"/>
        <v>0</v>
      </c>
      <c r="W51" s="15">
        <f t="shared" si="23"/>
        <v>0</v>
      </c>
      <c r="X51" s="17">
        <f t="shared" si="27"/>
        <v>8594</v>
      </c>
    </row>
    <row r="52" spans="2:24" x14ac:dyDescent="0.25">
      <c r="B52" s="12" t="s">
        <v>17</v>
      </c>
      <c r="C52" s="18">
        <v>0</v>
      </c>
      <c r="D52" s="18">
        <v>60000</v>
      </c>
      <c r="E52" s="18">
        <v>0</v>
      </c>
      <c r="F52" s="18">
        <v>0</v>
      </c>
      <c r="G52" s="19">
        <v>0</v>
      </c>
      <c r="H52" s="17">
        <f t="shared" si="24"/>
        <v>60000</v>
      </c>
      <c r="J52" s="12" t="s">
        <v>17</v>
      </c>
      <c r="K52" s="18">
        <v>0</v>
      </c>
      <c r="L52" s="18">
        <v>6687</v>
      </c>
      <c r="M52" s="18">
        <v>0</v>
      </c>
      <c r="N52" s="18">
        <v>0</v>
      </c>
      <c r="O52" s="19">
        <v>0</v>
      </c>
      <c r="P52" s="17">
        <f t="shared" si="25"/>
        <v>6687</v>
      </c>
      <c r="R52" s="12" t="s">
        <v>17</v>
      </c>
      <c r="S52" s="15">
        <f t="shared" si="26"/>
        <v>0</v>
      </c>
      <c r="T52" s="15">
        <f t="shared" si="20"/>
        <v>66687</v>
      </c>
      <c r="U52" s="15">
        <f t="shared" si="21"/>
        <v>0</v>
      </c>
      <c r="V52" s="15">
        <f t="shared" si="22"/>
        <v>0</v>
      </c>
      <c r="W52" s="15">
        <f t="shared" si="23"/>
        <v>0</v>
      </c>
      <c r="X52" s="17">
        <f t="shared" si="27"/>
        <v>66687</v>
      </c>
    </row>
    <row r="53" spans="2:24" x14ac:dyDescent="0.25">
      <c r="B53" s="12" t="s">
        <v>18</v>
      </c>
      <c r="C53" s="18">
        <v>0</v>
      </c>
      <c r="D53" s="18">
        <v>392582</v>
      </c>
      <c r="E53" s="18">
        <v>0</v>
      </c>
      <c r="F53" s="18">
        <v>0</v>
      </c>
      <c r="G53" s="19">
        <v>22</v>
      </c>
      <c r="H53" s="17">
        <f t="shared" si="24"/>
        <v>392604</v>
      </c>
      <c r="J53" s="12" t="s">
        <v>18</v>
      </c>
      <c r="K53" s="18">
        <v>0</v>
      </c>
      <c r="L53" s="18">
        <v>1304538</v>
      </c>
      <c r="M53" s="18">
        <v>0</v>
      </c>
      <c r="N53" s="18">
        <v>0</v>
      </c>
      <c r="O53" s="19">
        <v>0</v>
      </c>
      <c r="P53" s="17">
        <f t="shared" si="25"/>
        <v>1304538</v>
      </c>
      <c r="R53" s="12" t="s">
        <v>18</v>
      </c>
      <c r="S53" s="15">
        <f t="shared" si="26"/>
        <v>0</v>
      </c>
      <c r="T53" s="15">
        <f t="shared" si="20"/>
        <v>1697120</v>
      </c>
      <c r="U53" s="15">
        <f t="shared" si="21"/>
        <v>0</v>
      </c>
      <c r="V53" s="15">
        <f t="shared" si="22"/>
        <v>0</v>
      </c>
      <c r="W53" s="15">
        <f t="shared" si="23"/>
        <v>22</v>
      </c>
      <c r="X53" s="17">
        <f t="shared" si="27"/>
        <v>1697142</v>
      </c>
    </row>
    <row r="54" spans="2:24" x14ac:dyDescent="0.25">
      <c r="B54" s="12" t="s">
        <v>47</v>
      </c>
      <c r="C54" s="18">
        <v>0</v>
      </c>
      <c r="D54" s="18">
        <v>146714</v>
      </c>
      <c r="E54" s="18">
        <v>0</v>
      </c>
      <c r="F54" s="18">
        <v>0</v>
      </c>
      <c r="G54" s="19">
        <v>0</v>
      </c>
      <c r="H54" s="38">
        <f t="shared" ref="H54:H56" si="28">SUM(C54:G54)</f>
        <v>146714</v>
      </c>
      <c r="J54" s="12" t="s">
        <v>47</v>
      </c>
      <c r="K54" s="18">
        <v>0</v>
      </c>
      <c r="L54" s="18">
        <v>1293180</v>
      </c>
      <c r="M54" s="18">
        <v>0</v>
      </c>
      <c r="N54" s="18">
        <v>0</v>
      </c>
      <c r="O54" s="19">
        <v>0</v>
      </c>
      <c r="P54" s="38">
        <f t="shared" ref="P54:P56" si="29">SUM(K54:O54)</f>
        <v>1293180</v>
      </c>
      <c r="R54" s="12" t="s">
        <v>47</v>
      </c>
      <c r="S54" s="18">
        <f t="shared" ref="S54:S56" si="30">+C54+K54</f>
        <v>0</v>
      </c>
      <c r="T54" s="18">
        <f t="shared" ref="T54:T56" si="31">+D54+L54</f>
        <v>1439894</v>
      </c>
      <c r="U54" s="18">
        <f t="shared" ref="U54:U56" si="32">+E54+M54</f>
        <v>0</v>
      </c>
      <c r="V54" s="18">
        <f t="shared" ref="V54:V56" si="33">+F54+N54</f>
        <v>0</v>
      </c>
      <c r="W54" s="18">
        <f t="shared" ref="W54:W56" si="34">+G54+O54</f>
        <v>0</v>
      </c>
      <c r="X54" s="38">
        <f t="shared" ref="X54:X56" si="35">SUM(S54:W54)</f>
        <v>1439894</v>
      </c>
    </row>
    <row r="55" spans="2:24" x14ac:dyDescent="0.25">
      <c r="B55" s="12" t="s">
        <v>50</v>
      </c>
      <c r="C55" s="18">
        <v>0</v>
      </c>
      <c r="D55" s="18">
        <v>202313</v>
      </c>
      <c r="E55" s="18">
        <v>0</v>
      </c>
      <c r="F55" s="18">
        <v>0</v>
      </c>
      <c r="G55" s="19">
        <v>0</v>
      </c>
      <c r="H55" s="38">
        <f t="shared" si="28"/>
        <v>202313</v>
      </c>
      <c r="J55" s="12" t="s">
        <v>50</v>
      </c>
      <c r="K55" s="18">
        <v>0</v>
      </c>
      <c r="L55" s="18">
        <v>15686</v>
      </c>
      <c r="M55" s="18">
        <v>0</v>
      </c>
      <c r="N55" s="18">
        <v>0</v>
      </c>
      <c r="O55" s="19">
        <v>0</v>
      </c>
      <c r="P55" s="38">
        <f t="shared" si="29"/>
        <v>15686</v>
      </c>
      <c r="R55" s="12" t="s">
        <v>50</v>
      </c>
      <c r="S55" s="18">
        <f t="shared" si="30"/>
        <v>0</v>
      </c>
      <c r="T55" s="18">
        <f t="shared" si="31"/>
        <v>217999</v>
      </c>
      <c r="U55" s="18">
        <f t="shared" si="32"/>
        <v>0</v>
      </c>
      <c r="V55" s="18">
        <f t="shared" si="33"/>
        <v>0</v>
      </c>
      <c r="W55" s="18">
        <f t="shared" si="34"/>
        <v>0</v>
      </c>
      <c r="X55" s="38">
        <f t="shared" si="35"/>
        <v>217999</v>
      </c>
    </row>
    <row r="56" spans="2:24" x14ac:dyDescent="0.25">
      <c r="B56" s="12" t="s">
        <v>51</v>
      </c>
      <c r="C56" s="18">
        <v>0</v>
      </c>
      <c r="D56" s="18">
        <v>167915</v>
      </c>
      <c r="E56" s="18">
        <v>0</v>
      </c>
      <c r="F56" s="18">
        <v>0</v>
      </c>
      <c r="G56" s="19">
        <v>0</v>
      </c>
      <c r="H56" s="38">
        <f t="shared" si="28"/>
        <v>167915</v>
      </c>
      <c r="J56" s="12" t="s">
        <v>51</v>
      </c>
      <c r="K56" s="18">
        <v>0</v>
      </c>
      <c r="L56" s="18">
        <v>998932</v>
      </c>
      <c r="M56" s="18">
        <v>0</v>
      </c>
      <c r="N56" s="18">
        <v>0</v>
      </c>
      <c r="O56" s="19">
        <v>0</v>
      </c>
      <c r="P56" s="38">
        <f t="shared" si="29"/>
        <v>998932</v>
      </c>
      <c r="R56" s="12" t="s">
        <v>51</v>
      </c>
      <c r="S56" s="18">
        <f t="shared" si="30"/>
        <v>0</v>
      </c>
      <c r="T56" s="18">
        <f t="shared" si="31"/>
        <v>1166847</v>
      </c>
      <c r="U56" s="18">
        <f t="shared" si="32"/>
        <v>0</v>
      </c>
      <c r="V56" s="18">
        <f t="shared" si="33"/>
        <v>0</v>
      </c>
      <c r="W56" s="18">
        <f t="shared" si="34"/>
        <v>0</v>
      </c>
      <c r="X56" s="38">
        <f t="shared" si="35"/>
        <v>1166847</v>
      </c>
    </row>
    <row r="57" spans="2:24" ht="15.75" thickBot="1" x14ac:dyDescent="0.3">
      <c r="B57" s="11" t="s">
        <v>55</v>
      </c>
      <c r="C57" s="20">
        <v>0</v>
      </c>
      <c r="D57" s="20">
        <v>39447</v>
      </c>
      <c r="E57" s="20">
        <v>0</v>
      </c>
      <c r="F57" s="20">
        <v>0</v>
      </c>
      <c r="G57" s="21">
        <v>0</v>
      </c>
      <c r="H57" s="37">
        <f t="shared" si="24"/>
        <v>39447</v>
      </c>
      <c r="J57" s="11" t="s">
        <v>55</v>
      </c>
      <c r="K57" s="20">
        <v>0</v>
      </c>
      <c r="L57" s="20">
        <v>1656153</v>
      </c>
      <c r="M57" s="20">
        <v>0</v>
      </c>
      <c r="N57" s="20">
        <v>0</v>
      </c>
      <c r="O57" s="21">
        <v>0</v>
      </c>
      <c r="P57" s="37">
        <f t="shared" si="25"/>
        <v>1656153</v>
      </c>
      <c r="R57" s="11" t="s">
        <v>55</v>
      </c>
      <c r="S57" s="20">
        <f t="shared" si="26"/>
        <v>0</v>
      </c>
      <c r="T57" s="20">
        <f t="shared" si="20"/>
        <v>1695600</v>
      </c>
      <c r="U57" s="20">
        <f t="shared" si="21"/>
        <v>0</v>
      </c>
      <c r="V57" s="20">
        <f t="shared" si="22"/>
        <v>0</v>
      </c>
      <c r="W57" s="20">
        <f t="shared" si="23"/>
        <v>0</v>
      </c>
      <c r="X57" s="37">
        <f t="shared" si="27"/>
        <v>1695600</v>
      </c>
    </row>
    <row r="59" spans="2:24" x14ac:dyDescent="0.25">
      <c r="B59" s="9" t="str">
        <f>B32</f>
        <v>* Progressive / Progressief: May / Mei  - October / Oktober 2021</v>
      </c>
      <c r="J59" s="9" t="str">
        <f>B59</f>
        <v>* Progressive / Progressief: May / Mei  - October / Oktober 2021</v>
      </c>
      <c r="R59" s="9" t="str">
        <f>B59</f>
        <v>* Progressive / Progressief: May / Mei  - October / Oktober 2021</v>
      </c>
    </row>
    <row r="60" spans="2:24" x14ac:dyDescent="0.25">
      <c r="B60" s="13"/>
      <c r="J60" s="13"/>
      <c r="R60" s="13"/>
    </row>
    <row r="61" spans="2:24" x14ac:dyDescent="0.25">
      <c r="B61" s="13"/>
      <c r="J61" s="13"/>
      <c r="R61" s="13"/>
    </row>
  </sheetData>
  <mergeCells count="12">
    <mergeCell ref="C39:H39"/>
    <mergeCell ref="K39:P39"/>
    <mergeCell ref="S39:X39"/>
    <mergeCell ref="S12:X12"/>
    <mergeCell ref="T10:V10"/>
    <mergeCell ref="D37:F37"/>
    <mergeCell ref="L37:N37"/>
    <mergeCell ref="T37:V37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topLeftCell="A16" zoomScaleNormal="100" workbookViewId="0">
      <selection activeCell="G25" sqref="G2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33</v>
      </c>
      <c r="C10" s="63"/>
      <c r="D10" s="63"/>
      <c r="E10" s="63"/>
      <c r="F10" s="63"/>
      <c r="G10" s="63"/>
      <c r="H10" s="63"/>
      <c r="I10" s="3"/>
      <c r="J10" s="63" t="s">
        <v>34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17</v>
      </c>
      <c r="E14" s="15">
        <v>17522</v>
      </c>
      <c r="F14" s="15">
        <v>0</v>
      </c>
      <c r="G14" s="16">
        <v>0</v>
      </c>
      <c r="H14" s="17">
        <f>SUM(C14:G14)</f>
        <v>17539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13304</v>
      </c>
      <c r="F15" s="18">
        <v>0</v>
      </c>
      <c r="G15" s="19">
        <v>0</v>
      </c>
      <c r="H15" s="17">
        <f t="shared" ref="H15:H26" si="0">SUM(C15:G15)</f>
        <v>13304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30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17861</v>
      </c>
      <c r="F16" s="18">
        <v>0</v>
      </c>
      <c r="G16" s="19">
        <v>0</v>
      </c>
      <c r="H16" s="17">
        <f t="shared" si="0"/>
        <v>17861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75</v>
      </c>
      <c r="E17" s="18">
        <v>32654</v>
      </c>
      <c r="F17" s="18">
        <v>0</v>
      </c>
      <c r="G17" s="19">
        <v>0</v>
      </c>
      <c r="H17" s="17">
        <f t="shared" si="0"/>
        <v>32729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108</v>
      </c>
      <c r="E18" s="18">
        <v>20843</v>
      </c>
      <c r="F18" s="18">
        <v>0</v>
      </c>
      <c r="G18" s="19">
        <v>0</v>
      </c>
      <c r="H18" s="17">
        <f t="shared" si="0"/>
        <v>20951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15122</v>
      </c>
      <c r="F19" s="18">
        <v>0</v>
      </c>
      <c r="G19" s="19">
        <v>0</v>
      </c>
      <c r="H19" s="17">
        <f t="shared" si="0"/>
        <v>15122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10642</v>
      </c>
      <c r="F20" s="18">
        <v>0</v>
      </c>
      <c r="G20" s="19">
        <v>0</v>
      </c>
      <c r="H20" s="17">
        <f t="shared" si="0"/>
        <v>10642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11007</v>
      </c>
      <c r="F21" s="18">
        <v>0</v>
      </c>
      <c r="G21" s="19">
        <v>0</v>
      </c>
      <c r="H21" s="17">
        <f t="shared" si="0"/>
        <v>11007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19487</v>
      </c>
      <c r="F22" s="18">
        <v>0</v>
      </c>
      <c r="G22" s="19">
        <v>0</v>
      </c>
      <c r="H22" s="17">
        <f t="shared" si="0"/>
        <v>19487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51</v>
      </c>
      <c r="E23" s="18">
        <v>45256</v>
      </c>
      <c r="F23" s="18">
        <v>0</v>
      </c>
      <c r="G23" s="19">
        <v>0</v>
      </c>
      <c r="H23" s="17">
        <f t="shared" si="0"/>
        <v>45307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150</v>
      </c>
      <c r="E24" s="18">
        <v>30057</v>
      </c>
      <c r="F24" s="18">
        <v>25</v>
      </c>
      <c r="G24" s="19">
        <v>0</v>
      </c>
      <c r="H24" s="17">
        <f t="shared" si="0"/>
        <v>30232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75</v>
      </c>
      <c r="E25" s="18">
        <v>24153</v>
      </c>
      <c r="F25" s="18">
        <v>0</v>
      </c>
      <c r="G25" s="19">
        <v>0</v>
      </c>
      <c r="H25" s="17">
        <f t="shared" si="0"/>
        <v>24228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162</v>
      </c>
      <c r="E26" s="18">
        <v>38466</v>
      </c>
      <c r="F26" s="18">
        <v>0</v>
      </c>
      <c r="G26" s="19">
        <v>0</v>
      </c>
      <c r="H26" s="17">
        <f t="shared" si="0"/>
        <v>38628</v>
      </c>
      <c r="J26" s="12" t="s">
        <v>18</v>
      </c>
      <c r="K26" s="18">
        <v>0</v>
      </c>
      <c r="L26" s="18">
        <v>156</v>
      </c>
      <c r="M26" s="18">
        <v>0</v>
      </c>
      <c r="N26" s="18">
        <v>0</v>
      </c>
      <c r="O26" s="19">
        <v>0</v>
      </c>
      <c r="P26" s="17">
        <f t="shared" si="1"/>
        <v>156</v>
      </c>
    </row>
    <row r="27" spans="2:16" x14ac:dyDescent="0.25">
      <c r="B27" s="27" t="s">
        <v>46</v>
      </c>
      <c r="C27" s="32">
        <v>0</v>
      </c>
      <c r="D27" s="32">
        <v>126</v>
      </c>
      <c r="E27" s="32">
        <v>23357</v>
      </c>
      <c r="F27" s="32">
        <v>0</v>
      </c>
      <c r="G27" s="30">
        <v>0</v>
      </c>
      <c r="H27" s="17">
        <f t="shared" ref="H27" si="2">SUM(C27:G27)</f>
        <v>23483</v>
      </c>
      <c r="J27" s="27" t="s">
        <v>46</v>
      </c>
      <c r="K27" s="32">
        <v>0</v>
      </c>
      <c r="L27" s="32">
        <v>50</v>
      </c>
      <c r="M27" s="32">
        <v>0</v>
      </c>
      <c r="N27" s="32">
        <v>0</v>
      </c>
      <c r="O27" s="30">
        <v>0</v>
      </c>
      <c r="P27" s="17">
        <f t="shared" ref="P27:P29" si="3">SUM(K27:O27)</f>
        <v>50</v>
      </c>
    </row>
    <row r="28" spans="2:16" x14ac:dyDescent="0.25">
      <c r="B28" s="10" t="s">
        <v>48</v>
      </c>
      <c r="C28" s="15">
        <v>0</v>
      </c>
      <c r="D28" s="15">
        <f>77</f>
        <v>77</v>
      </c>
      <c r="E28" s="15">
        <v>61533</v>
      </c>
      <c r="F28" s="15">
        <v>0</v>
      </c>
      <c r="G28" s="16">
        <v>0</v>
      </c>
      <c r="H28" s="17">
        <f>SUM(C28:G28)</f>
        <v>61610</v>
      </c>
      <c r="J28" s="10" t="s">
        <v>50</v>
      </c>
      <c r="K28" s="15">
        <v>0</v>
      </c>
      <c r="L28" s="15">
        <v>100</v>
      </c>
      <c r="M28" s="15">
        <v>0</v>
      </c>
      <c r="N28" s="15">
        <v>0</v>
      </c>
      <c r="O28" s="16">
        <v>0</v>
      </c>
      <c r="P28" s="17">
        <f t="shared" si="3"/>
        <v>100</v>
      </c>
    </row>
    <row r="29" spans="2:16" x14ac:dyDescent="0.25">
      <c r="B29" s="10" t="s">
        <v>54</v>
      </c>
      <c r="C29" s="15">
        <v>0</v>
      </c>
      <c r="D29" s="15">
        <v>103</v>
      </c>
      <c r="E29" s="15">
        <v>20426</v>
      </c>
      <c r="F29" s="15">
        <v>0</v>
      </c>
      <c r="G29" s="16">
        <v>0</v>
      </c>
      <c r="H29" s="17">
        <f>SUM(C29:G29)</f>
        <v>20529</v>
      </c>
      <c r="J29" s="10" t="s">
        <v>54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  <c r="P29" s="17">
        <f t="shared" si="3"/>
        <v>0</v>
      </c>
    </row>
    <row r="30" spans="2:16" ht="15.75" thickBot="1" x14ac:dyDescent="0.3">
      <c r="B30" s="36" t="s">
        <v>59</v>
      </c>
      <c r="C30" s="23">
        <v>0</v>
      </c>
      <c r="D30" s="23">
        <v>0</v>
      </c>
      <c r="E30" s="23">
        <v>0</v>
      </c>
      <c r="F30" s="23">
        <v>0</v>
      </c>
      <c r="G30" s="35">
        <v>0</v>
      </c>
      <c r="H30" s="22">
        <f>SUM(C30:G30)</f>
        <v>0</v>
      </c>
      <c r="I30" s="39"/>
      <c r="J30" s="36" t="s">
        <v>53</v>
      </c>
      <c r="K30" s="23">
        <v>0</v>
      </c>
      <c r="L30" s="23">
        <v>0</v>
      </c>
      <c r="M30" s="23">
        <v>0</v>
      </c>
      <c r="N30" s="23">
        <v>0</v>
      </c>
      <c r="O30" s="35">
        <v>0</v>
      </c>
      <c r="P30" s="22">
        <f t="shared" si="1"/>
        <v>0</v>
      </c>
    </row>
    <row r="32" spans="2:16" x14ac:dyDescent="0.25">
      <c r="B32" s="9" t="s">
        <v>60</v>
      </c>
      <c r="J32" s="9" t="str">
        <f>B32</f>
        <v>* Progressive / Progressief: October/Oktober 2021</v>
      </c>
    </row>
    <row r="33" spans="2:10" x14ac:dyDescent="0.25">
      <c r="B33" s="13" t="s">
        <v>19</v>
      </c>
      <c r="G33" s="47"/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topLeftCell="A11" zoomScaleNormal="100" workbookViewId="0">
      <selection activeCell="B32" sqref="B32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35</v>
      </c>
      <c r="C10" s="63"/>
      <c r="D10" s="63"/>
      <c r="E10" s="63"/>
      <c r="F10" s="63"/>
      <c r="G10" s="63"/>
      <c r="H10" s="63"/>
      <c r="I10" s="3"/>
      <c r="J10" s="63" t="s">
        <v>36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50222</v>
      </c>
      <c r="E14" s="15">
        <v>0</v>
      </c>
      <c r="F14" s="15">
        <v>0</v>
      </c>
      <c r="G14" s="16">
        <v>0</v>
      </c>
      <c r="H14" s="17">
        <f>SUM(C14:G14)</f>
        <v>50222</v>
      </c>
      <c r="J14" s="10" t="s">
        <v>6</v>
      </c>
      <c r="K14" s="15">
        <v>0</v>
      </c>
      <c r="L14" s="15">
        <v>1640</v>
      </c>
      <c r="M14" s="15">
        <v>0</v>
      </c>
      <c r="N14" s="15">
        <v>0</v>
      </c>
      <c r="O14" s="16">
        <v>0</v>
      </c>
      <c r="P14" s="17">
        <f>SUM(K14:O14)</f>
        <v>1640</v>
      </c>
    </row>
    <row r="15" spans="2:16" x14ac:dyDescent="0.25">
      <c r="B15" s="12" t="s">
        <v>7</v>
      </c>
      <c r="C15" s="18">
        <v>29216</v>
      </c>
      <c r="D15" s="18">
        <v>30971</v>
      </c>
      <c r="E15" s="18">
        <v>0</v>
      </c>
      <c r="F15" s="18">
        <v>0</v>
      </c>
      <c r="G15" s="19">
        <v>0</v>
      </c>
      <c r="H15" s="17">
        <f t="shared" ref="H15:H30" si="0">SUM(C15:G15)</f>
        <v>60187</v>
      </c>
      <c r="J15" s="12" t="s">
        <v>7</v>
      </c>
      <c r="K15" s="18">
        <v>0</v>
      </c>
      <c r="L15" s="18">
        <v>2005</v>
      </c>
      <c r="M15" s="18">
        <v>0</v>
      </c>
      <c r="N15" s="18">
        <v>0</v>
      </c>
      <c r="O15" s="19">
        <v>0</v>
      </c>
      <c r="P15" s="17">
        <f t="shared" ref="P15:P30" si="1">SUM(K15:O15)</f>
        <v>2005</v>
      </c>
    </row>
    <row r="16" spans="2:16" x14ac:dyDescent="0.25">
      <c r="B16" s="12" t="s">
        <v>8</v>
      </c>
      <c r="C16" s="18">
        <v>0</v>
      </c>
      <c r="D16" s="18">
        <v>59192</v>
      </c>
      <c r="E16" s="18">
        <v>0</v>
      </c>
      <c r="F16" s="18">
        <v>0</v>
      </c>
      <c r="G16" s="19">
        <v>0</v>
      </c>
      <c r="H16" s="17">
        <f t="shared" si="0"/>
        <v>59192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34633</v>
      </c>
      <c r="E17" s="18">
        <v>0</v>
      </c>
      <c r="F17" s="18">
        <v>0</v>
      </c>
      <c r="G17" s="19">
        <v>0</v>
      </c>
      <c r="H17" s="17">
        <f t="shared" si="0"/>
        <v>34633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34082</v>
      </c>
      <c r="E18" s="18">
        <v>0</v>
      </c>
      <c r="F18" s="18">
        <v>0</v>
      </c>
      <c r="G18" s="19">
        <v>0</v>
      </c>
      <c r="H18" s="17">
        <f t="shared" si="0"/>
        <v>34082</v>
      </c>
      <c r="J18" s="12" t="s">
        <v>10</v>
      </c>
      <c r="K18" s="18">
        <v>0</v>
      </c>
      <c r="L18" s="18">
        <v>7911</v>
      </c>
      <c r="M18" s="18">
        <v>0</v>
      </c>
      <c r="N18" s="18">
        <v>0</v>
      </c>
      <c r="O18" s="19">
        <v>0</v>
      </c>
      <c r="P18" s="17">
        <f t="shared" si="1"/>
        <v>7911</v>
      </c>
    </row>
    <row r="19" spans="2:16" x14ac:dyDescent="0.25">
      <c r="B19" s="12" t="s">
        <v>11</v>
      </c>
      <c r="C19" s="18">
        <v>0</v>
      </c>
      <c r="D19" s="18">
        <v>28837</v>
      </c>
      <c r="E19" s="18">
        <v>0</v>
      </c>
      <c r="F19" s="18">
        <v>0</v>
      </c>
      <c r="G19" s="19">
        <v>0</v>
      </c>
      <c r="H19" s="17">
        <f t="shared" si="0"/>
        <v>28837</v>
      </c>
      <c r="J19" s="12" t="s">
        <v>11</v>
      </c>
      <c r="K19" s="18">
        <v>0</v>
      </c>
      <c r="L19" s="18">
        <v>5072</v>
      </c>
      <c r="M19" s="18">
        <v>0</v>
      </c>
      <c r="N19" s="18">
        <v>0</v>
      </c>
      <c r="O19" s="19">
        <v>0</v>
      </c>
      <c r="P19" s="17">
        <f t="shared" si="1"/>
        <v>5072</v>
      </c>
    </row>
    <row r="20" spans="2:16" x14ac:dyDescent="0.25">
      <c r="B20" s="12" t="s">
        <v>12</v>
      </c>
      <c r="C20" s="18">
        <v>0</v>
      </c>
      <c r="D20" s="18">
        <v>74514</v>
      </c>
      <c r="E20" s="18">
        <v>0</v>
      </c>
      <c r="F20" s="18">
        <v>0</v>
      </c>
      <c r="G20" s="19">
        <v>0</v>
      </c>
      <c r="H20" s="17">
        <f t="shared" si="0"/>
        <v>74514</v>
      </c>
      <c r="J20" s="12" t="s">
        <v>12</v>
      </c>
      <c r="K20" s="18">
        <v>0</v>
      </c>
      <c r="L20" s="18">
        <v>23087</v>
      </c>
      <c r="M20" s="18">
        <v>0</v>
      </c>
      <c r="N20" s="18">
        <v>0</v>
      </c>
      <c r="O20" s="19">
        <v>0</v>
      </c>
      <c r="P20" s="17">
        <f t="shared" si="1"/>
        <v>23087</v>
      </c>
    </row>
    <row r="21" spans="2:16" x14ac:dyDescent="0.25">
      <c r="B21" s="12" t="s">
        <v>13</v>
      </c>
      <c r="C21" s="18">
        <v>0</v>
      </c>
      <c r="D21" s="18">
        <v>140227</v>
      </c>
      <c r="E21" s="18">
        <v>0</v>
      </c>
      <c r="F21" s="18">
        <v>0</v>
      </c>
      <c r="G21" s="19">
        <v>0</v>
      </c>
      <c r="H21" s="17">
        <f t="shared" si="0"/>
        <v>140227</v>
      </c>
      <c r="J21" s="12" t="s">
        <v>13</v>
      </c>
      <c r="K21" s="18">
        <v>0</v>
      </c>
      <c r="L21" s="18">
        <v>23706</v>
      </c>
      <c r="M21" s="18">
        <v>0</v>
      </c>
      <c r="N21" s="18">
        <v>0</v>
      </c>
      <c r="O21" s="19">
        <v>0</v>
      </c>
      <c r="P21" s="17">
        <f t="shared" si="1"/>
        <v>23706</v>
      </c>
    </row>
    <row r="22" spans="2:16" x14ac:dyDescent="0.25">
      <c r="B22" s="12" t="s">
        <v>14</v>
      </c>
      <c r="C22" s="18">
        <v>0</v>
      </c>
      <c r="D22" s="18">
        <v>76278</v>
      </c>
      <c r="E22" s="18">
        <v>0</v>
      </c>
      <c r="F22" s="18">
        <v>0</v>
      </c>
      <c r="G22" s="19">
        <v>0</v>
      </c>
      <c r="H22" s="17">
        <f t="shared" si="0"/>
        <v>76278</v>
      </c>
      <c r="J22" s="12" t="s">
        <v>14</v>
      </c>
      <c r="K22" s="18">
        <v>0</v>
      </c>
      <c r="L22" s="18">
        <v>19250</v>
      </c>
      <c r="M22" s="18">
        <v>0</v>
      </c>
      <c r="N22" s="18">
        <v>0</v>
      </c>
      <c r="O22" s="19">
        <v>0</v>
      </c>
      <c r="P22" s="17">
        <f t="shared" si="1"/>
        <v>19250</v>
      </c>
    </row>
    <row r="23" spans="2:16" x14ac:dyDescent="0.25">
      <c r="B23" s="12" t="s">
        <v>15</v>
      </c>
      <c r="C23" s="18">
        <v>0</v>
      </c>
      <c r="D23" s="18">
        <v>17292</v>
      </c>
      <c r="E23" s="18">
        <v>0</v>
      </c>
      <c r="F23" s="18">
        <v>0</v>
      </c>
      <c r="G23" s="19">
        <v>0</v>
      </c>
      <c r="H23" s="17">
        <f t="shared" si="0"/>
        <v>17292</v>
      </c>
      <c r="J23" s="12" t="s">
        <v>15</v>
      </c>
      <c r="K23" s="18">
        <v>0</v>
      </c>
      <c r="L23" s="18">
        <v>25</v>
      </c>
      <c r="M23" s="18">
        <v>0</v>
      </c>
      <c r="N23" s="18">
        <v>0</v>
      </c>
      <c r="O23" s="19">
        <v>0</v>
      </c>
      <c r="P23" s="17">
        <f t="shared" si="1"/>
        <v>25</v>
      </c>
    </row>
    <row r="24" spans="2:16" x14ac:dyDescent="0.25">
      <c r="B24" s="12" t="s">
        <v>16</v>
      </c>
      <c r="C24" s="18">
        <v>0</v>
      </c>
      <c r="D24" s="18">
        <v>65143</v>
      </c>
      <c r="E24" s="18">
        <v>0</v>
      </c>
      <c r="F24" s="18">
        <v>0</v>
      </c>
      <c r="G24" s="19">
        <v>0</v>
      </c>
      <c r="H24" s="17">
        <f t="shared" si="0"/>
        <v>65143</v>
      </c>
      <c r="J24" s="12" t="s">
        <v>16</v>
      </c>
      <c r="K24" s="18">
        <v>0</v>
      </c>
      <c r="L24" s="18">
        <v>5300</v>
      </c>
      <c r="M24" s="18">
        <v>0</v>
      </c>
      <c r="N24" s="18">
        <v>0</v>
      </c>
      <c r="O24" s="19">
        <v>0</v>
      </c>
      <c r="P24" s="17">
        <f t="shared" si="1"/>
        <v>5300</v>
      </c>
    </row>
    <row r="25" spans="2:16" x14ac:dyDescent="0.25">
      <c r="B25" s="12" t="s">
        <v>17</v>
      </c>
      <c r="C25" s="18">
        <v>230</v>
      </c>
      <c r="D25" s="18">
        <v>142629</v>
      </c>
      <c r="E25" s="18">
        <v>50</v>
      </c>
      <c r="F25" s="18">
        <v>0</v>
      </c>
      <c r="G25" s="19">
        <v>0</v>
      </c>
      <c r="H25" s="17">
        <f t="shared" si="0"/>
        <v>142909</v>
      </c>
      <c r="J25" s="12" t="s">
        <v>17</v>
      </c>
      <c r="K25" s="18">
        <v>0</v>
      </c>
      <c r="L25" s="18">
        <v>35034</v>
      </c>
      <c r="M25" s="18">
        <v>0</v>
      </c>
      <c r="N25" s="18">
        <v>0</v>
      </c>
      <c r="O25" s="19">
        <v>0</v>
      </c>
      <c r="P25" s="17">
        <f t="shared" si="1"/>
        <v>35034</v>
      </c>
    </row>
    <row r="26" spans="2:16" x14ac:dyDescent="0.25">
      <c r="B26" s="12" t="s">
        <v>18</v>
      </c>
      <c r="C26" s="18">
        <v>0</v>
      </c>
      <c r="D26" s="18">
        <v>68689</v>
      </c>
      <c r="E26" s="18">
        <v>20</v>
      </c>
      <c r="F26" s="18">
        <v>0</v>
      </c>
      <c r="G26" s="19">
        <v>0</v>
      </c>
      <c r="H26" s="17">
        <f t="shared" si="0"/>
        <v>68709</v>
      </c>
      <c r="J26" s="12" t="s">
        <v>18</v>
      </c>
      <c r="K26" s="18">
        <v>0</v>
      </c>
      <c r="L26" s="18">
        <v>6502</v>
      </c>
      <c r="M26" s="18">
        <v>0</v>
      </c>
      <c r="N26" s="18">
        <v>0</v>
      </c>
      <c r="O26" s="19">
        <v>0</v>
      </c>
      <c r="P26" s="17">
        <f t="shared" si="1"/>
        <v>6502</v>
      </c>
    </row>
    <row r="27" spans="2:16" x14ac:dyDescent="0.25">
      <c r="B27" s="12" t="s">
        <v>46</v>
      </c>
      <c r="C27" s="18">
        <v>138</v>
      </c>
      <c r="D27" s="18">
        <v>47521</v>
      </c>
      <c r="E27" s="18">
        <v>49</v>
      </c>
      <c r="F27" s="18">
        <v>0</v>
      </c>
      <c r="G27" s="19">
        <v>0</v>
      </c>
      <c r="H27" s="17">
        <f t="shared" si="0"/>
        <v>47708</v>
      </c>
      <c r="J27" s="12" t="s">
        <v>46</v>
      </c>
      <c r="K27" s="18">
        <v>0</v>
      </c>
      <c r="L27" s="18">
        <v>6944</v>
      </c>
      <c r="M27" s="18">
        <v>0</v>
      </c>
      <c r="N27" s="18">
        <v>0</v>
      </c>
      <c r="O27" s="19">
        <v>0</v>
      </c>
      <c r="P27" s="17">
        <f t="shared" si="1"/>
        <v>6944</v>
      </c>
    </row>
    <row r="28" spans="2:16" x14ac:dyDescent="0.25">
      <c r="B28" s="12" t="s">
        <v>48</v>
      </c>
      <c r="C28" s="18">
        <v>368</v>
      </c>
      <c r="D28" s="18">
        <v>76848</v>
      </c>
      <c r="E28" s="18">
        <v>102</v>
      </c>
      <c r="F28" s="18">
        <v>0</v>
      </c>
      <c r="G28" s="19">
        <v>0</v>
      </c>
      <c r="H28" s="17">
        <f t="shared" si="0"/>
        <v>77318</v>
      </c>
      <c r="J28" s="12" t="s">
        <v>48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17">
        <f t="shared" si="1"/>
        <v>0</v>
      </c>
    </row>
    <row r="29" spans="2:16" x14ac:dyDescent="0.25">
      <c r="B29" s="10" t="s">
        <v>54</v>
      </c>
      <c r="C29" s="15">
        <v>0</v>
      </c>
      <c r="D29" s="15">
        <v>9284</v>
      </c>
      <c r="E29" s="15">
        <v>123</v>
      </c>
      <c r="F29" s="15">
        <v>0</v>
      </c>
      <c r="G29" s="16">
        <v>0</v>
      </c>
      <c r="H29" s="17">
        <f t="shared" ref="H29" si="2">SUM(C29:G29)</f>
        <v>9407</v>
      </c>
      <c r="J29" s="10" t="s">
        <v>54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  <c r="P29" s="17">
        <f t="shared" ref="P29" si="3">SUM(K29:O29)</f>
        <v>0</v>
      </c>
    </row>
    <row r="30" spans="2:16" ht="15.75" thickBot="1" x14ac:dyDescent="0.3">
      <c r="B30" s="36" t="s">
        <v>55</v>
      </c>
      <c r="C30" s="23">
        <v>0</v>
      </c>
      <c r="D30" s="23">
        <v>0</v>
      </c>
      <c r="E30" s="23">
        <v>100</v>
      </c>
      <c r="F30" s="23">
        <v>0</v>
      </c>
      <c r="G30" s="35">
        <v>0</v>
      </c>
      <c r="H30" s="22">
        <f t="shared" si="0"/>
        <v>100</v>
      </c>
      <c r="J30" s="36" t="str">
        <f>B30</f>
        <v>2021/2022 *</v>
      </c>
      <c r="K30" s="23">
        <v>0</v>
      </c>
      <c r="L30" s="23">
        <v>5033</v>
      </c>
      <c r="M30" s="23">
        <v>0</v>
      </c>
      <c r="N30" s="23">
        <v>0</v>
      </c>
      <c r="O30" s="35">
        <v>0</v>
      </c>
      <c r="P30" s="22">
        <f t="shared" si="1"/>
        <v>5033</v>
      </c>
    </row>
    <row r="32" spans="2:16" x14ac:dyDescent="0.25">
      <c r="B32" s="9" t="s">
        <v>61</v>
      </c>
      <c r="J32" s="9" t="str">
        <f>B32</f>
        <v>* Progressive / Progressief: March/Maart - October/Oktober 2021</v>
      </c>
    </row>
    <row r="33" spans="2:10" x14ac:dyDescent="0.25">
      <c r="B33" s="13" t="s">
        <v>19</v>
      </c>
      <c r="J33" s="13" t="s">
        <v>56</v>
      </c>
    </row>
    <row r="34" spans="2:10" x14ac:dyDescent="0.25">
      <c r="B34" s="13" t="s">
        <v>20</v>
      </c>
      <c r="J34" s="13" t="s">
        <v>57</v>
      </c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workbookViewId="0">
      <selection activeCell="G39" sqref="G39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37</v>
      </c>
      <c r="C10" s="63"/>
      <c r="D10" s="63"/>
      <c r="E10" s="63"/>
      <c r="F10" s="63"/>
      <c r="G10" s="63"/>
      <c r="H10" s="63"/>
      <c r="I10" s="3"/>
      <c r="J10" s="63" t="s">
        <v>38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ht="15.75" thickBot="1" x14ac:dyDescent="0.3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ht="15.75" thickBot="1" x14ac:dyDescent="0.3">
      <c r="B13" s="28" t="s">
        <v>44</v>
      </c>
      <c r="C13" s="26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27" t="s">
        <v>6</v>
      </c>
      <c r="C14" s="15">
        <v>0</v>
      </c>
      <c r="D14" s="15">
        <v>3965</v>
      </c>
      <c r="E14" s="15">
        <v>10329</v>
      </c>
      <c r="F14" s="15">
        <v>0</v>
      </c>
      <c r="G14" s="16">
        <v>0</v>
      </c>
      <c r="H14" s="17">
        <f>SUM(C14:G14)</f>
        <v>14294</v>
      </c>
      <c r="J14" s="10" t="s">
        <v>6</v>
      </c>
      <c r="K14" s="15">
        <v>0</v>
      </c>
      <c r="L14" s="15">
        <v>2575</v>
      </c>
      <c r="M14" s="15">
        <v>0</v>
      </c>
      <c r="N14" s="15">
        <v>0</v>
      </c>
      <c r="O14" s="16">
        <v>0</v>
      </c>
      <c r="P14" s="17">
        <f>SUM(K14:O14)</f>
        <v>2575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10374</v>
      </c>
      <c r="F15" s="18">
        <v>0</v>
      </c>
      <c r="G15" s="19">
        <v>0</v>
      </c>
      <c r="H15" s="17">
        <f t="shared" ref="H15:H28" si="0">SUM(C15:G15)</f>
        <v>10374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0</v>
      </c>
      <c r="D16" s="18">
        <v>71885</v>
      </c>
      <c r="E16" s="18">
        <v>31433</v>
      </c>
      <c r="F16" s="18">
        <v>0</v>
      </c>
      <c r="G16" s="19">
        <v>0</v>
      </c>
      <c r="H16" s="17">
        <f t="shared" si="0"/>
        <v>103318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12004</v>
      </c>
      <c r="E17" s="18">
        <v>0</v>
      </c>
      <c r="F17" s="18">
        <v>0</v>
      </c>
      <c r="G17" s="19">
        <v>0</v>
      </c>
      <c r="H17" s="17">
        <f t="shared" si="0"/>
        <v>12004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151212</v>
      </c>
      <c r="M18" s="18">
        <v>0</v>
      </c>
      <c r="N18" s="18">
        <v>0</v>
      </c>
      <c r="O18" s="19">
        <v>0</v>
      </c>
      <c r="P18" s="17">
        <f t="shared" si="1"/>
        <v>151212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121243</v>
      </c>
      <c r="M19" s="18">
        <v>0</v>
      </c>
      <c r="N19" s="18">
        <v>0</v>
      </c>
      <c r="O19" s="19">
        <v>0</v>
      </c>
      <c r="P19" s="17">
        <f t="shared" si="1"/>
        <v>121243</v>
      </c>
    </row>
    <row r="20" spans="2:16" x14ac:dyDescent="0.25">
      <c r="B20" s="12" t="s">
        <v>12</v>
      </c>
      <c r="C20" s="18">
        <v>0</v>
      </c>
      <c r="D20" s="18">
        <v>163</v>
      </c>
      <c r="E20" s="18">
        <v>0</v>
      </c>
      <c r="F20" s="18">
        <v>0</v>
      </c>
      <c r="G20" s="19">
        <v>0</v>
      </c>
      <c r="H20" s="17">
        <f t="shared" si="0"/>
        <v>163</v>
      </c>
      <c r="J20" s="12" t="s">
        <v>12</v>
      </c>
      <c r="K20" s="18">
        <v>0</v>
      </c>
      <c r="L20" s="18">
        <v>40633</v>
      </c>
      <c r="M20" s="18">
        <v>0</v>
      </c>
      <c r="N20" s="18">
        <v>0</v>
      </c>
      <c r="O20" s="19">
        <v>0</v>
      </c>
      <c r="P20" s="17">
        <f t="shared" si="1"/>
        <v>40633</v>
      </c>
    </row>
    <row r="21" spans="2:16" x14ac:dyDescent="0.25">
      <c r="B21" s="12" t="s">
        <v>13</v>
      </c>
      <c r="C21" s="18">
        <v>0</v>
      </c>
      <c r="D21" s="18">
        <v>344</v>
      </c>
      <c r="E21" s="18">
        <v>0</v>
      </c>
      <c r="F21" s="18">
        <v>0</v>
      </c>
      <c r="G21" s="19">
        <v>0</v>
      </c>
      <c r="H21" s="17">
        <f t="shared" si="0"/>
        <v>344</v>
      </c>
      <c r="J21" s="12" t="s">
        <v>13</v>
      </c>
      <c r="K21" s="18">
        <v>0</v>
      </c>
      <c r="L21" s="18">
        <v>152318</v>
      </c>
      <c r="M21" s="18">
        <v>0</v>
      </c>
      <c r="N21" s="18">
        <v>0</v>
      </c>
      <c r="O21" s="19">
        <v>0</v>
      </c>
      <c r="P21" s="17">
        <f t="shared" si="1"/>
        <v>152318</v>
      </c>
    </row>
    <row r="22" spans="2:16" x14ac:dyDescent="0.25">
      <c r="B22" s="12" t="s">
        <v>14</v>
      </c>
      <c r="C22" s="18">
        <v>0</v>
      </c>
      <c r="D22" s="18">
        <v>2661</v>
      </c>
      <c r="E22" s="18">
        <v>0</v>
      </c>
      <c r="F22" s="18">
        <v>98</v>
      </c>
      <c r="G22" s="19">
        <v>0</v>
      </c>
      <c r="H22" s="17">
        <f t="shared" si="0"/>
        <v>2759</v>
      </c>
      <c r="J22" s="12" t="s">
        <v>14</v>
      </c>
      <c r="K22" s="18">
        <v>0</v>
      </c>
      <c r="L22" s="18">
        <v>15044</v>
      </c>
      <c r="M22" s="18">
        <v>0</v>
      </c>
      <c r="N22" s="18">
        <v>0</v>
      </c>
      <c r="O22" s="19">
        <v>0</v>
      </c>
      <c r="P22" s="17">
        <f t="shared" si="1"/>
        <v>15044</v>
      </c>
    </row>
    <row r="23" spans="2:16" x14ac:dyDescent="0.25">
      <c r="B23" s="12" t="s">
        <v>15</v>
      </c>
      <c r="C23" s="18">
        <v>0</v>
      </c>
      <c r="D23" s="18">
        <v>61705</v>
      </c>
      <c r="E23" s="18">
        <v>0</v>
      </c>
      <c r="F23" s="18">
        <v>0</v>
      </c>
      <c r="G23" s="19">
        <v>0</v>
      </c>
      <c r="H23" s="17">
        <f t="shared" si="0"/>
        <v>61705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121343</v>
      </c>
      <c r="E24" s="18">
        <v>0</v>
      </c>
      <c r="F24" s="18">
        <v>0</v>
      </c>
      <c r="G24" s="19">
        <v>0</v>
      </c>
      <c r="H24" s="17">
        <f t="shared" si="0"/>
        <v>121343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42" t="s">
        <v>17</v>
      </c>
      <c r="C25" s="18">
        <v>0</v>
      </c>
      <c r="D25" s="18">
        <v>267094</v>
      </c>
      <c r="E25" s="18">
        <v>0</v>
      </c>
      <c r="F25" s="18">
        <v>0</v>
      </c>
      <c r="G25" s="19">
        <v>0</v>
      </c>
      <c r="H25" s="17">
        <f t="shared" si="0"/>
        <v>267094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42" t="s">
        <v>18</v>
      </c>
      <c r="C26" s="18">
        <v>0</v>
      </c>
      <c r="D26" s="18">
        <v>371</v>
      </c>
      <c r="E26" s="18">
        <v>0</v>
      </c>
      <c r="F26" s="18">
        <v>0</v>
      </c>
      <c r="G26" s="19">
        <v>0</v>
      </c>
      <c r="H26" s="17">
        <f t="shared" si="0"/>
        <v>371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42" t="s">
        <v>46</v>
      </c>
      <c r="C27" s="18">
        <v>0</v>
      </c>
      <c r="D27" s="18">
        <v>805</v>
      </c>
      <c r="E27" s="18">
        <v>0</v>
      </c>
      <c r="F27" s="18">
        <v>0</v>
      </c>
      <c r="G27" s="18">
        <v>0</v>
      </c>
      <c r="H27" s="38">
        <f t="shared" si="0"/>
        <v>805</v>
      </c>
      <c r="J27" s="27" t="s">
        <v>46</v>
      </c>
      <c r="K27" s="32">
        <v>0</v>
      </c>
      <c r="L27" s="32">
        <v>27660</v>
      </c>
      <c r="M27" s="32">
        <v>0</v>
      </c>
      <c r="N27" s="32">
        <v>0</v>
      </c>
      <c r="O27" s="30">
        <v>0</v>
      </c>
      <c r="P27" s="17">
        <f t="shared" si="1"/>
        <v>27660</v>
      </c>
    </row>
    <row r="28" spans="2:16" x14ac:dyDescent="0.25">
      <c r="B28" s="42" t="s">
        <v>48</v>
      </c>
      <c r="C28" s="18">
        <v>0</v>
      </c>
      <c r="D28" s="18">
        <v>343</v>
      </c>
      <c r="E28" s="18">
        <v>0</v>
      </c>
      <c r="F28" s="18">
        <v>0</v>
      </c>
      <c r="G28" s="18">
        <v>0</v>
      </c>
      <c r="H28" s="38">
        <f t="shared" si="0"/>
        <v>343</v>
      </c>
      <c r="J28" s="12" t="s">
        <v>48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38">
        <f t="shared" si="1"/>
        <v>0</v>
      </c>
    </row>
    <row r="29" spans="2:16" x14ac:dyDescent="0.25">
      <c r="B29" s="51" t="s">
        <v>51</v>
      </c>
      <c r="C29" s="32">
        <v>0</v>
      </c>
      <c r="D29" s="32">
        <v>107534</v>
      </c>
      <c r="E29" s="32">
        <v>0</v>
      </c>
      <c r="F29" s="32">
        <v>0</v>
      </c>
      <c r="G29" s="30">
        <v>0</v>
      </c>
      <c r="H29" s="52">
        <f t="shared" ref="H29:H30" si="2">SUM(C29:G29)</f>
        <v>107534</v>
      </c>
      <c r="J29" s="27" t="s">
        <v>51</v>
      </c>
      <c r="K29" s="32">
        <v>0</v>
      </c>
      <c r="L29" s="32">
        <v>0</v>
      </c>
      <c r="M29" s="32">
        <v>0</v>
      </c>
      <c r="N29" s="32">
        <v>0</v>
      </c>
      <c r="O29" s="30">
        <v>0</v>
      </c>
      <c r="P29" s="52">
        <f t="shared" ref="P29:P30" si="3">SUM(K29:O29)</f>
        <v>0</v>
      </c>
    </row>
    <row r="30" spans="2:16" ht="15.75" thickBot="1" x14ac:dyDescent="0.3">
      <c r="B30" s="48" t="s">
        <v>53</v>
      </c>
      <c r="C30" s="23">
        <v>0</v>
      </c>
      <c r="D30" s="23">
        <v>674</v>
      </c>
      <c r="E30" s="23">
        <v>0</v>
      </c>
      <c r="F30" s="23">
        <v>0</v>
      </c>
      <c r="G30" s="23">
        <v>0</v>
      </c>
      <c r="H30" s="22">
        <f t="shared" si="2"/>
        <v>674</v>
      </c>
      <c r="J30" s="48" t="s">
        <v>53</v>
      </c>
      <c r="K30" s="23">
        <v>0</v>
      </c>
      <c r="L30" s="23">
        <v>986</v>
      </c>
      <c r="M30" s="23">
        <v>0</v>
      </c>
      <c r="N30" s="23">
        <v>0</v>
      </c>
      <c r="O30" s="23">
        <v>0</v>
      </c>
      <c r="P30" s="22">
        <f t="shared" si="3"/>
        <v>986</v>
      </c>
    </row>
    <row r="31" spans="2:16" x14ac:dyDescent="0.25">
      <c r="B31" s="40"/>
      <c r="C31" s="30"/>
      <c r="D31" s="30"/>
      <c r="E31" s="30"/>
      <c r="F31" s="30"/>
      <c r="G31" s="30"/>
      <c r="H31" s="41"/>
      <c r="J31" s="40"/>
      <c r="K31" s="30"/>
      <c r="L31" s="30"/>
      <c r="M31" s="30"/>
      <c r="N31" s="30"/>
      <c r="O31" s="30"/>
      <c r="P31" s="41"/>
    </row>
    <row r="32" spans="2:16" x14ac:dyDescent="0.25">
      <c r="B32" s="9" t="s">
        <v>61</v>
      </c>
      <c r="J32" s="9" t="str">
        <f>B32</f>
        <v>* Progressive / Progressief: March/Maart - October/Oktober 2021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topLeftCell="A25" zoomScaleNormal="100" workbookViewId="0">
      <selection activeCell="G37" sqref="G37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39</v>
      </c>
      <c r="C10" s="63"/>
      <c r="D10" s="63"/>
      <c r="E10" s="63"/>
      <c r="F10" s="63"/>
      <c r="G10" s="63"/>
      <c r="H10" s="63"/>
      <c r="I10" s="3"/>
      <c r="J10" s="63" t="s">
        <v>42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18</v>
      </c>
      <c r="E14" s="15">
        <v>0</v>
      </c>
      <c r="F14" s="15">
        <v>0</v>
      </c>
      <c r="G14" s="16">
        <v>0</v>
      </c>
      <c r="H14" s="17">
        <f>SUM(C14:G14)</f>
        <v>18</v>
      </c>
      <c r="J14" s="10" t="s">
        <v>6</v>
      </c>
      <c r="K14" s="15">
        <v>0</v>
      </c>
      <c r="L14" s="15">
        <v>113</v>
      </c>
      <c r="M14" s="15">
        <v>0</v>
      </c>
      <c r="N14" s="15">
        <v>0</v>
      </c>
      <c r="O14" s="16">
        <v>0</v>
      </c>
      <c r="P14" s="17">
        <f>SUM(K14:O14)</f>
        <v>113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7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19</v>
      </c>
      <c r="E16" s="18">
        <v>0</v>
      </c>
      <c r="F16" s="18">
        <v>0</v>
      </c>
      <c r="G16" s="19">
        <v>0</v>
      </c>
      <c r="H16" s="17">
        <f t="shared" si="0"/>
        <v>19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1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34870</v>
      </c>
      <c r="L17" s="18">
        <v>44555</v>
      </c>
      <c r="M17" s="18">
        <v>0</v>
      </c>
      <c r="N17" s="18">
        <v>0</v>
      </c>
      <c r="O17" s="19">
        <v>0</v>
      </c>
      <c r="P17" s="17">
        <f t="shared" si="1"/>
        <v>79425</v>
      </c>
    </row>
    <row r="18" spans="1:16" x14ac:dyDescent="0.25">
      <c r="B18" s="12" t="s">
        <v>10</v>
      </c>
      <c r="C18" s="18">
        <v>0</v>
      </c>
      <c r="D18" s="18">
        <v>66547</v>
      </c>
      <c r="E18" s="18">
        <v>0</v>
      </c>
      <c r="F18" s="18">
        <v>0</v>
      </c>
      <c r="G18" s="19">
        <v>0</v>
      </c>
      <c r="H18" s="17">
        <f t="shared" si="0"/>
        <v>66547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1:16" x14ac:dyDescent="0.25">
      <c r="B19" s="12" t="s">
        <v>11</v>
      </c>
      <c r="C19" s="18">
        <v>0</v>
      </c>
      <c r="D19" s="18">
        <v>50209</v>
      </c>
      <c r="E19" s="18">
        <v>0</v>
      </c>
      <c r="F19" s="18">
        <v>0</v>
      </c>
      <c r="G19" s="19">
        <v>0</v>
      </c>
      <c r="H19" s="17">
        <f t="shared" si="0"/>
        <v>50209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1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1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1:16" x14ac:dyDescent="0.25">
      <c r="B22" s="12" t="s">
        <v>14</v>
      </c>
      <c r="C22" s="18">
        <v>0</v>
      </c>
      <c r="D22" s="18">
        <v>92832</v>
      </c>
      <c r="E22" s="18">
        <v>0</v>
      </c>
      <c r="F22" s="18">
        <v>0</v>
      </c>
      <c r="G22" s="19">
        <v>0</v>
      </c>
      <c r="H22" s="17">
        <f t="shared" si="0"/>
        <v>92832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1:16" x14ac:dyDescent="0.25">
      <c r="B23" s="12" t="s">
        <v>15</v>
      </c>
      <c r="C23" s="18">
        <v>0</v>
      </c>
      <c r="D23" s="18">
        <v>57842</v>
      </c>
      <c r="E23" s="18">
        <v>0</v>
      </c>
      <c r="F23" s="18">
        <v>0</v>
      </c>
      <c r="G23" s="19">
        <v>0</v>
      </c>
      <c r="H23" s="17">
        <f t="shared" si="0"/>
        <v>57842</v>
      </c>
      <c r="J23" s="12" t="s">
        <v>15</v>
      </c>
      <c r="K23" s="18">
        <v>0</v>
      </c>
      <c r="L23" s="18">
        <v>22</v>
      </c>
      <c r="M23" s="18">
        <v>0</v>
      </c>
      <c r="N23" s="18">
        <v>0</v>
      </c>
      <c r="O23" s="19">
        <v>0</v>
      </c>
      <c r="P23" s="17">
        <f t="shared" si="1"/>
        <v>22</v>
      </c>
    </row>
    <row r="24" spans="1:16" x14ac:dyDescent="0.25">
      <c r="B24" s="12" t="s">
        <v>16</v>
      </c>
      <c r="C24" s="18">
        <v>0</v>
      </c>
      <c r="D24" s="18">
        <v>30611</v>
      </c>
      <c r="E24" s="18">
        <v>0</v>
      </c>
      <c r="F24" s="18">
        <v>0</v>
      </c>
      <c r="G24" s="19">
        <v>0</v>
      </c>
      <c r="H24" s="17">
        <f t="shared" si="0"/>
        <v>30611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1:16" x14ac:dyDescent="0.25">
      <c r="B25" s="12" t="s">
        <v>17</v>
      </c>
      <c r="C25" s="18">
        <v>0</v>
      </c>
      <c r="D25" s="18">
        <v>68533</v>
      </c>
      <c r="E25" s="18">
        <v>0</v>
      </c>
      <c r="F25" s="18">
        <v>0</v>
      </c>
      <c r="G25" s="19">
        <v>0</v>
      </c>
      <c r="H25" s="17">
        <f t="shared" si="0"/>
        <v>68533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1:16" x14ac:dyDescent="0.25">
      <c r="B26" s="12" t="s">
        <v>18</v>
      </c>
      <c r="C26" s="18">
        <v>0</v>
      </c>
      <c r="D26" s="18">
        <v>44</v>
      </c>
      <c r="E26" s="18">
        <v>62</v>
      </c>
      <c r="F26" s="18">
        <v>0</v>
      </c>
      <c r="G26" s="19">
        <v>0</v>
      </c>
      <c r="H26" s="17">
        <f t="shared" si="0"/>
        <v>106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1:16" x14ac:dyDescent="0.25">
      <c r="B27" s="27" t="s">
        <v>46</v>
      </c>
      <c r="C27" s="18">
        <v>0</v>
      </c>
      <c r="D27" s="32">
        <f>66+22</f>
        <v>88</v>
      </c>
      <c r="E27" s="32">
        <v>0</v>
      </c>
      <c r="F27" s="32">
        <v>0</v>
      </c>
      <c r="G27" s="30">
        <v>0</v>
      </c>
      <c r="H27" s="17">
        <f t="shared" si="0"/>
        <v>88</v>
      </c>
      <c r="J27" s="27" t="s">
        <v>46</v>
      </c>
      <c r="K27" s="18">
        <v>0</v>
      </c>
      <c r="L27" s="18">
        <v>0</v>
      </c>
      <c r="M27" s="18">
        <v>0</v>
      </c>
      <c r="N27" s="18">
        <v>0</v>
      </c>
      <c r="O27" s="34">
        <v>0</v>
      </c>
      <c r="P27" s="17">
        <f t="shared" si="1"/>
        <v>0</v>
      </c>
    </row>
    <row r="28" spans="1:16" x14ac:dyDescent="0.25">
      <c r="B28" s="44" t="s">
        <v>48</v>
      </c>
      <c r="C28" s="15">
        <v>0</v>
      </c>
      <c r="D28" s="43">
        <v>67</v>
      </c>
      <c r="E28" s="43">
        <v>0</v>
      </c>
      <c r="F28" s="43">
        <v>0</v>
      </c>
      <c r="G28" s="43">
        <v>0</v>
      </c>
      <c r="H28" s="17">
        <f>SUM(C28:G28)</f>
        <v>67</v>
      </c>
      <c r="J28" s="44" t="s">
        <v>48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17">
        <f t="shared" ref="P28" si="2">SUM(K28:O28)</f>
        <v>0</v>
      </c>
    </row>
    <row r="29" spans="1:16" x14ac:dyDescent="0.25">
      <c r="B29" s="44" t="s">
        <v>51</v>
      </c>
      <c r="C29" s="15">
        <v>0</v>
      </c>
      <c r="D29" s="43">
        <v>132</v>
      </c>
      <c r="E29" s="43">
        <v>65</v>
      </c>
      <c r="F29" s="43">
        <v>0</v>
      </c>
      <c r="G29" s="43">
        <v>0</v>
      </c>
      <c r="H29" s="17">
        <f>SUM(C29:G29)</f>
        <v>197</v>
      </c>
      <c r="J29" s="44" t="s">
        <v>51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  <c r="P29" s="17">
        <f t="shared" ref="P29" si="3">SUM(K29:O29)</f>
        <v>0</v>
      </c>
    </row>
    <row r="30" spans="1:16" ht="15.75" thickBot="1" x14ac:dyDescent="0.3">
      <c r="A30" s="53"/>
      <c r="B30" s="50" t="s">
        <v>52</v>
      </c>
      <c r="C30" s="23">
        <v>0</v>
      </c>
      <c r="D30" s="33">
        <f>66+23</f>
        <v>89</v>
      </c>
      <c r="E30" s="33">
        <f>92+3</f>
        <v>95</v>
      </c>
      <c r="F30" s="33">
        <v>0</v>
      </c>
      <c r="G30" s="33">
        <v>0</v>
      </c>
      <c r="H30" s="49">
        <f>SUM(C30:G30)</f>
        <v>184</v>
      </c>
      <c r="I30" s="39"/>
      <c r="J30" s="50" t="s">
        <v>52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ref="P30" si="4">SUM(K30:O30)</f>
        <v>0</v>
      </c>
    </row>
    <row r="31" spans="1:16" x14ac:dyDescent="0.25">
      <c r="B31" s="31"/>
      <c r="I31" s="40"/>
      <c r="J31" s="31"/>
    </row>
    <row r="32" spans="1:16" x14ac:dyDescent="0.25">
      <c r="B32" s="9" t="s">
        <v>61</v>
      </c>
      <c r="J32" s="9" t="str">
        <f>B32</f>
        <v>* Progressive / Progressief: March/Maart - October/Oktober 2021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workbookViewId="0">
      <selection activeCell="B33" sqref="B3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63" t="s">
        <v>40</v>
      </c>
      <c r="C10" s="63"/>
      <c r="D10" s="63"/>
      <c r="E10" s="63"/>
      <c r="F10" s="63"/>
      <c r="G10" s="63"/>
      <c r="H10" s="63"/>
      <c r="I10" s="3"/>
      <c r="J10" s="63" t="s">
        <v>41</v>
      </c>
      <c r="K10" s="63"/>
      <c r="L10" s="63"/>
      <c r="M10" s="63"/>
      <c r="N10" s="63"/>
      <c r="O10" s="63"/>
      <c r="P10" s="63"/>
    </row>
    <row r="11" spans="2:16" ht="15.75" thickBot="1" x14ac:dyDescent="0.3"/>
    <row r="12" spans="2:16" x14ac:dyDescent="0.25">
      <c r="B12" s="25" t="s">
        <v>5</v>
      </c>
      <c r="C12" s="61" t="s">
        <v>0</v>
      </c>
      <c r="D12" s="61"/>
      <c r="E12" s="61"/>
      <c r="F12" s="61"/>
      <c r="G12" s="61"/>
      <c r="H12" s="62"/>
      <c r="I12" s="4"/>
      <c r="J12" s="25" t="s">
        <v>5</v>
      </c>
      <c r="K12" s="61" t="s">
        <v>0</v>
      </c>
      <c r="L12" s="61"/>
      <c r="M12" s="61"/>
      <c r="N12" s="61"/>
      <c r="O12" s="61"/>
      <c r="P12" s="62"/>
    </row>
    <row r="13" spans="2:16" x14ac:dyDescent="0.25">
      <c r="B13" s="29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9" t="s">
        <v>43</v>
      </c>
      <c r="K13" s="26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36606</v>
      </c>
      <c r="D14" s="15">
        <v>1017891</v>
      </c>
      <c r="E14" s="15">
        <v>79521</v>
      </c>
      <c r="F14" s="15">
        <v>76638</v>
      </c>
      <c r="G14" s="16">
        <v>0</v>
      </c>
      <c r="H14" s="17">
        <f>SUM(C14:G14)</f>
        <v>1210656</v>
      </c>
      <c r="J14" s="27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46167</v>
      </c>
      <c r="D15" s="18">
        <v>724437</v>
      </c>
      <c r="E15" s="18">
        <v>36289</v>
      </c>
      <c r="F15" s="18">
        <v>59573</v>
      </c>
      <c r="G15" s="19">
        <v>0</v>
      </c>
      <c r="H15" s="17">
        <f t="shared" ref="H15:H30" si="0">SUM(C15:G15)</f>
        <v>866466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30" si="1">SUM(K15:O15)</f>
        <v>0</v>
      </c>
    </row>
    <row r="16" spans="2:16" x14ac:dyDescent="0.25">
      <c r="B16" s="12" t="s">
        <v>8</v>
      </c>
      <c r="C16" s="18">
        <v>30523</v>
      </c>
      <c r="D16" s="18">
        <v>1224740</v>
      </c>
      <c r="E16" s="18">
        <v>131186</v>
      </c>
      <c r="F16" s="18">
        <v>99471</v>
      </c>
      <c r="G16" s="19">
        <v>0</v>
      </c>
      <c r="H16" s="17">
        <f t="shared" si="0"/>
        <v>1485920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76197</v>
      </c>
      <c r="D17" s="18">
        <v>1095110</v>
      </c>
      <c r="E17" s="18">
        <v>112255</v>
      </c>
      <c r="F17" s="18">
        <v>75893</v>
      </c>
      <c r="G17" s="19">
        <v>0</v>
      </c>
      <c r="H17" s="17">
        <f t="shared" si="0"/>
        <v>1359455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76777</v>
      </c>
      <c r="D18" s="18">
        <v>1033658</v>
      </c>
      <c r="E18" s="18">
        <v>187117</v>
      </c>
      <c r="F18" s="18">
        <v>90261</v>
      </c>
      <c r="G18" s="19">
        <v>0</v>
      </c>
      <c r="H18" s="17">
        <f t="shared" si="0"/>
        <v>1387813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88098</v>
      </c>
      <c r="D19" s="18">
        <v>1401958</v>
      </c>
      <c r="E19" s="18">
        <v>137369</v>
      </c>
      <c r="F19" s="18">
        <v>88867</v>
      </c>
      <c r="G19" s="19">
        <v>0</v>
      </c>
      <c r="H19" s="17">
        <f t="shared" si="0"/>
        <v>1716292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112445</v>
      </c>
      <c r="D20" s="18">
        <v>1433623</v>
      </c>
      <c r="E20" s="18">
        <v>136934</v>
      </c>
      <c r="F20" s="18">
        <v>83652</v>
      </c>
      <c r="G20" s="19">
        <v>0</v>
      </c>
      <c r="H20" s="17">
        <f t="shared" si="0"/>
        <v>1766654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78425</v>
      </c>
      <c r="D21" s="18">
        <v>1208183</v>
      </c>
      <c r="E21" s="18">
        <v>78779</v>
      </c>
      <c r="F21" s="18">
        <v>63785</v>
      </c>
      <c r="G21" s="19">
        <v>0</v>
      </c>
      <c r="H21" s="17">
        <f t="shared" si="0"/>
        <v>1429172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111441</v>
      </c>
      <c r="D22" s="18">
        <v>1407425</v>
      </c>
      <c r="E22" s="18">
        <v>136211</v>
      </c>
      <c r="F22" s="18">
        <v>82064</v>
      </c>
      <c r="G22" s="19">
        <v>0</v>
      </c>
      <c r="H22" s="17">
        <f t="shared" si="0"/>
        <v>1737141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112216</v>
      </c>
      <c r="D23" s="18">
        <v>1637512</v>
      </c>
      <c r="E23" s="18">
        <v>98917</v>
      </c>
      <c r="F23" s="18">
        <v>103324</v>
      </c>
      <c r="G23" s="19">
        <v>31174</v>
      </c>
      <c r="H23" s="17">
        <f t="shared" si="0"/>
        <v>1983143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106725</v>
      </c>
      <c r="D24" s="18">
        <v>1921068</v>
      </c>
      <c r="E24" s="18">
        <v>187210</v>
      </c>
      <c r="F24" s="18">
        <v>79733</v>
      </c>
      <c r="G24" s="19">
        <v>34044</v>
      </c>
      <c r="H24" s="17">
        <f t="shared" si="0"/>
        <v>2328780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55162</v>
      </c>
      <c r="D25" s="18">
        <v>1056011</v>
      </c>
      <c r="E25" s="18">
        <v>3850</v>
      </c>
      <c r="F25" s="18">
        <v>39724</v>
      </c>
      <c r="G25" s="19">
        <v>0</v>
      </c>
      <c r="H25" s="17">
        <f t="shared" si="0"/>
        <v>1154747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83126</v>
      </c>
      <c r="D26" s="18">
        <v>1928616</v>
      </c>
      <c r="E26" s="18">
        <v>334750</v>
      </c>
      <c r="F26" s="18">
        <v>63553</v>
      </c>
      <c r="G26" s="19">
        <v>25601</v>
      </c>
      <c r="H26" s="17">
        <f t="shared" si="0"/>
        <v>2435646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46</v>
      </c>
      <c r="C27" s="18">
        <v>49342</v>
      </c>
      <c r="D27" s="18">
        <v>1363696</v>
      </c>
      <c r="E27" s="18">
        <v>98625</v>
      </c>
      <c r="F27" s="18">
        <v>42628</v>
      </c>
      <c r="G27" s="19">
        <v>18550</v>
      </c>
      <c r="H27" s="38">
        <f t="shared" ref="H27:H29" si="2">SUM(C27:G27)</f>
        <v>1572841</v>
      </c>
      <c r="J27" s="12" t="s">
        <v>46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38">
        <f t="shared" ref="P27:P29" si="3">SUM(K27:O27)</f>
        <v>0</v>
      </c>
    </row>
    <row r="28" spans="2:16" x14ac:dyDescent="0.25">
      <c r="B28" s="12" t="s">
        <v>50</v>
      </c>
      <c r="C28" s="18">
        <v>54990</v>
      </c>
      <c r="D28" s="18">
        <v>1749246</v>
      </c>
      <c r="E28" s="18">
        <v>201158</v>
      </c>
      <c r="F28" s="18">
        <v>64747</v>
      </c>
      <c r="G28" s="19">
        <v>73981</v>
      </c>
      <c r="H28" s="38">
        <f t="shared" si="2"/>
        <v>2144122</v>
      </c>
      <c r="J28" s="12" t="s">
        <v>50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38">
        <f t="shared" si="3"/>
        <v>0</v>
      </c>
    </row>
    <row r="29" spans="2:16" x14ac:dyDescent="0.25">
      <c r="B29" s="27" t="s">
        <v>54</v>
      </c>
      <c r="C29" s="54">
        <v>22255</v>
      </c>
      <c r="D29" s="54">
        <v>1529746</v>
      </c>
      <c r="E29" s="54">
        <v>136045</v>
      </c>
      <c r="F29" s="54">
        <v>30090</v>
      </c>
      <c r="G29" s="55">
        <v>87515</v>
      </c>
      <c r="H29" s="52">
        <f t="shared" si="2"/>
        <v>1805651</v>
      </c>
      <c r="J29" s="27" t="s">
        <v>49</v>
      </c>
      <c r="K29" s="32">
        <v>0</v>
      </c>
      <c r="L29" s="32">
        <v>0</v>
      </c>
      <c r="M29" s="32">
        <v>0</v>
      </c>
      <c r="N29" s="32">
        <v>0</v>
      </c>
      <c r="O29" s="30">
        <v>0</v>
      </c>
      <c r="P29" s="52">
        <f t="shared" si="3"/>
        <v>0</v>
      </c>
    </row>
    <row r="30" spans="2:16" ht="15.75" thickBot="1" x14ac:dyDescent="0.3">
      <c r="B30" s="36" t="s">
        <v>55</v>
      </c>
      <c r="C30" s="45">
        <v>9029</v>
      </c>
      <c r="D30" s="45">
        <v>185446</v>
      </c>
      <c r="E30" s="45">
        <v>9017</v>
      </c>
      <c r="F30" s="45">
        <v>4621</v>
      </c>
      <c r="G30" s="46">
        <v>60524</v>
      </c>
      <c r="H30" s="22">
        <f t="shared" si="0"/>
        <v>268637</v>
      </c>
      <c r="J30" s="36" t="s">
        <v>49</v>
      </c>
      <c r="K30" s="23">
        <v>0</v>
      </c>
      <c r="L30" s="23">
        <v>0</v>
      </c>
      <c r="M30" s="23">
        <v>0</v>
      </c>
      <c r="N30" s="23">
        <v>0</v>
      </c>
      <c r="O30" s="35">
        <v>0</v>
      </c>
      <c r="P30" s="22">
        <f t="shared" si="1"/>
        <v>0</v>
      </c>
    </row>
    <row r="32" spans="2:16" x14ac:dyDescent="0.25">
      <c r="B32" s="9" t="s">
        <v>60</v>
      </c>
      <c r="J32" s="9" t="str">
        <f>B32</f>
        <v>* Progressive / Progressief: October/Oktober 2021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Neo Masango</cp:lastModifiedBy>
  <cp:lastPrinted>2021-11-23T12:05:53Z</cp:lastPrinted>
  <dcterms:created xsi:type="dcterms:W3CDTF">2018-11-28T05:56:30Z</dcterms:created>
  <dcterms:modified xsi:type="dcterms:W3CDTF">2021-11-26T05:01:04Z</dcterms:modified>
</cp:coreProperties>
</file>