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S:\Info\BVB\Maandeliks\Import - Export Per (Grain &amp; Harbour)\"/>
    </mc:Choice>
  </mc:AlternateContent>
  <xr:revisionPtr revIDLastSave="0" documentId="13_ncr:1_{E906289C-28CF-4CCB-BCF4-2C97AC0192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rley" sheetId="3" r:id="rId1"/>
    <sheet name="Canola" sheetId="2" r:id="rId2"/>
    <sheet name="Maize" sheetId="1" r:id="rId3"/>
    <sheet name="Oats" sheetId="8" r:id="rId4"/>
    <sheet name="Sorghum" sheetId="7" r:id="rId5"/>
    <sheet name="Soybeans" sheetId="6" r:id="rId6"/>
    <sheet name="Sunflower" sheetId="5" r:id="rId7"/>
    <sheet name="Wheat" sheetId="4" r:id="rId8"/>
  </sheets>
  <definedNames>
    <definedName name="_xlnm.Print_Area" localSheetId="1">Canola!$A$1:$Q$36</definedName>
    <definedName name="_xlnm.Print_Area" localSheetId="3">Oats!$A$1:$P$37</definedName>
    <definedName name="_xlnm.Print_Area" localSheetId="4">Sorghum!$A$1:$P$38</definedName>
    <definedName name="_xlnm.Print_Area" localSheetId="6">Sunflower!$A$1:$P$37</definedName>
    <definedName name="_xlnm.Print_Area" localSheetId="7">Wheat!$A$1:$P$37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63" i="1" l="1"/>
  <c r="J63" i="1"/>
  <c r="W61" i="1"/>
  <c r="W62" i="1"/>
  <c r="V61" i="1"/>
  <c r="V62" i="1"/>
  <c r="U61" i="1"/>
  <c r="U62" i="1"/>
  <c r="P62" i="1"/>
  <c r="T62" i="1"/>
  <c r="H62" i="1"/>
  <c r="P31" i="1"/>
  <c r="P32" i="1"/>
  <c r="V32" i="1"/>
  <c r="U32" i="1"/>
  <c r="T32" i="1"/>
  <c r="H31" i="1"/>
  <c r="H32" i="1"/>
  <c r="P33" i="6"/>
  <c r="H33" i="6"/>
  <c r="H33" i="5"/>
  <c r="P33" i="7"/>
  <c r="H33" i="7"/>
  <c r="T63" i="1"/>
  <c r="X62" i="1" l="1"/>
  <c r="X32" i="1"/>
  <c r="P31" i="4"/>
  <c r="H31" i="4"/>
  <c r="P30" i="3"/>
  <c r="H30" i="3"/>
  <c r="P31" i="2"/>
  <c r="H31" i="2"/>
  <c r="H32" i="8"/>
  <c r="P32" i="8"/>
  <c r="P61" i="1"/>
  <c r="T61" i="1"/>
  <c r="S61" i="1"/>
  <c r="H61" i="1"/>
  <c r="W31" i="1"/>
  <c r="V31" i="1"/>
  <c r="U31" i="1"/>
  <c r="T31" i="1"/>
  <c r="S31" i="1"/>
  <c r="T33" i="1"/>
  <c r="U33" i="1"/>
  <c r="V33" i="1"/>
  <c r="W33" i="1"/>
  <c r="S33" i="1"/>
  <c r="H27" i="3"/>
  <c r="H28" i="3"/>
  <c r="H29" i="3"/>
  <c r="P31" i="6"/>
  <c r="P32" i="6"/>
  <c r="H31" i="6"/>
  <c r="P31" i="7"/>
  <c r="H31" i="7"/>
  <c r="P31" i="3"/>
  <c r="H31" i="3"/>
  <c r="P32" i="2"/>
  <c r="H32" i="2"/>
  <c r="P31" i="8"/>
  <c r="H31" i="8"/>
  <c r="W30" i="1"/>
  <c r="V30" i="1"/>
  <c r="U30" i="1"/>
  <c r="T30" i="1"/>
  <c r="S30" i="1"/>
  <c r="P30" i="1"/>
  <c r="H30" i="1"/>
  <c r="W60" i="1"/>
  <c r="V60" i="1"/>
  <c r="U60" i="1"/>
  <c r="T60" i="1"/>
  <c r="S60" i="1"/>
  <c r="P60" i="1"/>
  <c r="H60" i="1"/>
  <c r="P30" i="6"/>
  <c r="H30" i="6"/>
  <c r="P33" i="5"/>
  <c r="H32" i="5"/>
  <c r="H32" i="7"/>
  <c r="P32" i="7"/>
  <c r="S63" i="1"/>
  <c r="P29" i="4"/>
  <c r="H29" i="4"/>
  <c r="P28" i="3"/>
  <c r="P29" i="3"/>
  <c r="H29" i="2"/>
  <c r="P30" i="8"/>
  <c r="H30" i="8"/>
  <c r="W29" i="1"/>
  <c r="V29" i="1"/>
  <c r="U29" i="1"/>
  <c r="T29" i="1"/>
  <c r="S29" i="1"/>
  <c r="P29" i="1"/>
  <c r="H29" i="1"/>
  <c r="B65" i="1"/>
  <c r="H59" i="1"/>
  <c r="W59" i="1"/>
  <c r="V59" i="1"/>
  <c r="U59" i="1"/>
  <c r="T59" i="1"/>
  <c r="S59" i="1"/>
  <c r="P59" i="1"/>
  <c r="X61" i="1" l="1"/>
  <c r="X33" i="1"/>
  <c r="X31" i="1"/>
  <c r="X30" i="1"/>
  <c r="X60" i="1"/>
  <c r="X29" i="1"/>
  <c r="X59" i="1"/>
  <c r="P30" i="7"/>
  <c r="H30" i="7"/>
  <c r="P29" i="6" l="1"/>
  <c r="H29" i="6"/>
  <c r="P29" i="5" l="1"/>
  <c r="E29" i="5"/>
  <c r="D29" i="5"/>
  <c r="H29" i="5" l="1"/>
  <c r="P27" i="2"/>
  <c r="H27" i="2"/>
  <c r="P27" i="3" l="1"/>
  <c r="P28" i="4" l="1"/>
  <c r="H28" i="4"/>
  <c r="P28" i="8" l="1"/>
  <c r="H28" i="8"/>
  <c r="P28" i="2" l="1"/>
  <c r="W58" i="1" l="1"/>
  <c r="V58" i="1"/>
  <c r="U58" i="1"/>
  <c r="T58" i="1"/>
  <c r="S58" i="1"/>
  <c r="P58" i="1"/>
  <c r="H58" i="1"/>
  <c r="W28" i="1"/>
  <c r="V28" i="1"/>
  <c r="U28" i="1"/>
  <c r="T28" i="1"/>
  <c r="S28" i="1"/>
  <c r="P28" i="1"/>
  <c r="H28" i="1"/>
  <c r="X28" i="1" l="1"/>
  <c r="X58" i="1"/>
  <c r="J29" i="7"/>
  <c r="P28" i="7"/>
  <c r="H28" i="7"/>
  <c r="H32" i="6" l="1"/>
  <c r="H30" i="5" l="1"/>
  <c r="H27" i="5"/>
  <c r="P30" i="5"/>
  <c r="P27" i="4" l="1"/>
  <c r="H27" i="4"/>
  <c r="P26" i="3" l="1"/>
  <c r="H26" i="3"/>
  <c r="P27" i="8" l="1"/>
  <c r="H29" i="8"/>
  <c r="D27" i="8"/>
  <c r="H27" i="8" s="1"/>
  <c r="P26" i="2" l="1"/>
  <c r="H26" i="2"/>
  <c r="W57" i="1" l="1"/>
  <c r="V57" i="1"/>
  <c r="U57" i="1"/>
  <c r="T57" i="1"/>
  <c r="S57" i="1"/>
  <c r="P57" i="1"/>
  <c r="H57" i="1"/>
  <c r="P33" i="1"/>
  <c r="W27" i="1"/>
  <c r="V27" i="1"/>
  <c r="U27" i="1"/>
  <c r="T27" i="1"/>
  <c r="S27" i="1"/>
  <c r="P27" i="1"/>
  <c r="H27" i="1"/>
  <c r="X27" i="1" l="1"/>
  <c r="X57" i="1"/>
  <c r="P28" i="5"/>
  <c r="H28" i="5"/>
  <c r="H25" i="7" l="1"/>
  <c r="H26" i="7"/>
  <c r="H27" i="7"/>
  <c r="P25" i="7"/>
  <c r="P26" i="7"/>
  <c r="P27" i="7"/>
  <c r="P28" i="6" l="1"/>
  <c r="P27" i="6"/>
  <c r="H27" i="6"/>
  <c r="J33" i="3" l="1"/>
  <c r="P26" i="8" l="1"/>
  <c r="H26" i="8"/>
  <c r="P26" i="4" l="1"/>
  <c r="H26" i="4"/>
  <c r="H28" i="2" l="1"/>
  <c r="W56" i="1" l="1"/>
  <c r="V56" i="1"/>
  <c r="U56" i="1"/>
  <c r="T56" i="1"/>
  <c r="S56" i="1"/>
  <c r="P56" i="1"/>
  <c r="H56" i="1"/>
  <c r="W26" i="1"/>
  <c r="V26" i="1"/>
  <c r="U26" i="1"/>
  <c r="T26" i="1"/>
  <c r="S26" i="1"/>
  <c r="P26" i="1"/>
  <c r="H26" i="1"/>
  <c r="X26" i="1" l="1"/>
  <c r="X56" i="1"/>
  <c r="J34" i="4"/>
  <c r="H28" i="6" l="1"/>
  <c r="P27" i="5" l="1"/>
  <c r="D26" i="5" l="1"/>
  <c r="R65" i="1" l="1"/>
  <c r="R35" i="1"/>
  <c r="J35" i="1"/>
  <c r="J65" i="1" l="1"/>
  <c r="J35" i="5"/>
  <c r="J35" i="6" l="1"/>
  <c r="J35" i="7" l="1"/>
  <c r="J34" i="8" l="1"/>
  <c r="J34" i="2" l="1"/>
  <c r="P32" i="4" l="1"/>
  <c r="H32" i="4"/>
  <c r="P25" i="4"/>
  <c r="H25" i="4"/>
  <c r="P24" i="4"/>
  <c r="H24" i="4"/>
  <c r="P23" i="4"/>
  <c r="H23" i="4"/>
  <c r="P22" i="4"/>
  <c r="H22" i="4"/>
  <c r="P21" i="4"/>
  <c r="H21" i="4"/>
  <c r="P20" i="4"/>
  <c r="H20" i="4"/>
  <c r="P19" i="4"/>
  <c r="H19" i="4"/>
  <c r="P18" i="4"/>
  <c r="H18" i="4"/>
  <c r="P17" i="4"/>
  <c r="H17" i="4"/>
  <c r="P16" i="4"/>
  <c r="H16" i="4"/>
  <c r="P15" i="4"/>
  <c r="H15" i="4"/>
  <c r="P14" i="4"/>
  <c r="H14" i="4"/>
  <c r="P13" i="4"/>
  <c r="H13" i="4"/>
  <c r="P26" i="5"/>
  <c r="H26" i="5"/>
  <c r="P25" i="5"/>
  <c r="H25" i="5"/>
  <c r="P24" i="5"/>
  <c r="H24" i="5"/>
  <c r="P23" i="5"/>
  <c r="H23" i="5"/>
  <c r="P22" i="5"/>
  <c r="H22" i="5"/>
  <c r="P21" i="5"/>
  <c r="H21" i="5"/>
  <c r="P20" i="5"/>
  <c r="H20" i="5"/>
  <c r="P19" i="5"/>
  <c r="H19" i="5"/>
  <c r="P18" i="5"/>
  <c r="H18" i="5"/>
  <c r="P17" i="5"/>
  <c r="H17" i="5"/>
  <c r="P16" i="5"/>
  <c r="H16" i="5"/>
  <c r="P15" i="5"/>
  <c r="H15" i="5"/>
  <c r="P14" i="5"/>
  <c r="H14" i="5"/>
  <c r="P13" i="5"/>
  <c r="H13" i="5"/>
  <c r="P26" i="6"/>
  <c r="H26" i="6"/>
  <c r="P25" i="6"/>
  <c r="H25" i="6"/>
  <c r="P24" i="6"/>
  <c r="H24" i="6"/>
  <c r="P23" i="6"/>
  <c r="H23" i="6"/>
  <c r="P22" i="6"/>
  <c r="H22" i="6"/>
  <c r="P21" i="6"/>
  <c r="H21" i="6"/>
  <c r="P20" i="6"/>
  <c r="H20" i="6"/>
  <c r="P19" i="6"/>
  <c r="H19" i="6"/>
  <c r="P18" i="6"/>
  <c r="H18" i="6"/>
  <c r="P17" i="6"/>
  <c r="H17" i="6"/>
  <c r="P16" i="6"/>
  <c r="H16" i="6"/>
  <c r="P15" i="6"/>
  <c r="H15" i="6"/>
  <c r="P14" i="6"/>
  <c r="H14" i="6"/>
  <c r="P13" i="6"/>
  <c r="H13" i="6"/>
  <c r="P29" i="7"/>
  <c r="H29" i="7"/>
  <c r="P24" i="7"/>
  <c r="H24" i="7"/>
  <c r="P23" i="7"/>
  <c r="H23" i="7"/>
  <c r="P22" i="7"/>
  <c r="H22" i="7"/>
  <c r="P21" i="7"/>
  <c r="H21" i="7"/>
  <c r="P20" i="7"/>
  <c r="H20" i="7"/>
  <c r="P19" i="7"/>
  <c r="H19" i="7"/>
  <c r="P18" i="7"/>
  <c r="H18" i="7"/>
  <c r="P17" i="7"/>
  <c r="H17" i="7"/>
  <c r="P16" i="7"/>
  <c r="H16" i="7"/>
  <c r="P15" i="7"/>
  <c r="H15" i="7"/>
  <c r="P14" i="7"/>
  <c r="H14" i="7"/>
  <c r="P13" i="7"/>
  <c r="H13" i="7"/>
  <c r="P29" i="8"/>
  <c r="P25" i="8"/>
  <c r="H25" i="8"/>
  <c r="P24" i="8"/>
  <c r="H24" i="8"/>
  <c r="P23" i="8"/>
  <c r="H23" i="8"/>
  <c r="P22" i="8"/>
  <c r="H22" i="8"/>
  <c r="P21" i="8"/>
  <c r="H21" i="8"/>
  <c r="P20" i="8"/>
  <c r="H20" i="8"/>
  <c r="P19" i="8"/>
  <c r="H19" i="8"/>
  <c r="P18" i="8"/>
  <c r="H18" i="8"/>
  <c r="P17" i="8"/>
  <c r="H17" i="8"/>
  <c r="P16" i="8"/>
  <c r="H16" i="8"/>
  <c r="P15" i="8"/>
  <c r="H15" i="8"/>
  <c r="P14" i="8"/>
  <c r="H14" i="8"/>
  <c r="P13" i="8"/>
  <c r="H13" i="8"/>
  <c r="P25" i="3"/>
  <c r="H25" i="3"/>
  <c r="P24" i="3"/>
  <c r="H24" i="3"/>
  <c r="P23" i="3"/>
  <c r="H23" i="3"/>
  <c r="P22" i="3"/>
  <c r="H22" i="3"/>
  <c r="P21" i="3"/>
  <c r="H21" i="3"/>
  <c r="P20" i="3"/>
  <c r="H20" i="3"/>
  <c r="P19" i="3"/>
  <c r="H19" i="3"/>
  <c r="P18" i="3"/>
  <c r="H18" i="3"/>
  <c r="P17" i="3"/>
  <c r="H17" i="3"/>
  <c r="P16" i="3"/>
  <c r="H16" i="3"/>
  <c r="P15" i="3"/>
  <c r="H15" i="3"/>
  <c r="P14" i="3"/>
  <c r="H14" i="3"/>
  <c r="P13" i="3"/>
  <c r="H13" i="3"/>
  <c r="P12" i="3"/>
  <c r="H12" i="3"/>
  <c r="P30" i="2"/>
  <c r="H30" i="2"/>
  <c r="P25" i="2"/>
  <c r="H25" i="2"/>
  <c r="P24" i="2"/>
  <c r="H24" i="2"/>
  <c r="P23" i="2"/>
  <c r="H23" i="2"/>
  <c r="P22" i="2"/>
  <c r="H22" i="2"/>
  <c r="P21" i="2"/>
  <c r="H21" i="2"/>
  <c r="P20" i="2"/>
  <c r="H20" i="2"/>
  <c r="P19" i="2"/>
  <c r="H19" i="2"/>
  <c r="P18" i="2"/>
  <c r="H18" i="2"/>
  <c r="P17" i="2"/>
  <c r="H17" i="2"/>
  <c r="P16" i="2"/>
  <c r="H16" i="2"/>
  <c r="P15" i="2"/>
  <c r="H15" i="2"/>
  <c r="P14" i="2"/>
  <c r="H14" i="2"/>
  <c r="P13" i="2"/>
  <c r="H13" i="2"/>
  <c r="W63" i="1"/>
  <c r="V63" i="1"/>
  <c r="U63" i="1"/>
  <c r="P63" i="1"/>
  <c r="H63" i="1"/>
  <c r="W55" i="1"/>
  <c r="V55" i="1"/>
  <c r="U55" i="1"/>
  <c r="T55" i="1"/>
  <c r="S55" i="1"/>
  <c r="P55" i="1"/>
  <c r="H55" i="1"/>
  <c r="W54" i="1"/>
  <c r="V54" i="1"/>
  <c r="U54" i="1"/>
  <c r="T54" i="1"/>
  <c r="S54" i="1"/>
  <c r="P54" i="1"/>
  <c r="H54" i="1"/>
  <c r="W53" i="1"/>
  <c r="V53" i="1"/>
  <c r="U53" i="1"/>
  <c r="T53" i="1"/>
  <c r="S53" i="1"/>
  <c r="P53" i="1"/>
  <c r="H53" i="1"/>
  <c r="W52" i="1"/>
  <c r="V52" i="1"/>
  <c r="U52" i="1"/>
  <c r="T52" i="1"/>
  <c r="S52" i="1"/>
  <c r="P52" i="1"/>
  <c r="H52" i="1"/>
  <c r="W51" i="1"/>
  <c r="V51" i="1"/>
  <c r="U51" i="1"/>
  <c r="T51" i="1"/>
  <c r="S51" i="1"/>
  <c r="P51" i="1"/>
  <c r="H51" i="1"/>
  <c r="W50" i="1"/>
  <c r="V50" i="1"/>
  <c r="U50" i="1"/>
  <c r="T50" i="1"/>
  <c r="S50" i="1"/>
  <c r="P50" i="1"/>
  <c r="H50" i="1"/>
  <c r="W49" i="1"/>
  <c r="V49" i="1"/>
  <c r="U49" i="1"/>
  <c r="T49" i="1"/>
  <c r="S49" i="1"/>
  <c r="P49" i="1"/>
  <c r="H49" i="1"/>
  <c r="W48" i="1"/>
  <c r="V48" i="1"/>
  <c r="U48" i="1"/>
  <c r="T48" i="1"/>
  <c r="S48" i="1"/>
  <c r="P48" i="1"/>
  <c r="H48" i="1"/>
  <c r="W47" i="1"/>
  <c r="V47" i="1"/>
  <c r="U47" i="1"/>
  <c r="T47" i="1"/>
  <c r="S47" i="1"/>
  <c r="P47" i="1"/>
  <c r="H47" i="1"/>
  <c r="W46" i="1"/>
  <c r="V46" i="1"/>
  <c r="U46" i="1"/>
  <c r="T46" i="1"/>
  <c r="S46" i="1"/>
  <c r="P46" i="1"/>
  <c r="H46" i="1"/>
  <c r="W45" i="1"/>
  <c r="V45" i="1"/>
  <c r="U45" i="1"/>
  <c r="T45" i="1"/>
  <c r="S45" i="1"/>
  <c r="P45" i="1"/>
  <c r="H45" i="1"/>
  <c r="W44" i="1"/>
  <c r="V44" i="1"/>
  <c r="U44" i="1"/>
  <c r="T44" i="1"/>
  <c r="S44" i="1"/>
  <c r="P44" i="1"/>
  <c r="H44" i="1"/>
  <c r="W43" i="1"/>
  <c r="V43" i="1"/>
  <c r="U43" i="1"/>
  <c r="T43" i="1"/>
  <c r="S43" i="1"/>
  <c r="P43" i="1"/>
  <c r="H43" i="1"/>
  <c r="X63" i="1" l="1"/>
  <c r="X48" i="1"/>
  <c r="X47" i="1"/>
  <c r="X51" i="1"/>
  <c r="X55" i="1"/>
  <c r="X54" i="1"/>
  <c r="X53" i="1"/>
  <c r="X52" i="1"/>
  <c r="X50" i="1"/>
  <c r="X49" i="1"/>
  <c r="X46" i="1"/>
  <c r="X45" i="1"/>
  <c r="X44" i="1"/>
  <c r="X43" i="1"/>
  <c r="W25" i="1"/>
  <c r="V25" i="1"/>
  <c r="U25" i="1"/>
  <c r="T25" i="1"/>
  <c r="W24" i="1"/>
  <c r="V24" i="1"/>
  <c r="U24" i="1"/>
  <c r="T24" i="1"/>
  <c r="W23" i="1"/>
  <c r="V23" i="1"/>
  <c r="U23" i="1"/>
  <c r="T23" i="1"/>
  <c r="W22" i="1"/>
  <c r="V22" i="1"/>
  <c r="U22" i="1"/>
  <c r="T22" i="1"/>
  <c r="W21" i="1"/>
  <c r="V21" i="1"/>
  <c r="U21" i="1"/>
  <c r="T21" i="1"/>
  <c r="W20" i="1"/>
  <c r="V20" i="1"/>
  <c r="U20" i="1"/>
  <c r="T20" i="1"/>
  <c r="W19" i="1"/>
  <c r="V19" i="1"/>
  <c r="U19" i="1"/>
  <c r="T19" i="1"/>
  <c r="W18" i="1"/>
  <c r="V18" i="1"/>
  <c r="U18" i="1"/>
  <c r="T18" i="1"/>
  <c r="W17" i="1"/>
  <c r="V17" i="1"/>
  <c r="U17" i="1"/>
  <c r="T17" i="1"/>
  <c r="W16" i="1"/>
  <c r="V16" i="1"/>
  <c r="U16" i="1"/>
  <c r="T16" i="1"/>
  <c r="W15" i="1"/>
  <c r="V15" i="1"/>
  <c r="U15" i="1"/>
  <c r="T15" i="1"/>
  <c r="W14" i="1"/>
  <c r="V14" i="1"/>
  <c r="U14" i="1"/>
  <c r="T14" i="1"/>
  <c r="S25" i="1"/>
  <c r="S24" i="1"/>
  <c r="S23" i="1"/>
  <c r="S22" i="1"/>
  <c r="S21" i="1"/>
  <c r="S20" i="1"/>
  <c r="S19" i="1"/>
  <c r="S18" i="1"/>
  <c r="S17" i="1"/>
  <c r="S16" i="1"/>
  <c r="S15" i="1"/>
  <c r="S14" i="1"/>
  <c r="W13" i="1"/>
  <c r="V13" i="1"/>
  <c r="U13" i="1"/>
  <c r="T13" i="1"/>
  <c r="S13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H33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X19" i="1" l="1"/>
  <c r="X20" i="1"/>
  <c r="X15" i="1"/>
  <c r="X16" i="1"/>
  <c r="X23" i="1"/>
  <c r="X24" i="1"/>
  <c r="X13" i="1"/>
  <c r="X17" i="1"/>
  <c r="X21" i="1"/>
  <c r="X25" i="1"/>
  <c r="X14" i="1"/>
  <c r="X18" i="1"/>
  <c r="X22" i="1"/>
</calcChain>
</file>

<file path=xl/sharedStrings.xml><?xml version="1.0" encoding="utf-8"?>
<sst xmlns="http://schemas.openxmlformats.org/spreadsheetml/2006/main" count="637" uniqueCount="68">
  <si>
    <t>Harbours/Hawens</t>
  </si>
  <si>
    <t>East London</t>
  </si>
  <si>
    <t xml:space="preserve">Durban </t>
  </si>
  <si>
    <t>Port Elizabeth</t>
  </si>
  <si>
    <t>Total</t>
  </si>
  <si>
    <t>Season / Seisoen</t>
  </si>
  <si>
    <t>2005/2006</t>
  </si>
  <si>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</si>
  <si>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</si>
  <si>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</si>
  <si>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</si>
  <si>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</si>
  <si>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</si>
  <si>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</si>
  <si>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</si>
  <si>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</si>
  <si>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</si>
  <si>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</si>
  <si>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</si>
  <si>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Note: Includes Imports for RSA and Other Countries</t>
  </si>
  <si>
    <t>Nota: Sluit in Invoere vir RSA en Ander Lande</t>
  </si>
  <si>
    <t>YELLOW MAIZE IMPORTS PER HARBOUR /                                GEELMIELIE INVOERE PER HAWE</t>
  </si>
  <si>
    <t>WHITE MAIZE IMPORTS PER HARBOUR /          WITMIELIE INVOERE PER HAWE</t>
  </si>
  <si>
    <t>TOTAL MAIZE IMPORTS PER HARBOUR /                    TOTALE MIELIE INVOERE PER HAWE</t>
  </si>
  <si>
    <t>Richards Bay</t>
  </si>
  <si>
    <t>Cape Town</t>
  </si>
  <si>
    <t>WHITE MAIZE EXPORTS PER HARBOUR /          WITMIELIE UITVOERE PER HAWE</t>
  </si>
  <si>
    <t>YELLOW MAIZE EXPORTS PER HARBOUR /                                GEELMIELIE UITVOERE PER HAWE</t>
  </si>
  <si>
    <t>TOTAL MAIZE EXPORTS PER HARBOUR /                    TOTALE MIELIE UITVOERE PER HAWE</t>
  </si>
  <si>
    <t>CANOLA IMPORTS PER HARBOUR / CANOLA INVOERE PER HAWE</t>
  </si>
  <si>
    <t>CANOLA EXPORTS PER HARBOUR / CANOLA UITVOERE PER HAWE</t>
  </si>
  <si>
    <t>BARLEY IMPORTS PER HARBOUR / GARS INVOERE PER HAWE</t>
  </si>
  <si>
    <t>BARLEY EXPORTS PER HARBOUR / GARS UITVOERE PER HAWE</t>
  </si>
  <si>
    <t>OATS IMPORTS PER HARBOUR / HAWER INVOERE PER HAWE</t>
  </si>
  <si>
    <t>OATS EXPORTS PER HARBOUR / HAWER UITVOERE PER HAWE</t>
  </si>
  <si>
    <t>SORGHUM IMPORTS PER HARBOUR / SORGHUM INVOERE PER HAWE</t>
  </si>
  <si>
    <t>SORGHUM EXPORTS PER HARBOUR / SORGHUM UITVOERE PER HAWE</t>
  </si>
  <si>
    <t>SOYBEANS IMPORTS PER HARBOUR / SOJABONE INVOERE PER HAWE</t>
  </si>
  <si>
    <t>SOYBEANS EXPORTS PER HARBOUR / SOJABONE UITVOERE PER HAWE</t>
  </si>
  <si>
    <t>SUNFLOWER IMPORTS PER HARBOUR / SONNEBLOM INVOERE PER HAWE</t>
  </si>
  <si>
    <t>WHEAT IMPORTS PER HARBOUR / KORING INVOERE PER HAWE</t>
  </si>
  <si>
    <t>WHEAT EXPORTS PER HARBOUR / KORING UITVOERE PER HAWE</t>
  </si>
  <si>
    <t>SUNFLOWER EXPORTS PER HARBOUR / SONNEBLOM UITVOERE PER HAWE</t>
  </si>
  <si>
    <t>Oct / Okt - Sep</t>
  </si>
  <si>
    <t>Mar / Mrt - Feb</t>
  </si>
  <si>
    <t>May / Mei - Apr</t>
  </si>
  <si>
    <t xml:space="preserve">2018/2019 </t>
  </si>
  <si>
    <t>2018/2019</t>
  </si>
  <si>
    <t>2019/2020</t>
  </si>
  <si>
    <t xml:space="preserve">2019/2020 </t>
  </si>
  <si>
    <t>2020/2021</t>
  </si>
  <si>
    <t>2021/2022</t>
  </si>
  <si>
    <t xml:space="preserve">2020/2021 </t>
  </si>
  <si>
    <t xml:space="preserve">2021/2022 </t>
  </si>
  <si>
    <t>2022/2023</t>
  </si>
  <si>
    <t xml:space="preserve">2022/2023 </t>
  </si>
  <si>
    <t>2024/2025*</t>
  </si>
  <si>
    <t>2023/2024</t>
  </si>
  <si>
    <t xml:space="preserve">2023/2024 </t>
  </si>
  <si>
    <t>2024/2025</t>
  </si>
  <si>
    <t>2025/2026*</t>
  </si>
  <si>
    <t>*Progressive / Progressief: October/Oktober 2024 - May/Mei  2025</t>
  </si>
  <si>
    <t xml:space="preserve">* Progressive / Progressief: March/Maart  - May/Mei 2025 </t>
  </si>
  <si>
    <t>*Progressive / Progressief: October/Oktober 2024 - May/Mei 2025</t>
  </si>
  <si>
    <t xml:space="preserve">* Progressive / Progressief: March/Maart  - May /Mei 2025 </t>
  </si>
  <si>
    <t>* Progressive / Progressief: October/Oktober 2024 - May /Mei 2025</t>
  </si>
  <si>
    <t>* Progressive / Progressief: October / Oktober 2024 - May / Mei 2025</t>
  </si>
  <si>
    <t>* Progressive / Progressief: May/Mei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</si>
</sst>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000000"/>
      <name val="Times New Roman"/>
      <family val="1"/>
    </font>
    <font>
      <sz val="8"/>
      <name val="Calibri"/>
      <family val="2"/>
      <scheme val="minor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6" xfId="0" applyBorder="1"/>
    <xf numFmtId="0" fontId="0" fillId="0" borderId="1" xfId="0" applyBorder="1"/>
    <xf numFmtId="0" fontId="4" fillId="0" borderId="0" xfId="0" applyFont="1" applyAlignment="1">
      <alignment horizontal="left"/>
    </xf>
    <xf numFmtId="4" fontId="0" fillId="0" borderId="2" xfId="0" applyNumberFormat="1" applyBorder="1" applyAlignment="1">
      <alignment horizontal="center"/>
    </xf>
    <xf numFmtId="3" fontId="0" fillId="0" borderId="10" xfId="0" applyNumberFormat="1" applyBorder="1"/>
    <xf numFmtId="3" fontId="0" fillId="0" borderId="7" xfId="0" applyNumberFormat="1" applyBorder="1"/>
    <xf numFmtId="3" fontId="1" fillId="0" borderId="5" xfId="0" applyNumberFormat="1" applyFont="1" applyBorder="1"/>
    <xf numFmtId="3" fontId="0" fillId="0" borderId="3" xfId="0" applyNumberFormat="1" applyBorder="1"/>
    <xf numFmtId="3" fontId="0" fillId="0" borderId="2" xfId="0" applyNumberFormat="1" applyBorder="1"/>
    <xf numFmtId="3" fontId="1" fillId="0" borderId="11" xfId="0" applyNumberFormat="1" applyFont="1" applyBorder="1"/>
    <xf numFmtId="3" fontId="0" fillId="0" borderId="8" xfId="0" applyNumberFormat="1" applyBorder="1"/>
    <xf numFmtId="0" fontId="1" fillId="0" borderId="9" xfId="0" applyFont="1" applyBorder="1" applyAlignment="1">
      <alignment horizontal="center"/>
    </xf>
    <xf numFmtId="0" fontId="1" fillId="0" borderId="12" xfId="0" applyFont="1" applyBorder="1"/>
    <xf numFmtId="4" fontId="0" fillId="0" borderId="15" xfId="0" applyNumberFormat="1" applyBorder="1" applyAlignment="1">
      <alignment horizontal="center"/>
    </xf>
    <xf numFmtId="0" fontId="0" fillId="0" borderId="16" xfId="0" applyBorder="1"/>
    <xf numFmtId="0" fontId="1" fillId="0" borderId="17" xfId="0" applyFont="1" applyBorder="1" applyAlignment="1">
      <alignment horizontal="center"/>
    </xf>
    <xf numFmtId="3" fontId="0" fillId="0" borderId="0" xfId="0" applyNumberFormat="1"/>
    <xf numFmtId="3" fontId="0" fillId="0" borderId="18" xfId="0" applyNumberFormat="1" applyBorder="1"/>
    <xf numFmtId="3" fontId="0" fillId="0" borderId="15" xfId="0" applyNumberFormat="1" applyBorder="1"/>
    <xf numFmtId="3" fontId="0" fillId="0" borderId="19" xfId="0" applyNumberFormat="1" applyBorder="1"/>
    <xf numFmtId="0" fontId="0" fillId="0" borderId="20" xfId="0" applyBorder="1"/>
    <xf numFmtId="3" fontId="1" fillId="0" borderId="4" xfId="0" applyNumberFormat="1" applyFont="1" applyBorder="1"/>
    <xf numFmtId="0" fontId="0" fillId="0" borderId="21" xfId="0" applyBorder="1"/>
    <xf numFmtId="3" fontId="1" fillId="0" borderId="0" xfId="0" applyNumberFormat="1" applyFont="1"/>
    <xf numFmtId="0" fontId="0" fillId="0" borderId="17" xfId="0" applyBorder="1"/>
    <xf numFmtId="0" fontId="0" fillId="0" borderId="1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3" fontId="1" fillId="0" borderId="25" xfId="0" applyNumberFormat="1" applyFont="1" applyBorder="1"/>
    <xf numFmtId="0" fontId="0" fillId="0" borderId="26" xfId="0" applyBorder="1"/>
    <xf numFmtId="3" fontId="0" fillId="0" borderId="27" xfId="0" applyNumberFormat="1" applyBorder="1"/>
    <xf numFmtId="3" fontId="0" fillId="0" borderId="28" xfId="0" applyNumberFormat="1" applyBorder="1"/>
    <xf numFmtId="0" fontId="0" fillId="0" borderId="8" xfId="0" applyBorder="1"/>
    <xf numFmtId="0" fontId="0" fillId="0" borderId="7" xfId="0" applyBorder="1"/>
    <xf numFmtId="0" fontId="0" fillId="0" borderId="3" xfId="0" applyBorder="1"/>
    <xf numFmtId="3" fontId="1" fillId="0" borderId="29" xfId="0" applyNumberFormat="1" applyFont="1" applyBorder="1"/>
    <xf numFmtId="0" fontId="0" fillId="0" borderId="15" xfId="0" applyBorder="1"/>
    <xf numFmtId="3" fontId="0" fillId="0" borderId="30" xfId="0" applyNumberFormat="1" applyBorder="1"/>
    <xf numFmtId="0" fontId="1" fillId="0" borderId="5" xfId="0" applyFont="1" applyBorder="1"/>
    <xf numFmtId="0" fontId="1" fillId="0" borderId="31" xfId="0" applyFont="1" applyBorder="1" applyAlignment="1">
      <alignment horizontal="center"/>
    </xf>
    <xf numFmtId="0" fontId="1" fillId="0" borderId="4" xfId="0" applyFont="1" applyBorder="1"/>
    <xf numFmtId="3" fontId="0" fillId="0" borderId="32" xfId="0" applyNumberFormat="1" applyBorder="1"/>
    <xf numFmtId="3" fontId="0" fillId="0" borderId="33" xfId="0" applyNumberFormat="1" applyBorder="1"/>
    <xf numFmtId="3" fontId="0" fillId="0" borderId="34" xfId="0" applyNumberFormat="1" applyBorder="1"/>
    <xf numFmtId="3" fontId="0" fillId="0" borderId="35" xfId="0" applyNumberFormat="1" applyBorder="1"/>
    <xf numFmtId="3" fontId="0" fillId="0" borderId="36" xfId="0" applyNumberFormat="1" applyBorder="1"/>
    <xf numFmtId="3" fontId="0" fillId="0" borderId="37" xfId="0" applyNumberFormat="1" applyBorder="1"/>
    <xf numFmtId="0" fontId="1" fillId="0" borderId="11" xfId="0" applyFont="1" applyBorder="1"/>
    <xf numFmtId="0" fontId="0" fillId="0" borderId="38" xfId="0" applyBorder="1"/>
    <xf numFmtId="0" fontId="0" fillId="0" borderId="39" xfId="0" applyBorder="1"/>
    <xf numFmtId="0" fontId="1" fillId="0" borderId="40" xfId="0" applyFont="1" applyBorder="1"/>
    <xf numFmtId="3" fontId="0" fillId="0" borderId="39" xfId="0" applyNumberFormat="1" applyBorder="1"/>
    <xf numFmtId="3" fontId="1" fillId="0" borderId="40" xfId="0" applyNumberFormat="1" applyFont="1" applyBorder="1"/>
    <xf numFmtId="0" fontId="3" fillId="0" borderId="0" xfId="0" applyFont="1" applyAlignment="1">
      <alignment horizontal="center" vertical="center"/>
    </xf>
    <xf numFmtId="4" fontId="2" fillId="0" borderId="13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0" fontId="0" fillId="0" borderId="0" xfId="0" applyFont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098E446-8D9A-4173-B4FC-675259A14B3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</xdr:colOff>
      <xdr:row>0</xdr:row>
      <xdr:rowOff>7619</xdr:rowOff>
    </xdr:from>
    <xdr:to>
      <xdr:col>7</xdr:col>
      <xdr:colOff>396132</xdr:colOff>
      <xdr:row>6</xdr:row>
      <xdr:rowOff>11429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619"/>
          <a:ext cx="5815857" cy="1101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</xdr:colOff>
      <xdr:row>0</xdr:row>
      <xdr:rowOff>60960</xdr:rowOff>
    </xdr:from>
    <xdr:to>
      <xdr:col>7</xdr:col>
      <xdr:colOff>384702</xdr:colOff>
      <xdr:row>6</xdr:row>
      <xdr:rowOff>81915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" y="60960"/>
          <a:ext cx="5812047" cy="1118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22859</xdr:rowOff>
    </xdr:from>
    <xdr:to>
      <xdr:col>7</xdr:col>
      <xdr:colOff>403752</xdr:colOff>
      <xdr:row>6</xdr:row>
      <xdr:rowOff>40004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" y="22859"/>
          <a:ext cx="5815857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152399</xdr:rowOff>
    </xdr:from>
    <xdr:to>
      <xdr:col>7</xdr:col>
      <xdr:colOff>403752</xdr:colOff>
      <xdr:row>6</xdr:row>
      <xdr:rowOff>169544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399"/>
          <a:ext cx="5676792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</xdr:colOff>
      <xdr:row>0</xdr:row>
      <xdr:rowOff>83819</xdr:rowOff>
    </xdr:from>
    <xdr:to>
      <xdr:col>7</xdr:col>
      <xdr:colOff>377082</xdr:colOff>
      <xdr:row>6</xdr:row>
      <xdr:rowOff>104774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" y="83819"/>
          <a:ext cx="5812047" cy="1118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83819</xdr:rowOff>
    </xdr:from>
    <xdr:to>
      <xdr:col>7</xdr:col>
      <xdr:colOff>399942</xdr:colOff>
      <xdr:row>6</xdr:row>
      <xdr:rowOff>104774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" y="83819"/>
          <a:ext cx="5812047" cy="1118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45719</xdr:rowOff>
    </xdr:from>
    <xdr:to>
      <xdr:col>7</xdr:col>
      <xdr:colOff>358032</xdr:colOff>
      <xdr:row>6</xdr:row>
      <xdr:rowOff>66674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5719"/>
          <a:ext cx="5815857" cy="1118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5</xdr:row>
      <xdr:rowOff>19050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342900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106679</xdr:rowOff>
    </xdr:from>
    <xdr:to>
      <xdr:col>7</xdr:col>
      <xdr:colOff>399942</xdr:colOff>
      <xdr:row>6</xdr:row>
      <xdr:rowOff>127634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" y="106679"/>
          <a:ext cx="5812047" cy="1118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8:P35"/>
  <sheetViews>
    <sheetView tabSelected="1" zoomScaleNormal="100" workbookViewId="0">
      <pane xSplit="1" ySplit="11" topLeftCell="B25" activePane="bottomRight" state="frozen"/>
      <selection pane="topRight" activeCell="B1" sqref="B1"/>
      <selection pane="bottomLeft" activeCell="A14" sqref="A14"/>
      <selection pane="bottomRight" activeCell="H1" sqref="H1"/>
    </sheetView>
  </sheetViews>
  <sheetFormatPr defaultRowHeight="14.4" x14ac:dyDescent="0.3"/>
  <cols>
    <col min="1" max="1" width="2.88671875" customWidth="1"/>
    <col min="2" max="2" width="16" customWidth="1"/>
    <col min="3" max="8" width="12.6640625" customWidth="1"/>
    <col min="9" max="9" width="5.6640625" customWidth="1"/>
    <col min="10" max="10" width="16" customWidth="1"/>
    <col min="11" max="16" width="12.6640625" customWidth="1"/>
    <col min="17" max="17" width="5.6640625" customWidth="1"/>
  </cols>
  <sheetData>
    <row r="8" spans="2:16" ht="15.6" x14ac:dyDescent="0.3">
      <c r="B8" s="65" t="s">
        <v>31</v>
      </c>
      <c r="C8" s="65"/>
      <c r="D8" s="65"/>
      <c r="E8" s="65"/>
      <c r="F8" s="65"/>
      <c r="G8" s="65"/>
      <c r="H8" s="65"/>
      <c r="I8" s="1"/>
      <c r="J8" s="65" t="s">
        <v>32</v>
      </c>
      <c r="K8" s="65"/>
      <c r="L8" s="65"/>
      <c r="M8" s="65"/>
      <c r="N8" s="65"/>
      <c r="O8" s="65"/>
      <c r="P8" s="65"/>
    </row>
    <row r="9" spans="2:16" ht="15" thickBot="1" x14ac:dyDescent="0.35"/>
    <row r="10" spans="2:16" x14ac:dyDescent="0.3">
      <c r="B10" s="20" t="s">
        <v>5</v>
      </c>
      <c r="C10" s="63" t="s">
        <v>0</v>
      </c>
      <c r="D10" s="63"/>
      <c r="E10" s="63"/>
      <c r="F10" s="63"/>
      <c r="G10" s="63"/>
      <c r="H10" s="64"/>
      <c r="I10" s="2"/>
      <c r="J10" s="20" t="s">
        <v>5</v>
      </c>
      <c r="K10" s="63" t="s">
        <v>0</v>
      </c>
      <c r="L10" s="63"/>
      <c r="M10" s="63"/>
      <c r="N10" s="63"/>
      <c r="O10" s="63"/>
      <c r="P10" s="64"/>
    </row>
    <row r="11" spans="2:16" x14ac:dyDescent="0.3">
      <c r="B11" s="19" t="s">
        <v>43</v>
      </c>
      <c r="C11" s="3" t="s">
        <v>1</v>
      </c>
      <c r="D11" s="3" t="s">
        <v>2</v>
      </c>
      <c r="E11" s="3" t="s">
        <v>25</v>
      </c>
      <c r="F11" s="3" t="s">
        <v>3</v>
      </c>
      <c r="G11" s="11" t="s">
        <v>24</v>
      </c>
      <c r="H11" s="4" t="s">
        <v>4</v>
      </c>
      <c r="I11" s="5"/>
      <c r="J11" s="19" t="s">
        <v>43</v>
      </c>
      <c r="K11" s="3" t="s">
        <v>1</v>
      </c>
      <c r="L11" s="3" t="s">
        <v>2</v>
      </c>
      <c r="M11" s="3" t="s">
        <v>25</v>
      </c>
      <c r="N11" s="3" t="s">
        <v>3</v>
      </c>
      <c r="O11" s="11" t="s">
        <v>24</v>
      </c>
      <c r="P11" s="4" t="s">
        <v>4</v>
      </c>
    </row>
    <row r="12" spans="2:16" x14ac:dyDescent="0.3">
      <c r="B12" s="8" t="s">
        <v>6</v>
      </c>
      <c r="C12" s="12">
        <v>0</v>
      </c>
      <c r="D12" s="12">
        <v>0</v>
      </c>
      <c r="E12" s="12">
        <v>79507</v>
      </c>
      <c r="F12" s="12">
        <v>0</v>
      </c>
      <c r="G12" s="13">
        <v>0</v>
      </c>
      <c r="H12" s="14">
        <f>SUM(C12:G12)</f>
        <v>79507</v>
      </c>
      <c r="J12" s="8" t="s">
        <v>6</v>
      </c>
      <c r="K12" s="12">
        <v>0</v>
      </c>
      <c r="L12" s="12">
        <v>0</v>
      </c>
      <c r="M12" s="12">
        <v>0</v>
      </c>
      <c r="N12" s="12">
        <v>0</v>
      </c>
      <c r="O12" s="13">
        <v>0</v>
      </c>
      <c r="P12" s="14">
        <f>SUM(K12:O12)</f>
        <v>0</v>
      </c>
    </row>
    <row r="13" spans="2:16" x14ac:dyDescent="0.3">
      <c r="B13" s="9" t="s">
        <v>7</v>
      </c>
      <c r="C13" s="15">
        <v>0</v>
      </c>
      <c r="D13" s="15">
        <v>0</v>
      </c>
      <c r="E13" s="15">
        <v>51117</v>
      </c>
      <c r="F13" s="15">
        <v>0</v>
      </c>
      <c r="G13" s="16">
        <v>0</v>
      </c>
      <c r="H13" s="14">
        <f t="shared" ref="H13:H30" si="0">SUM(C13:G13)</f>
        <v>51117</v>
      </c>
      <c r="J13" s="9" t="s">
        <v>7</v>
      </c>
      <c r="K13" s="15">
        <v>0</v>
      </c>
      <c r="L13" s="15">
        <v>0</v>
      </c>
      <c r="M13" s="15">
        <v>0</v>
      </c>
      <c r="N13" s="15">
        <v>0</v>
      </c>
      <c r="O13" s="16">
        <v>0</v>
      </c>
      <c r="P13" s="14">
        <f t="shared" ref="P13:P28" si="1">SUM(K13:O13)</f>
        <v>0</v>
      </c>
    </row>
    <row r="14" spans="2:16" x14ac:dyDescent="0.3">
      <c r="B14" s="9" t="s">
        <v>8</v>
      </c>
      <c r="C14" s="15">
        <v>0</v>
      </c>
      <c r="D14" s="15">
        <v>0</v>
      </c>
      <c r="E14" s="15">
        <v>96646</v>
      </c>
      <c r="F14" s="15">
        <v>0</v>
      </c>
      <c r="G14" s="16">
        <v>0</v>
      </c>
      <c r="H14" s="14">
        <f t="shared" si="0"/>
        <v>96646</v>
      </c>
      <c r="J14" s="9" t="s">
        <v>8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4">
        <f t="shared" si="1"/>
        <v>0</v>
      </c>
    </row>
    <row r="15" spans="2:16" x14ac:dyDescent="0.3">
      <c r="B15" s="9" t="s">
        <v>9</v>
      </c>
      <c r="C15" s="15">
        <v>0</v>
      </c>
      <c r="D15" s="15">
        <v>0</v>
      </c>
      <c r="E15" s="15">
        <v>98697</v>
      </c>
      <c r="F15" s="15">
        <v>0</v>
      </c>
      <c r="G15" s="16">
        <v>0</v>
      </c>
      <c r="H15" s="14">
        <f t="shared" si="0"/>
        <v>98697</v>
      </c>
      <c r="J15" s="9" t="s">
        <v>9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4">
        <f t="shared" si="1"/>
        <v>0</v>
      </c>
    </row>
    <row r="16" spans="2:16" x14ac:dyDescent="0.3">
      <c r="B16" s="9" t="s">
        <v>10</v>
      </c>
      <c r="C16" s="15">
        <v>0</v>
      </c>
      <c r="D16" s="15">
        <v>0</v>
      </c>
      <c r="E16" s="15">
        <v>53540</v>
      </c>
      <c r="F16" s="15">
        <v>0</v>
      </c>
      <c r="G16" s="16">
        <v>0</v>
      </c>
      <c r="H16" s="14">
        <f t="shared" si="0"/>
        <v>53540</v>
      </c>
      <c r="J16" s="9" t="s">
        <v>10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  <c r="P16" s="14">
        <f t="shared" si="1"/>
        <v>0</v>
      </c>
    </row>
    <row r="17" spans="2:16" x14ac:dyDescent="0.3">
      <c r="B17" s="9" t="s">
        <v>11</v>
      </c>
      <c r="C17" s="15">
        <v>0</v>
      </c>
      <c r="D17" s="15">
        <v>0</v>
      </c>
      <c r="E17" s="15">
        <v>70316</v>
      </c>
      <c r="F17" s="15">
        <v>0</v>
      </c>
      <c r="G17" s="16">
        <v>0</v>
      </c>
      <c r="H17" s="14">
        <f t="shared" si="0"/>
        <v>70316</v>
      </c>
      <c r="J17" s="9" t="s">
        <v>11</v>
      </c>
      <c r="K17" s="15">
        <v>0</v>
      </c>
      <c r="L17" s="15">
        <v>0</v>
      </c>
      <c r="M17" s="15">
        <v>6</v>
      </c>
      <c r="N17" s="15">
        <v>0</v>
      </c>
      <c r="O17" s="16">
        <v>0</v>
      </c>
      <c r="P17" s="14">
        <f t="shared" si="1"/>
        <v>6</v>
      </c>
    </row>
    <row r="18" spans="2:16" x14ac:dyDescent="0.3">
      <c r="B18" s="9" t="s">
        <v>12</v>
      </c>
      <c r="C18" s="15">
        <v>0</v>
      </c>
      <c r="D18" s="15">
        <v>0</v>
      </c>
      <c r="E18" s="15">
        <v>59911</v>
      </c>
      <c r="F18" s="15">
        <v>0</v>
      </c>
      <c r="G18" s="16">
        <v>0</v>
      </c>
      <c r="H18" s="14">
        <f t="shared" si="0"/>
        <v>59911</v>
      </c>
      <c r="J18" s="9" t="s">
        <v>12</v>
      </c>
      <c r="K18" s="15">
        <v>0</v>
      </c>
      <c r="L18" s="15">
        <v>0</v>
      </c>
      <c r="M18" s="15">
        <v>2000</v>
      </c>
      <c r="N18" s="15">
        <v>0</v>
      </c>
      <c r="O18" s="16">
        <v>0</v>
      </c>
      <c r="P18" s="14">
        <f t="shared" si="1"/>
        <v>2000</v>
      </c>
    </row>
    <row r="19" spans="2:16" x14ac:dyDescent="0.3">
      <c r="B19" s="9" t="s">
        <v>13</v>
      </c>
      <c r="C19" s="15">
        <v>0</v>
      </c>
      <c r="D19" s="15">
        <v>0</v>
      </c>
      <c r="E19" s="15">
        <v>36655</v>
      </c>
      <c r="F19" s="15">
        <v>0</v>
      </c>
      <c r="G19" s="16">
        <v>0</v>
      </c>
      <c r="H19" s="14">
        <f t="shared" si="0"/>
        <v>36655</v>
      </c>
      <c r="J19" s="9" t="s">
        <v>13</v>
      </c>
      <c r="K19" s="15">
        <v>0</v>
      </c>
      <c r="L19" s="15">
        <v>0</v>
      </c>
      <c r="M19" s="15">
        <v>0</v>
      </c>
      <c r="N19" s="15">
        <v>0</v>
      </c>
      <c r="O19" s="16">
        <v>0</v>
      </c>
      <c r="P19" s="14">
        <f t="shared" si="1"/>
        <v>0</v>
      </c>
    </row>
    <row r="20" spans="2:16" x14ac:dyDescent="0.3">
      <c r="B20" s="9" t="s">
        <v>14</v>
      </c>
      <c r="C20" s="15">
        <v>0</v>
      </c>
      <c r="D20" s="15">
        <v>0</v>
      </c>
      <c r="E20" s="15">
        <v>74537</v>
      </c>
      <c r="F20" s="15">
        <v>0</v>
      </c>
      <c r="G20" s="16">
        <v>0</v>
      </c>
      <c r="H20" s="14">
        <f t="shared" si="0"/>
        <v>74537</v>
      </c>
      <c r="J20" s="9" t="s">
        <v>14</v>
      </c>
      <c r="K20" s="15">
        <v>0</v>
      </c>
      <c r="L20" s="15">
        <v>0</v>
      </c>
      <c r="M20" s="15">
        <v>0</v>
      </c>
      <c r="N20" s="15">
        <v>0</v>
      </c>
      <c r="O20" s="16">
        <v>0</v>
      </c>
      <c r="P20" s="14">
        <f t="shared" si="1"/>
        <v>0</v>
      </c>
    </row>
    <row r="21" spans="2:16" x14ac:dyDescent="0.3">
      <c r="B21" s="9" t="s">
        <v>15</v>
      </c>
      <c r="C21" s="15">
        <v>0</v>
      </c>
      <c r="D21" s="15">
        <v>0</v>
      </c>
      <c r="E21" s="15">
        <v>91410</v>
      </c>
      <c r="F21" s="15">
        <v>0</v>
      </c>
      <c r="G21" s="16">
        <v>0</v>
      </c>
      <c r="H21" s="14">
        <f t="shared" si="0"/>
        <v>91410</v>
      </c>
      <c r="J21" s="9" t="s">
        <v>15</v>
      </c>
      <c r="K21" s="15">
        <v>0</v>
      </c>
      <c r="L21" s="15">
        <v>0</v>
      </c>
      <c r="M21" s="15">
        <v>0</v>
      </c>
      <c r="N21" s="15">
        <v>0</v>
      </c>
      <c r="O21" s="16">
        <v>0</v>
      </c>
      <c r="P21" s="14">
        <f t="shared" si="1"/>
        <v>0</v>
      </c>
    </row>
    <row r="22" spans="2:16" x14ac:dyDescent="0.3">
      <c r="B22" s="9" t="s">
        <v>16</v>
      </c>
      <c r="C22" s="15">
        <v>0</v>
      </c>
      <c r="D22" s="15">
        <v>0</v>
      </c>
      <c r="E22" s="15">
        <v>18238</v>
      </c>
      <c r="F22" s="15">
        <v>0</v>
      </c>
      <c r="G22" s="16">
        <v>0</v>
      </c>
      <c r="H22" s="14">
        <f t="shared" si="0"/>
        <v>18238</v>
      </c>
      <c r="J22" s="9" t="s">
        <v>16</v>
      </c>
      <c r="K22" s="15">
        <v>0</v>
      </c>
      <c r="L22" s="15">
        <v>0</v>
      </c>
      <c r="M22" s="15">
        <v>0</v>
      </c>
      <c r="N22" s="15">
        <v>0</v>
      </c>
      <c r="O22" s="16">
        <v>0</v>
      </c>
      <c r="P22" s="14">
        <f t="shared" si="1"/>
        <v>0</v>
      </c>
    </row>
    <row r="23" spans="2:16" x14ac:dyDescent="0.3">
      <c r="B23" s="9" t="s">
        <v>17</v>
      </c>
      <c r="C23" s="15">
        <v>0</v>
      </c>
      <c r="D23" s="15">
        <v>14781</v>
      </c>
      <c r="E23" s="15">
        <v>63924</v>
      </c>
      <c r="F23" s="15">
        <v>0</v>
      </c>
      <c r="G23" s="16">
        <v>0</v>
      </c>
      <c r="H23" s="14">
        <f t="shared" si="0"/>
        <v>78705</v>
      </c>
      <c r="J23" s="9" t="s">
        <v>17</v>
      </c>
      <c r="K23" s="15">
        <v>0</v>
      </c>
      <c r="L23" s="15">
        <v>0</v>
      </c>
      <c r="M23" s="15">
        <v>0</v>
      </c>
      <c r="N23" s="15">
        <v>0</v>
      </c>
      <c r="O23" s="16">
        <v>0</v>
      </c>
      <c r="P23" s="14">
        <f t="shared" si="1"/>
        <v>0</v>
      </c>
    </row>
    <row r="24" spans="2:16" x14ac:dyDescent="0.3">
      <c r="B24" s="9" t="s">
        <v>18</v>
      </c>
      <c r="C24" s="15">
        <v>0</v>
      </c>
      <c r="D24" s="15">
        <v>12953</v>
      </c>
      <c r="E24" s="15">
        <v>0</v>
      </c>
      <c r="F24" s="15">
        <v>0</v>
      </c>
      <c r="G24" s="16">
        <v>0</v>
      </c>
      <c r="H24" s="14">
        <f t="shared" si="0"/>
        <v>12953</v>
      </c>
      <c r="J24" s="9" t="s">
        <v>18</v>
      </c>
      <c r="K24" s="15">
        <v>0</v>
      </c>
      <c r="L24" s="15">
        <v>0</v>
      </c>
      <c r="M24" s="15">
        <v>0</v>
      </c>
      <c r="N24" s="15">
        <v>0</v>
      </c>
      <c r="O24" s="16">
        <v>0</v>
      </c>
      <c r="P24" s="14">
        <f t="shared" si="1"/>
        <v>0</v>
      </c>
    </row>
    <row r="25" spans="2:16" x14ac:dyDescent="0.3">
      <c r="B25" s="9" t="s">
        <v>47</v>
      </c>
      <c r="C25" s="15">
        <v>0</v>
      </c>
      <c r="D25" s="15">
        <v>0</v>
      </c>
      <c r="E25" s="15">
        <v>0</v>
      </c>
      <c r="F25" s="15">
        <v>0</v>
      </c>
      <c r="G25" s="16">
        <v>0</v>
      </c>
      <c r="H25" s="14">
        <f t="shared" si="0"/>
        <v>0</v>
      </c>
      <c r="J25" s="9" t="s">
        <v>47</v>
      </c>
      <c r="K25" s="15">
        <v>0</v>
      </c>
      <c r="L25" s="15">
        <v>0</v>
      </c>
      <c r="M25" s="15">
        <v>0</v>
      </c>
      <c r="N25" s="15">
        <v>0</v>
      </c>
      <c r="O25" s="16">
        <v>0</v>
      </c>
      <c r="P25" s="14">
        <f t="shared" si="1"/>
        <v>0</v>
      </c>
    </row>
    <row r="26" spans="2:16" x14ac:dyDescent="0.3">
      <c r="B26" s="22" t="s">
        <v>49</v>
      </c>
      <c r="C26" s="25">
        <v>0</v>
      </c>
      <c r="D26" s="25">
        <v>0</v>
      </c>
      <c r="E26" s="25">
        <v>44837</v>
      </c>
      <c r="F26" s="25">
        <v>0</v>
      </c>
      <c r="G26" s="24">
        <v>0</v>
      </c>
      <c r="H26" s="14">
        <f t="shared" si="0"/>
        <v>44837</v>
      </c>
      <c r="J26" s="22" t="s">
        <v>48</v>
      </c>
      <c r="K26" s="25">
        <v>0</v>
      </c>
      <c r="L26" s="25">
        <v>0</v>
      </c>
      <c r="M26" s="25">
        <v>0</v>
      </c>
      <c r="N26" s="25">
        <v>0</v>
      </c>
      <c r="O26" s="24">
        <v>0</v>
      </c>
      <c r="P26" s="14">
        <f t="shared" si="1"/>
        <v>0</v>
      </c>
    </row>
    <row r="27" spans="2:16" x14ac:dyDescent="0.3">
      <c r="B27" s="8" t="s">
        <v>52</v>
      </c>
      <c r="C27" s="12">
        <v>0</v>
      </c>
      <c r="D27" s="12">
        <v>0</v>
      </c>
      <c r="E27" s="12">
        <v>0</v>
      </c>
      <c r="F27" s="12">
        <v>0</v>
      </c>
      <c r="G27" s="13">
        <v>0</v>
      </c>
      <c r="H27" s="14">
        <f t="shared" si="0"/>
        <v>0</v>
      </c>
      <c r="J27" s="8" t="s">
        <v>50</v>
      </c>
      <c r="K27" s="12">
        <v>0</v>
      </c>
      <c r="L27" s="12">
        <v>0</v>
      </c>
      <c r="M27" s="12">
        <v>0</v>
      </c>
      <c r="N27" s="12">
        <v>0</v>
      </c>
      <c r="O27" s="13">
        <v>0</v>
      </c>
      <c r="P27" s="14">
        <f t="shared" si="1"/>
        <v>0</v>
      </c>
    </row>
    <row r="28" spans="2:16" x14ac:dyDescent="0.3">
      <c r="B28" s="8" t="s">
        <v>53</v>
      </c>
      <c r="C28" s="33">
        <v>0</v>
      </c>
      <c r="D28" s="33">
        <v>0</v>
      </c>
      <c r="E28" s="33">
        <v>0</v>
      </c>
      <c r="F28" s="33">
        <v>0</v>
      </c>
      <c r="G28" s="42">
        <v>0</v>
      </c>
      <c r="H28" s="14">
        <f t="shared" si="0"/>
        <v>0</v>
      </c>
      <c r="J28" s="8" t="s">
        <v>53</v>
      </c>
      <c r="K28" s="33">
        <v>0</v>
      </c>
      <c r="L28" s="33">
        <v>0</v>
      </c>
      <c r="M28" s="33">
        <v>0</v>
      </c>
      <c r="N28" s="33">
        <v>0</v>
      </c>
      <c r="O28" s="42">
        <v>0</v>
      </c>
      <c r="P28" s="47">
        <f t="shared" si="1"/>
        <v>0</v>
      </c>
    </row>
    <row r="29" spans="2:16" x14ac:dyDescent="0.3">
      <c r="B29" s="32" t="s">
        <v>55</v>
      </c>
      <c r="C29" s="43">
        <v>0</v>
      </c>
      <c r="D29" s="43">
        <v>0</v>
      </c>
      <c r="E29" s="15">
        <v>74666</v>
      </c>
      <c r="F29" s="43">
        <v>0</v>
      </c>
      <c r="G29" s="43">
        <v>0</v>
      </c>
      <c r="H29" s="29">
        <f t="shared" si="0"/>
        <v>74666</v>
      </c>
      <c r="J29" s="32" t="s">
        <v>55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9">
        <f t="shared" ref="P29:P31" si="2">SUM(K29:O29)</f>
        <v>0</v>
      </c>
    </row>
    <row r="30" spans="2:16" x14ac:dyDescent="0.3">
      <c r="B30" s="22" t="s">
        <v>58</v>
      </c>
      <c r="C30" s="52">
        <v>0</v>
      </c>
      <c r="D30" s="52">
        <v>0</v>
      </c>
      <c r="E30" s="52">
        <v>109517</v>
      </c>
      <c r="F30" s="52">
        <v>0</v>
      </c>
      <c r="G30" s="53">
        <v>0</v>
      </c>
      <c r="H30" s="37">
        <f t="shared" si="0"/>
        <v>109517</v>
      </c>
      <c r="I30" s="30"/>
      <c r="J30" s="22" t="s">
        <v>58</v>
      </c>
      <c r="K30" s="25">
        <v>0</v>
      </c>
      <c r="L30" s="25">
        <v>0</v>
      </c>
      <c r="M30" s="25">
        <v>0</v>
      </c>
      <c r="N30" s="25">
        <v>0</v>
      </c>
      <c r="O30" s="24">
        <v>0</v>
      </c>
      <c r="P30" s="37">
        <f t="shared" ref="P30" si="3">SUM(K30:O30)</f>
        <v>0</v>
      </c>
    </row>
    <row r="31" spans="2:16" ht="15" thickBot="1" x14ac:dyDescent="0.35">
      <c r="B31" s="28" t="s">
        <v>56</v>
      </c>
      <c r="C31" s="54">
        <v>0</v>
      </c>
      <c r="D31" s="54">
        <v>0</v>
      </c>
      <c r="E31" s="54">
        <v>105842</v>
      </c>
      <c r="F31" s="54">
        <v>0</v>
      </c>
      <c r="G31" s="55">
        <v>0</v>
      </c>
      <c r="H31" s="17">
        <f t="shared" ref="H31" si="4">SUM(C31:G31)</f>
        <v>105842</v>
      </c>
      <c r="I31" s="30"/>
      <c r="J31" s="28" t="s">
        <v>56</v>
      </c>
      <c r="K31" s="18">
        <v>0</v>
      </c>
      <c r="L31" s="18">
        <v>0</v>
      </c>
      <c r="M31" s="18">
        <v>0</v>
      </c>
      <c r="N31" s="18">
        <v>0</v>
      </c>
      <c r="O31" s="27">
        <v>0</v>
      </c>
      <c r="P31" s="17">
        <f t="shared" si="2"/>
        <v>0</v>
      </c>
    </row>
    <row r="32" spans="2:16" x14ac:dyDescent="0.3">
      <c r="C32" s="24"/>
      <c r="D32" s="24"/>
      <c r="E32" s="24"/>
      <c r="F32" s="24"/>
      <c r="G32" s="24"/>
      <c r="H32" s="31"/>
      <c r="K32" s="24"/>
      <c r="L32" s="24"/>
      <c r="M32" s="24"/>
      <c r="N32" s="24"/>
      <c r="O32" s="24"/>
      <c r="P32" s="31"/>
    </row>
    <row r="33" spans="2:10" x14ac:dyDescent="0.3">
      <c r="B33" s="7" t="s">
        <v>65</v>
      </c>
      <c r="J33" s="7" t="str">
        <f>B33</f>
        <v>* Progressive / Progressief: October/Oktober 2024 - May /Mei 2025</v>
      </c>
    </row>
    <row r="34" spans="2:10" x14ac:dyDescent="0.3">
      <c r="B34" s="68" t="s">
        <v>19</v>
      </c>
      <c r="J34" s="10"/>
    </row>
    <row r="35" spans="2:10" x14ac:dyDescent="0.3">
      <c r="B35" s="68" t="s">
        <v>20</v>
      </c>
      <c r="J35" s="10"/>
    </row>
  </sheetData>
  <mergeCells count="4">
    <mergeCell ref="B8:H8"/>
    <mergeCell ref="J8:P8"/>
    <mergeCell ref="C10:H10"/>
    <mergeCell ref="K10:P1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9:P36"/>
  <sheetViews>
    <sheetView zoomScaleNormal="100" workbookViewId="0">
      <pane xSplit="1" ySplit="12" topLeftCell="B25" activePane="bottomRight" state="frozen"/>
      <selection pane="topRight" activeCell="B1" sqref="B1"/>
      <selection pane="bottomLeft" activeCell="A13" sqref="A13"/>
      <selection pane="bottomRight" activeCell="I2" sqref="I2"/>
    </sheetView>
  </sheetViews>
  <sheetFormatPr defaultRowHeight="14.4" x14ac:dyDescent="0.3"/>
  <cols>
    <col min="1" max="1" width="2.88671875" customWidth="1"/>
    <col min="2" max="2" width="16" customWidth="1"/>
    <col min="3" max="8" width="12.6640625" customWidth="1"/>
    <col min="9" max="9" width="5.6640625" customWidth="1"/>
    <col min="10" max="10" width="16" customWidth="1"/>
    <col min="11" max="16" width="12.6640625" customWidth="1"/>
    <col min="17" max="17" width="5.6640625" customWidth="1"/>
  </cols>
  <sheetData>
    <row r="9" spans="2:16" ht="15.6" x14ac:dyDescent="0.3">
      <c r="B9" s="65" t="s">
        <v>29</v>
      </c>
      <c r="C9" s="65"/>
      <c r="D9" s="65"/>
      <c r="E9" s="65"/>
      <c r="F9" s="65"/>
      <c r="G9" s="65"/>
      <c r="H9" s="65"/>
      <c r="I9" s="1"/>
      <c r="J9" s="65" t="s">
        <v>30</v>
      </c>
      <c r="K9" s="65"/>
      <c r="L9" s="65"/>
      <c r="M9" s="65"/>
      <c r="N9" s="65"/>
      <c r="O9" s="65"/>
      <c r="P9" s="65"/>
    </row>
    <row r="10" spans="2:16" ht="16.2" thickBot="1" x14ac:dyDescent="0.35">
      <c r="B10" s="62"/>
      <c r="C10" s="62"/>
      <c r="D10" s="62"/>
      <c r="E10" s="62"/>
      <c r="F10" s="62"/>
      <c r="G10" s="62"/>
      <c r="H10" s="62"/>
      <c r="I10" s="1"/>
      <c r="J10" s="62"/>
      <c r="K10" s="62"/>
      <c r="L10" s="62"/>
      <c r="M10" s="62"/>
      <c r="N10" s="62"/>
      <c r="O10" s="62"/>
      <c r="P10" s="62"/>
    </row>
    <row r="11" spans="2:16" x14ac:dyDescent="0.3">
      <c r="B11" s="20" t="s">
        <v>5</v>
      </c>
      <c r="C11" s="63" t="s">
        <v>0</v>
      </c>
      <c r="D11" s="63"/>
      <c r="E11" s="63"/>
      <c r="F11" s="63"/>
      <c r="G11" s="63"/>
      <c r="H11" s="64"/>
      <c r="I11" s="2"/>
      <c r="J11" s="20" t="s">
        <v>5</v>
      </c>
      <c r="K11" s="63" t="s">
        <v>0</v>
      </c>
      <c r="L11" s="63"/>
      <c r="M11" s="63"/>
      <c r="N11" s="63"/>
      <c r="O11" s="63"/>
      <c r="P11" s="64"/>
    </row>
    <row r="12" spans="2:16" x14ac:dyDescent="0.3">
      <c r="B12" s="19" t="s">
        <v>43</v>
      </c>
      <c r="C12" s="3" t="s">
        <v>1</v>
      </c>
      <c r="D12" s="3" t="s">
        <v>2</v>
      </c>
      <c r="E12" s="3" t="s">
        <v>25</v>
      </c>
      <c r="F12" s="3" t="s">
        <v>3</v>
      </c>
      <c r="G12" s="11" t="s">
        <v>24</v>
      </c>
      <c r="H12" s="4" t="s">
        <v>4</v>
      </c>
      <c r="I12" s="5"/>
      <c r="J12" s="19" t="s">
        <v>43</v>
      </c>
      <c r="K12" s="3" t="s">
        <v>1</v>
      </c>
      <c r="L12" s="3" t="s">
        <v>2</v>
      </c>
      <c r="M12" s="3" t="s">
        <v>25</v>
      </c>
      <c r="N12" s="3" t="s">
        <v>3</v>
      </c>
      <c r="O12" s="11" t="s">
        <v>24</v>
      </c>
      <c r="P12" s="4" t="s">
        <v>4</v>
      </c>
    </row>
    <row r="13" spans="2:16" x14ac:dyDescent="0.3">
      <c r="B13" s="8" t="s">
        <v>6</v>
      </c>
      <c r="C13" s="12">
        <v>0</v>
      </c>
      <c r="D13" s="12">
        <v>0</v>
      </c>
      <c r="E13" s="12">
        <v>0</v>
      </c>
      <c r="F13" s="12">
        <v>0</v>
      </c>
      <c r="G13" s="13">
        <v>0</v>
      </c>
      <c r="H13" s="14">
        <f>SUM(C13:G13)</f>
        <v>0</v>
      </c>
      <c r="J13" s="8" t="s">
        <v>6</v>
      </c>
      <c r="K13" s="12">
        <v>0</v>
      </c>
      <c r="L13" s="12">
        <v>0</v>
      </c>
      <c r="M13" s="12">
        <v>0</v>
      </c>
      <c r="N13" s="12">
        <v>0</v>
      </c>
      <c r="O13" s="13">
        <v>0</v>
      </c>
      <c r="P13" s="14">
        <f>SUM(K13:O13)</f>
        <v>0</v>
      </c>
    </row>
    <row r="14" spans="2:16" x14ac:dyDescent="0.3">
      <c r="B14" s="9" t="s">
        <v>7</v>
      </c>
      <c r="C14" s="15">
        <v>0</v>
      </c>
      <c r="D14" s="15">
        <v>0</v>
      </c>
      <c r="E14" s="15">
        <v>0</v>
      </c>
      <c r="F14" s="15">
        <v>0</v>
      </c>
      <c r="G14" s="16">
        <v>0</v>
      </c>
      <c r="H14" s="14">
        <f t="shared" ref="H14:H31" si="0">SUM(C14:G14)</f>
        <v>0</v>
      </c>
      <c r="J14" s="9" t="s">
        <v>7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4">
        <f t="shared" ref="P14:P31" si="1">SUM(K14:O14)</f>
        <v>0</v>
      </c>
    </row>
    <row r="15" spans="2:16" x14ac:dyDescent="0.3">
      <c r="B15" s="9" t="s">
        <v>8</v>
      </c>
      <c r="C15" s="15">
        <v>0</v>
      </c>
      <c r="D15" s="15">
        <v>0</v>
      </c>
      <c r="E15" s="15">
        <v>0</v>
      </c>
      <c r="F15" s="15">
        <v>0</v>
      </c>
      <c r="G15" s="16">
        <v>0</v>
      </c>
      <c r="H15" s="14">
        <f t="shared" si="0"/>
        <v>0</v>
      </c>
      <c r="J15" s="9" t="s">
        <v>8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4">
        <f t="shared" si="1"/>
        <v>0</v>
      </c>
    </row>
    <row r="16" spans="2:16" x14ac:dyDescent="0.3">
      <c r="B16" s="9" t="s">
        <v>9</v>
      </c>
      <c r="C16" s="15">
        <v>0</v>
      </c>
      <c r="D16" s="15">
        <v>0</v>
      </c>
      <c r="E16" s="15">
        <v>0</v>
      </c>
      <c r="F16" s="15">
        <v>0</v>
      </c>
      <c r="G16" s="16">
        <v>0</v>
      </c>
      <c r="H16" s="14">
        <f t="shared" si="0"/>
        <v>0</v>
      </c>
      <c r="J16" s="9" t="s">
        <v>9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  <c r="P16" s="14">
        <f t="shared" si="1"/>
        <v>0</v>
      </c>
    </row>
    <row r="17" spans="2:16" x14ac:dyDescent="0.3">
      <c r="B17" s="9" t="s">
        <v>10</v>
      </c>
      <c r="C17" s="15">
        <v>0</v>
      </c>
      <c r="D17" s="15">
        <v>0</v>
      </c>
      <c r="E17" s="15">
        <v>0</v>
      </c>
      <c r="F17" s="15">
        <v>0</v>
      </c>
      <c r="G17" s="16">
        <v>0</v>
      </c>
      <c r="H17" s="14">
        <f t="shared" si="0"/>
        <v>0</v>
      </c>
      <c r="J17" s="9" t="s">
        <v>10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4">
        <f t="shared" si="1"/>
        <v>0</v>
      </c>
    </row>
    <row r="18" spans="2:16" x14ac:dyDescent="0.3">
      <c r="B18" s="9" t="s">
        <v>11</v>
      </c>
      <c r="C18" s="15">
        <v>0</v>
      </c>
      <c r="D18" s="15">
        <v>0</v>
      </c>
      <c r="E18" s="15">
        <v>0</v>
      </c>
      <c r="F18" s="15">
        <v>0</v>
      </c>
      <c r="G18" s="16">
        <v>0</v>
      </c>
      <c r="H18" s="14">
        <f t="shared" si="0"/>
        <v>0</v>
      </c>
      <c r="J18" s="9" t="s">
        <v>11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  <c r="P18" s="14">
        <f t="shared" si="1"/>
        <v>0</v>
      </c>
    </row>
    <row r="19" spans="2:16" x14ac:dyDescent="0.3">
      <c r="B19" s="9" t="s">
        <v>12</v>
      </c>
      <c r="C19" s="15">
        <v>0</v>
      </c>
      <c r="D19" s="15">
        <v>0</v>
      </c>
      <c r="E19" s="15">
        <v>0</v>
      </c>
      <c r="F19" s="15">
        <v>0</v>
      </c>
      <c r="G19" s="16">
        <v>0</v>
      </c>
      <c r="H19" s="14">
        <f t="shared" si="0"/>
        <v>0</v>
      </c>
      <c r="J19" s="9" t="s">
        <v>12</v>
      </c>
      <c r="K19" s="15">
        <v>0</v>
      </c>
      <c r="L19" s="15">
        <v>0</v>
      </c>
      <c r="M19" s="15">
        <v>0</v>
      </c>
      <c r="N19" s="15">
        <v>0</v>
      </c>
      <c r="O19" s="16">
        <v>0</v>
      </c>
      <c r="P19" s="14">
        <f t="shared" si="1"/>
        <v>0</v>
      </c>
    </row>
    <row r="20" spans="2:16" x14ac:dyDescent="0.3">
      <c r="B20" s="9" t="s">
        <v>13</v>
      </c>
      <c r="C20" s="15">
        <v>0</v>
      </c>
      <c r="D20" s="15">
        <v>0</v>
      </c>
      <c r="E20" s="15">
        <v>0</v>
      </c>
      <c r="F20" s="15">
        <v>0</v>
      </c>
      <c r="G20" s="16">
        <v>0</v>
      </c>
      <c r="H20" s="14">
        <f t="shared" si="0"/>
        <v>0</v>
      </c>
      <c r="J20" s="9" t="s">
        <v>13</v>
      </c>
      <c r="K20" s="15">
        <v>0</v>
      </c>
      <c r="L20" s="15">
        <v>0</v>
      </c>
      <c r="M20" s="15">
        <v>0</v>
      </c>
      <c r="N20" s="15">
        <v>0</v>
      </c>
      <c r="O20" s="16">
        <v>0</v>
      </c>
      <c r="P20" s="14">
        <f t="shared" si="1"/>
        <v>0</v>
      </c>
    </row>
    <row r="21" spans="2:16" x14ac:dyDescent="0.3">
      <c r="B21" s="9" t="s">
        <v>14</v>
      </c>
      <c r="C21" s="15">
        <v>0</v>
      </c>
      <c r="D21" s="15">
        <v>0</v>
      </c>
      <c r="E21" s="15">
        <v>0</v>
      </c>
      <c r="F21" s="15">
        <v>0</v>
      </c>
      <c r="G21" s="16">
        <v>0</v>
      </c>
      <c r="H21" s="14">
        <f t="shared" si="0"/>
        <v>0</v>
      </c>
      <c r="J21" s="9" t="s">
        <v>14</v>
      </c>
      <c r="K21" s="15">
        <v>0</v>
      </c>
      <c r="L21" s="15">
        <v>0</v>
      </c>
      <c r="M21" s="15">
        <v>0</v>
      </c>
      <c r="N21" s="15">
        <v>0</v>
      </c>
      <c r="O21" s="16">
        <v>0</v>
      </c>
      <c r="P21" s="14">
        <f t="shared" si="1"/>
        <v>0</v>
      </c>
    </row>
    <row r="22" spans="2:16" x14ac:dyDescent="0.3">
      <c r="B22" s="9" t="s">
        <v>15</v>
      </c>
      <c r="C22" s="15">
        <v>0</v>
      </c>
      <c r="D22" s="15">
        <v>0</v>
      </c>
      <c r="E22" s="15">
        <v>0</v>
      </c>
      <c r="F22" s="15">
        <v>0</v>
      </c>
      <c r="G22" s="16">
        <v>0</v>
      </c>
      <c r="H22" s="14">
        <f t="shared" si="0"/>
        <v>0</v>
      </c>
      <c r="J22" s="9" t="s">
        <v>15</v>
      </c>
      <c r="K22" s="15">
        <v>0</v>
      </c>
      <c r="L22" s="15">
        <v>0</v>
      </c>
      <c r="M22" s="15">
        <v>0</v>
      </c>
      <c r="N22" s="15">
        <v>0</v>
      </c>
      <c r="O22" s="16">
        <v>0</v>
      </c>
      <c r="P22" s="14">
        <f t="shared" si="1"/>
        <v>0</v>
      </c>
    </row>
    <row r="23" spans="2:16" x14ac:dyDescent="0.3">
      <c r="B23" s="9" t="s">
        <v>16</v>
      </c>
      <c r="C23" s="15">
        <v>0</v>
      </c>
      <c r="D23" s="15">
        <v>0</v>
      </c>
      <c r="E23" s="15">
        <v>0</v>
      </c>
      <c r="F23" s="15">
        <v>0</v>
      </c>
      <c r="G23" s="16">
        <v>0</v>
      </c>
      <c r="H23" s="14">
        <f t="shared" si="0"/>
        <v>0</v>
      </c>
      <c r="J23" s="9" t="s">
        <v>16</v>
      </c>
      <c r="K23" s="15">
        <v>0</v>
      </c>
      <c r="L23" s="15">
        <v>0</v>
      </c>
      <c r="M23" s="15">
        <v>0</v>
      </c>
      <c r="N23" s="15">
        <v>0</v>
      </c>
      <c r="O23" s="16">
        <v>0</v>
      </c>
      <c r="P23" s="14">
        <f t="shared" si="1"/>
        <v>0</v>
      </c>
    </row>
    <row r="24" spans="2:16" x14ac:dyDescent="0.3">
      <c r="B24" s="9" t="s">
        <v>17</v>
      </c>
      <c r="C24" s="15">
        <v>0</v>
      </c>
      <c r="D24" s="15">
        <v>0</v>
      </c>
      <c r="E24" s="15">
        <v>20928</v>
      </c>
      <c r="F24" s="15">
        <v>0</v>
      </c>
      <c r="G24" s="16">
        <v>0</v>
      </c>
      <c r="H24" s="14">
        <f t="shared" si="0"/>
        <v>20928</v>
      </c>
      <c r="J24" s="9" t="s">
        <v>17</v>
      </c>
      <c r="K24" s="15">
        <v>0</v>
      </c>
      <c r="L24" s="15">
        <v>0</v>
      </c>
      <c r="M24" s="15">
        <v>0</v>
      </c>
      <c r="N24" s="15">
        <v>0</v>
      </c>
      <c r="O24" s="16">
        <v>0</v>
      </c>
      <c r="P24" s="14">
        <f t="shared" si="1"/>
        <v>0</v>
      </c>
    </row>
    <row r="25" spans="2:16" x14ac:dyDescent="0.3">
      <c r="B25" s="9" t="s">
        <v>18</v>
      </c>
      <c r="C25" s="15">
        <v>0</v>
      </c>
      <c r="D25" s="15">
        <v>0</v>
      </c>
      <c r="E25" s="15">
        <v>0</v>
      </c>
      <c r="F25" s="15">
        <v>0</v>
      </c>
      <c r="G25" s="16">
        <v>0</v>
      </c>
      <c r="H25" s="14">
        <f t="shared" si="0"/>
        <v>0</v>
      </c>
      <c r="J25" s="9" t="s">
        <v>18</v>
      </c>
      <c r="K25" s="15">
        <v>0</v>
      </c>
      <c r="L25" s="15">
        <v>0</v>
      </c>
      <c r="M25" s="15">
        <v>0</v>
      </c>
      <c r="N25" s="15">
        <v>0</v>
      </c>
      <c r="O25" s="16">
        <v>0</v>
      </c>
      <c r="P25" s="14">
        <f t="shared" si="1"/>
        <v>0</v>
      </c>
    </row>
    <row r="26" spans="2:16" x14ac:dyDescent="0.3">
      <c r="B26" s="32" t="s">
        <v>46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4">
        <f t="shared" si="0"/>
        <v>0</v>
      </c>
      <c r="J26" s="32" t="s">
        <v>46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4">
        <f t="shared" si="1"/>
        <v>0</v>
      </c>
    </row>
    <row r="27" spans="2:16" x14ac:dyDescent="0.3">
      <c r="B27" s="32" t="s">
        <v>48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4">
        <f t="shared" si="0"/>
        <v>0</v>
      </c>
      <c r="J27" s="32" t="s">
        <v>49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4">
        <f t="shared" si="1"/>
        <v>0</v>
      </c>
    </row>
    <row r="28" spans="2:16" x14ac:dyDescent="0.3">
      <c r="B28" s="32" t="s">
        <v>50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4">
        <f t="shared" ref="H28:H29" si="2">SUM(C28:G28)</f>
        <v>0</v>
      </c>
      <c r="J28" s="32" t="s">
        <v>52</v>
      </c>
      <c r="K28" s="15">
        <v>0</v>
      </c>
      <c r="L28" s="15">
        <v>0</v>
      </c>
      <c r="M28" s="15">
        <v>30047</v>
      </c>
      <c r="N28" s="15">
        <v>0</v>
      </c>
      <c r="O28" s="15">
        <v>0</v>
      </c>
      <c r="P28" s="14">
        <f t="shared" ref="P28" si="3">SUM(K28:O28)</f>
        <v>30047</v>
      </c>
    </row>
    <row r="29" spans="2:16" x14ac:dyDescent="0.3">
      <c r="B29" s="8" t="s">
        <v>51</v>
      </c>
      <c r="C29" s="12">
        <v>0</v>
      </c>
      <c r="D29" s="12">
        <v>0</v>
      </c>
      <c r="E29" s="12">
        <v>0</v>
      </c>
      <c r="F29" s="12">
        <v>0</v>
      </c>
      <c r="G29" s="13">
        <v>0</v>
      </c>
      <c r="H29" s="14">
        <f t="shared" si="2"/>
        <v>0</v>
      </c>
      <c r="J29" s="8" t="s">
        <v>51</v>
      </c>
      <c r="K29" s="12">
        <v>0</v>
      </c>
      <c r="L29" s="12">
        <v>0</v>
      </c>
      <c r="M29" s="12">
        <v>32297</v>
      </c>
      <c r="N29" s="12">
        <v>0</v>
      </c>
      <c r="O29" s="13">
        <v>0</v>
      </c>
      <c r="P29" s="14">
        <v>32297</v>
      </c>
    </row>
    <row r="30" spans="2:16" x14ac:dyDescent="0.3">
      <c r="B30" s="32" t="s">
        <v>55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29">
        <f t="shared" si="0"/>
        <v>0</v>
      </c>
      <c r="J30" s="32" t="s">
        <v>55</v>
      </c>
      <c r="K30" s="15">
        <v>0</v>
      </c>
      <c r="L30" s="15">
        <v>0</v>
      </c>
      <c r="M30" s="15">
        <v>38574</v>
      </c>
      <c r="N30" s="15">
        <v>0</v>
      </c>
      <c r="O30" s="15">
        <v>0</v>
      </c>
      <c r="P30" s="29">
        <f t="shared" si="1"/>
        <v>38574</v>
      </c>
    </row>
    <row r="31" spans="2:16" x14ac:dyDescent="0.3">
      <c r="B31" s="34" t="s">
        <v>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4">
        <f t="shared" si="0"/>
        <v>0</v>
      </c>
      <c r="J31" s="34" t="s">
        <v>57</v>
      </c>
      <c r="K31" s="12">
        <v>0</v>
      </c>
      <c r="L31" s="12">
        <v>0</v>
      </c>
      <c r="M31" s="12">
        <v>27236</v>
      </c>
      <c r="N31" s="12">
        <v>0</v>
      </c>
      <c r="O31" s="12">
        <v>0</v>
      </c>
      <c r="P31" s="14">
        <f t="shared" si="1"/>
        <v>27236</v>
      </c>
    </row>
    <row r="32" spans="2:16" ht="15" thickBot="1" x14ac:dyDescent="0.35">
      <c r="B32" s="35" t="s">
        <v>56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7">
        <f t="shared" ref="H32" si="4">SUM(C32:G32)</f>
        <v>0</v>
      </c>
      <c r="J32" s="35" t="s">
        <v>56</v>
      </c>
      <c r="K32" s="18">
        <v>0</v>
      </c>
      <c r="L32" s="18">
        <v>0</v>
      </c>
      <c r="M32" s="18">
        <v>43393</v>
      </c>
      <c r="N32" s="18">
        <v>0</v>
      </c>
      <c r="O32" s="18">
        <v>0</v>
      </c>
      <c r="P32" s="17">
        <f t="shared" ref="P32" si="5">SUM(K32:O32)</f>
        <v>43393</v>
      </c>
    </row>
    <row r="33" spans="2:10" x14ac:dyDescent="0.3">
      <c r="C33" s="24"/>
      <c r="D33" s="24"/>
      <c r="E33" s="24"/>
      <c r="F33" s="24"/>
      <c r="G33" s="24"/>
      <c r="H33" s="31"/>
    </row>
    <row r="34" spans="2:10" x14ac:dyDescent="0.3">
      <c r="B34" s="7" t="s">
        <v>63</v>
      </c>
      <c r="J34" s="7" t="str">
        <f>B34</f>
        <v>*Progressive / Progressief: October/Oktober 2024 - May/Mei 2025</v>
      </c>
    </row>
    <row r="35" spans="2:10" x14ac:dyDescent="0.3">
      <c r="B35" s="68" t="s">
        <v>19</v>
      </c>
      <c r="J35" s="10"/>
    </row>
    <row r="36" spans="2:10" x14ac:dyDescent="0.3">
      <c r="B36" s="68" t="s">
        <v>20</v>
      </c>
      <c r="J36" s="10"/>
    </row>
  </sheetData>
  <mergeCells count="4">
    <mergeCell ref="C11:H11"/>
    <mergeCell ref="K11:P11"/>
    <mergeCell ref="B9:H9"/>
    <mergeCell ref="J9:P9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9:X6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2" sqref="I2"/>
    </sheetView>
  </sheetViews>
  <sheetFormatPr defaultRowHeight="14.4" x14ac:dyDescent="0.3"/>
  <cols>
    <col min="1" max="1" width="2.88671875" customWidth="1"/>
    <col min="2" max="2" width="16" customWidth="1"/>
    <col min="3" max="8" width="12.6640625" customWidth="1"/>
    <col min="9" max="9" width="5.6640625" customWidth="1"/>
    <col min="10" max="10" width="16" customWidth="1"/>
    <col min="11" max="11" width="12.6640625" customWidth="1"/>
    <col min="12" max="14" width="13.5546875" customWidth="1"/>
    <col min="15" max="15" width="12" bestFit="1" customWidth="1"/>
    <col min="16" max="16" width="12.6640625" customWidth="1"/>
    <col min="17" max="17" width="5.6640625" customWidth="1"/>
    <col min="18" max="18" width="16" customWidth="1"/>
    <col min="19" max="24" width="12.6640625" customWidth="1"/>
  </cols>
  <sheetData>
    <row r="9" spans="2:24" ht="35.25" customHeight="1" x14ac:dyDescent="0.3">
      <c r="C9" s="1"/>
      <c r="D9" s="66" t="s">
        <v>22</v>
      </c>
      <c r="E9" s="66"/>
      <c r="F9" s="66"/>
      <c r="G9" s="6"/>
      <c r="H9" s="1"/>
      <c r="I9" s="1"/>
      <c r="K9" s="1"/>
      <c r="L9" s="67" t="s">
        <v>21</v>
      </c>
      <c r="M9" s="67"/>
      <c r="N9" s="67"/>
      <c r="O9" s="1"/>
      <c r="P9" s="1"/>
      <c r="S9" s="1"/>
      <c r="T9" s="66" t="s">
        <v>23</v>
      </c>
      <c r="U9" s="66"/>
      <c r="V9" s="66"/>
      <c r="W9" s="6"/>
      <c r="X9" s="1"/>
    </row>
    <row r="10" spans="2:24" ht="15" thickBot="1" x14ac:dyDescent="0.35"/>
    <row r="11" spans="2:24" x14ac:dyDescent="0.3">
      <c r="B11" s="20" t="s">
        <v>5</v>
      </c>
      <c r="C11" s="63" t="s">
        <v>0</v>
      </c>
      <c r="D11" s="63"/>
      <c r="E11" s="63"/>
      <c r="F11" s="63"/>
      <c r="G11" s="63"/>
      <c r="H11" s="64"/>
      <c r="I11" s="2"/>
      <c r="J11" s="20" t="s">
        <v>5</v>
      </c>
      <c r="K11" s="63" t="s">
        <v>0</v>
      </c>
      <c r="L11" s="63"/>
      <c r="M11" s="63"/>
      <c r="N11" s="63"/>
      <c r="O11" s="63"/>
      <c r="P11" s="64"/>
      <c r="R11" s="20" t="s">
        <v>5</v>
      </c>
      <c r="S11" s="63" t="s">
        <v>0</v>
      </c>
      <c r="T11" s="63"/>
      <c r="U11" s="63"/>
      <c r="V11" s="63"/>
      <c r="W11" s="63"/>
      <c r="X11" s="64"/>
    </row>
    <row r="12" spans="2:24" x14ac:dyDescent="0.3">
      <c r="B12" s="19" t="s">
        <v>45</v>
      </c>
      <c r="C12" s="3" t="s">
        <v>1</v>
      </c>
      <c r="D12" s="3" t="s">
        <v>2</v>
      </c>
      <c r="E12" s="3" t="s">
        <v>25</v>
      </c>
      <c r="F12" s="3" t="s">
        <v>3</v>
      </c>
      <c r="G12" s="11" t="s">
        <v>24</v>
      </c>
      <c r="H12" s="4" t="s">
        <v>4</v>
      </c>
      <c r="I12" s="5"/>
      <c r="J12" s="19" t="s">
        <v>45</v>
      </c>
      <c r="K12" s="3" t="s">
        <v>1</v>
      </c>
      <c r="L12" s="3" t="s">
        <v>2</v>
      </c>
      <c r="M12" s="3" t="s">
        <v>25</v>
      </c>
      <c r="N12" s="3" t="s">
        <v>3</v>
      </c>
      <c r="O12" s="11" t="s">
        <v>24</v>
      </c>
      <c r="P12" s="4" t="s">
        <v>4</v>
      </c>
      <c r="R12" s="19" t="s">
        <v>45</v>
      </c>
      <c r="S12" s="3" t="s">
        <v>1</v>
      </c>
      <c r="T12" s="3" t="s">
        <v>2</v>
      </c>
      <c r="U12" s="3" t="s">
        <v>25</v>
      </c>
      <c r="V12" s="3" t="s">
        <v>3</v>
      </c>
      <c r="W12" s="11" t="s">
        <v>24</v>
      </c>
      <c r="X12" s="4" t="s">
        <v>4</v>
      </c>
    </row>
    <row r="13" spans="2:24" x14ac:dyDescent="0.3">
      <c r="B13" s="8" t="s">
        <v>6</v>
      </c>
      <c r="C13" s="12">
        <v>0</v>
      </c>
      <c r="D13" s="12">
        <v>0</v>
      </c>
      <c r="E13" s="12">
        <v>0</v>
      </c>
      <c r="F13" s="12">
        <v>0</v>
      </c>
      <c r="G13" s="13">
        <v>0</v>
      </c>
      <c r="H13" s="14">
        <f>SUM(C13:G13)</f>
        <v>0</v>
      </c>
      <c r="J13" s="8" t="s">
        <v>6</v>
      </c>
      <c r="K13" s="12">
        <v>14004</v>
      </c>
      <c r="L13" s="12">
        <v>92433</v>
      </c>
      <c r="M13" s="12">
        <v>223618</v>
      </c>
      <c r="N13" s="12">
        <v>30382</v>
      </c>
      <c r="O13" s="13">
        <v>0</v>
      </c>
      <c r="P13" s="14">
        <f>SUM(K13:O13)</f>
        <v>360437</v>
      </c>
      <c r="R13" s="8" t="s">
        <v>6</v>
      </c>
      <c r="S13" s="12">
        <f>+C13+K13</f>
        <v>14004</v>
      </c>
      <c r="T13" s="12">
        <f t="shared" ref="T13:W25" si="0">+D13+L13</f>
        <v>92433</v>
      </c>
      <c r="U13" s="12">
        <f t="shared" si="0"/>
        <v>223618</v>
      </c>
      <c r="V13" s="12">
        <f t="shared" si="0"/>
        <v>30382</v>
      </c>
      <c r="W13" s="12">
        <f t="shared" si="0"/>
        <v>0</v>
      </c>
      <c r="X13" s="14">
        <f>SUM(S13:W13)</f>
        <v>360437</v>
      </c>
    </row>
    <row r="14" spans="2:24" x14ac:dyDescent="0.3">
      <c r="B14" s="9" t="s">
        <v>7</v>
      </c>
      <c r="C14" s="15">
        <v>0</v>
      </c>
      <c r="D14" s="15">
        <v>0</v>
      </c>
      <c r="E14" s="15">
        <v>0</v>
      </c>
      <c r="F14" s="15">
        <v>0</v>
      </c>
      <c r="G14" s="16">
        <v>0</v>
      </c>
      <c r="H14" s="14">
        <f t="shared" ref="H14:H33" si="1">SUM(C14:G14)</f>
        <v>0</v>
      </c>
      <c r="J14" s="9" t="s">
        <v>7</v>
      </c>
      <c r="K14" s="15">
        <v>58582</v>
      </c>
      <c r="L14" s="15">
        <v>234848</v>
      </c>
      <c r="M14" s="15">
        <v>539728</v>
      </c>
      <c r="N14" s="15">
        <v>96741</v>
      </c>
      <c r="O14" s="16">
        <v>0</v>
      </c>
      <c r="P14" s="14">
        <f t="shared" ref="P14:P25" si="2">SUM(K14:O14)</f>
        <v>929899</v>
      </c>
      <c r="R14" s="9" t="s">
        <v>7</v>
      </c>
      <c r="S14" s="12">
        <f t="shared" ref="S14:S25" si="3">+C14+K14</f>
        <v>58582</v>
      </c>
      <c r="T14" s="12">
        <f t="shared" si="0"/>
        <v>234848</v>
      </c>
      <c r="U14" s="12">
        <f t="shared" si="0"/>
        <v>539728</v>
      </c>
      <c r="V14" s="12">
        <f t="shared" si="0"/>
        <v>96741</v>
      </c>
      <c r="W14" s="12">
        <f t="shared" si="0"/>
        <v>0</v>
      </c>
      <c r="X14" s="14">
        <f t="shared" ref="X14:X25" si="4">SUM(S14:W14)</f>
        <v>929899</v>
      </c>
    </row>
    <row r="15" spans="2:24" x14ac:dyDescent="0.3">
      <c r="B15" s="9" t="s">
        <v>8</v>
      </c>
      <c r="C15" s="15">
        <v>0</v>
      </c>
      <c r="D15" s="15">
        <v>3528</v>
      </c>
      <c r="E15" s="15">
        <v>0</v>
      </c>
      <c r="F15" s="15">
        <v>0</v>
      </c>
      <c r="G15" s="16">
        <v>0</v>
      </c>
      <c r="H15" s="14">
        <f t="shared" si="1"/>
        <v>3528</v>
      </c>
      <c r="J15" s="9" t="s">
        <v>8</v>
      </c>
      <c r="K15" s="15">
        <v>60439</v>
      </c>
      <c r="L15" s="15">
        <v>319731</v>
      </c>
      <c r="M15" s="15">
        <v>542742</v>
      </c>
      <c r="N15" s="15">
        <v>150580</v>
      </c>
      <c r="O15" s="16">
        <v>0</v>
      </c>
      <c r="P15" s="14">
        <f t="shared" si="2"/>
        <v>1073492</v>
      </c>
      <c r="R15" s="9" t="s">
        <v>8</v>
      </c>
      <c r="S15" s="12">
        <f t="shared" si="3"/>
        <v>60439</v>
      </c>
      <c r="T15" s="12">
        <f t="shared" si="0"/>
        <v>323259</v>
      </c>
      <c r="U15" s="12">
        <f t="shared" si="0"/>
        <v>542742</v>
      </c>
      <c r="V15" s="12">
        <f t="shared" si="0"/>
        <v>150580</v>
      </c>
      <c r="W15" s="12">
        <f t="shared" si="0"/>
        <v>0</v>
      </c>
      <c r="X15" s="14">
        <f t="shared" si="4"/>
        <v>1077020</v>
      </c>
    </row>
    <row r="16" spans="2:24" x14ac:dyDescent="0.3">
      <c r="B16" s="9" t="s">
        <v>9</v>
      </c>
      <c r="C16" s="15">
        <v>0</v>
      </c>
      <c r="D16" s="15">
        <v>0</v>
      </c>
      <c r="E16" s="15">
        <v>0</v>
      </c>
      <c r="F16" s="15">
        <v>0</v>
      </c>
      <c r="G16" s="16">
        <v>0</v>
      </c>
      <c r="H16" s="14">
        <f t="shared" si="1"/>
        <v>0</v>
      </c>
      <c r="J16" s="9" t="s">
        <v>9</v>
      </c>
      <c r="K16" s="15">
        <v>0</v>
      </c>
      <c r="L16" s="15">
        <v>0</v>
      </c>
      <c r="M16" s="15">
        <v>27432</v>
      </c>
      <c r="N16" s="15">
        <v>0</v>
      </c>
      <c r="O16" s="16">
        <v>0</v>
      </c>
      <c r="P16" s="14">
        <f t="shared" si="2"/>
        <v>27432</v>
      </c>
      <c r="R16" s="9" t="s">
        <v>9</v>
      </c>
      <c r="S16" s="12">
        <f t="shared" si="3"/>
        <v>0</v>
      </c>
      <c r="T16" s="12">
        <f t="shared" si="0"/>
        <v>0</v>
      </c>
      <c r="U16" s="12">
        <f t="shared" si="0"/>
        <v>27432</v>
      </c>
      <c r="V16" s="12">
        <f t="shared" si="0"/>
        <v>0</v>
      </c>
      <c r="W16" s="12">
        <f t="shared" si="0"/>
        <v>0</v>
      </c>
      <c r="X16" s="14">
        <f t="shared" si="4"/>
        <v>27432</v>
      </c>
    </row>
    <row r="17" spans="2:24" x14ac:dyDescent="0.3">
      <c r="B17" s="9" t="s">
        <v>10</v>
      </c>
      <c r="C17" s="15">
        <v>0</v>
      </c>
      <c r="D17" s="15">
        <v>0</v>
      </c>
      <c r="E17" s="15">
        <v>0</v>
      </c>
      <c r="F17" s="15">
        <v>0</v>
      </c>
      <c r="G17" s="16">
        <v>0</v>
      </c>
      <c r="H17" s="14">
        <f t="shared" si="1"/>
        <v>0</v>
      </c>
      <c r="J17" s="9" t="s">
        <v>10</v>
      </c>
      <c r="K17" s="15">
        <v>0</v>
      </c>
      <c r="L17" s="15">
        <v>0</v>
      </c>
      <c r="M17" s="15">
        <v>27357</v>
      </c>
      <c r="N17" s="15">
        <v>0</v>
      </c>
      <c r="O17" s="16">
        <v>0</v>
      </c>
      <c r="P17" s="14">
        <f t="shared" si="2"/>
        <v>27357</v>
      </c>
      <c r="R17" s="9" t="s">
        <v>10</v>
      </c>
      <c r="S17" s="12">
        <f t="shared" si="3"/>
        <v>0</v>
      </c>
      <c r="T17" s="12">
        <f t="shared" si="0"/>
        <v>0</v>
      </c>
      <c r="U17" s="12">
        <f t="shared" si="0"/>
        <v>27357</v>
      </c>
      <c r="V17" s="12">
        <f t="shared" si="0"/>
        <v>0</v>
      </c>
      <c r="W17" s="12">
        <f t="shared" si="0"/>
        <v>0</v>
      </c>
      <c r="X17" s="14">
        <f t="shared" si="4"/>
        <v>27357</v>
      </c>
    </row>
    <row r="18" spans="2:24" x14ac:dyDescent="0.3">
      <c r="B18" s="9" t="s">
        <v>11</v>
      </c>
      <c r="C18" s="15">
        <v>0</v>
      </c>
      <c r="D18" s="15">
        <v>0</v>
      </c>
      <c r="E18" s="15">
        <v>0</v>
      </c>
      <c r="F18" s="15">
        <v>0</v>
      </c>
      <c r="G18" s="16">
        <v>0</v>
      </c>
      <c r="H18" s="14">
        <f t="shared" si="1"/>
        <v>0</v>
      </c>
      <c r="J18" s="9" t="s">
        <v>11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  <c r="P18" s="14">
        <f t="shared" si="2"/>
        <v>0</v>
      </c>
      <c r="R18" s="9" t="s">
        <v>11</v>
      </c>
      <c r="S18" s="12">
        <f t="shared" si="3"/>
        <v>0</v>
      </c>
      <c r="T18" s="12">
        <f t="shared" si="0"/>
        <v>0</v>
      </c>
      <c r="U18" s="12">
        <f t="shared" si="0"/>
        <v>0</v>
      </c>
      <c r="V18" s="12">
        <f t="shared" si="0"/>
        <v>0</v>
      </c>
      <c r="W18" s="12">
        <f t="shared" si="0"/>
        <v>0</v>
      </c>
      <c r="X18" s="14">
        <f t="shared" si="4"/>
        <v>0</v>
      </c>
    </row>
    <row r="19" spans="2:24" x14ac:dyDescent="0.3">
      <c r="B19" s="9" t="s">
        <v>12</v>
      </c>
      <c r="C19" s="15">
        <v>0</v>
      </c>
      <c r="D19" s="15">
        <v>0</v>
      </c>
      <c r="E19" s="15">
        <v>0</v>
      </c>
      <c r="F19" s="15">
        <v>0</v>
      </c>
      <c r="G19" s="16">
        <v>0</v>
      </c>
      <c r="H19" s="14">
        <f t="shared" si="1"/>
        <v>0</v>
      </c>
      <c r="J19" s="9" t="s">
        <v>12</v>
      </c>
      <c r="K19" s="15">
        <v>0</v>
      </c>
      <c r="L19" s="15">
        <v>107494</v>
      </c>
      <c r="M19" s="15">
        <v>155110</v>
      </c>
      <c r="N19" s="15">
        <v>25692</v>
      </c>
      <c r="O19" s="16">
        <v>0</v>
      </c>
      <c r="P19" s="14">
        <f t="shared" si="2"/>
        <v>288296</v>
      </c>
      <c r="R19" s="9" t="s">
        <v>12</v>
      </c>
      <c r="S19" s="12">
        <f t="shared" si="3"/>
        <v>0</v>
      </c>
      <c r="T19" s="12">
        <f t="shared" si="0"/>
        <v>107494</v>
      </c>
      <c r="U19" s="12">
        <f t="shared" si="0"/>
        <v>155110</v>
      </c>
      <c r="V19" s="12">
        <f t="shared" si="0"/>
        <v>25692</v>
      </c>
      <c r="W19" s="12">
        <f t="shared" si="0"/>
        <v>0</v>
      </c>
      <c r="X19" s="14">
        <f t="shared" si="4"/>
        <v>288296</v>
      </c>
    </row>
    <row r="20" spans="2:24" x14ac:dyDescent="0.3">
      <c r="B20" s="9" t="s">
        <v>13</v>
      </c>
      <c r="C20" s="15">
        <v>0</v>
      </c>
      <c r="D20" s="15">
        <v>0</v>
      </c>
      <c r="E20" s="15">
        <v>0</v>
      </c>
      <c r="F20" s="15">
        <v>0</v>
      </c>
      <c r="G20" s="16">
        <v>0</v>
      </c>
      <c r="H20" s="14">
        <f t="shared" si="1"/>
        <v>0</v>
      </c>
      <c r="J20" s="9" t="s">
        <v>13</v>
      </c>
      <c r="K20" s="15">
        <v>0</v>
      </c>
      <c r="L20" s="15">
        <v>0</v>
      </c>
      <c r="M20" s="15">
        <v>0</v>
      </c>
      <c r="N20" s="15">
        <v>0</v>
      </c>
      <c r="O20" s="16">
        <v>0</v>
      </c>
      <c r="P20" s="14">
        <f t="shared" si="2"/>
        <v>0</v>
      </c>
      <c r="R20" s="9" t="s">
        <v>13</v>
      </c>
      <c r="S20" s="12">
        <f t="shared" si="3"/>
        <v>0</v>
      </c>
      <c r="T20" s="12">
        <f t="shared" si="0"/>
        <v>0</v>
      </c>
      <c r="U20" s="12">
        <f t="shared" si="0"/>
        <v>0</v>
      </c>
      <c r="V20" s="12">
        <f t="shared" si="0"/>
        <v>0</v>
      </c>
      <c r="W20" s="12">
        <f t="shared" si="0"/>
        <v>0</v>
      </c>
      <c r="X20" s="14">
        <f t="shared" si="4"/>
        <v>0</v>
      </c>
    </row>
    <row r="21" spans="2:24" x14ac:dyDescent="0.3">
      <c r="B21" s="9" t="s">
        <v>14</v>
      </c>
      <c r="C21" s="15">
        <v>0</v>
      </c>
      <c r="D21" s="15">
        <v>0</v>
      </c>
      <c r="E21" s="15">
        <v>0</v>
      </c>
      <c r="F21" s="15">
        <v>0</v>
      </c>
      <c r="G21" s="16">
        <v>0</v>
      </c>
      <c r="H21" s="14">
        <f t="shared" si="1"/>
        <v>0</v>
      </c>
      <c r="J21" s="9" t="s">
        <v>14</v>
      </c>
      <c r="K21" s="15">
        <v>0</v>
      </c>
      <c r="L21" s="15">
        <v>0</v>
      </c>
      <c r="M21" s="15">
        <v>79682</v>
      </c>
      <c r="N21" s="15">
        <v>0</v>
      </c>
      <c r="O21" s="16">
        <v>0</v>
      </c>
      <c r="P21" s="14">
        <f t="shared" si="2"/>
        <v>79682</v>
      </c>
      <c r="R21" s="9" t="s">
        <v>14</v>
      </c>
      <c r="S21" s="12">
        <f t="shared" si="3"/>
        <v>0</v>
      </c>
      <c r="T21" s="12">
        <f t="shared" si="0"/>
        <v>0</v>
      </c>
      <c r="U21" s="12">
        <f t="shared" si="0"/>
        <v>79682</v>
      </c>
      <c r="V21" s="12">
        <f t="shared" si="0"/>
        <v>0</v>
      </c>
      <c r="W21" s="12">
        <f t="shared" si="0"/>
        <v>0</v>
      </c>
      <c r="X21" s="14">
        <f t="shared" si="4"/>
        <v>79682</v>
      </c>
    </row>
    <row r="22" spans="2:24" x14ac:dyDescent="0.3">
      <c r="B22" s="9" t="s">
        <v>15</v>
      </c>
      <c r="C22" s="15">
        <v>0</v>
      </c>
      <c r="D22" s="15">
        <v>0</v>
      </c>
      <c r="E22" s="15">
        <v>0</v>
      </c>
      <c r="F22" s="15">
        <v>0</v>
      </c>
      <c r="G22" s="16">
        <v>0</v>
      </c>
      <c r="H22" s="14">
        <f t="shared" si="1"/>
        <v>0</v>
      </c>
      <c r="J22" s="9" t="s">
        <v>15</v>
      </c>
      <c r="K22" s="15">
        <v>0</v>
      </c>
      <c r="L22" s="15">
        <v>0</v>
      </c>
      <c r="M22" s="15">
        <v>65250</v>
      </c>
      <c r="N22" s="15">
        <v>0</v>
      </c>
      <c r="O22" s="16">
        <v>0</v>
      </c>
      <c r="P22" s="14">
        <f t="shared" si="2"/>
        <v>65250</v>
      </c>
      <c r="R22" s="9" t="s">
        <v>15</v>
      </c>
      <c r="S22" s="12">
        <f t="shared" si="3"/>
        <v>0</v>
      </c>
      <c r="T22" s="12">
        <f t="shared" si="0"/>
        <v>0</v>
      </c>
      <c r="U22" s="12">
        <f t="shared" si="0"/>
        <v>65250</v>
      </c>
      <c r="V22" s="12">
        <f t="shared" si="0"/>
        <v>0</v>
      </c>
      <c r="W22" s="12">
        <f t="shared" si="0"/>
        <v>0</v>
      </c>
      <c r="X22" s="14">
        <f t="shared" si="4"/>
        <v>65250</v>
      </c>
    </row>
    <row r="23" spans="2:24" x14ac:dyDescent="0.3">
      <c r="B23" s="9" t="s">
        <v>16</v>
      </c>
      <c r="C23" s="15">
        <v>22857</v>
      </c>
      <c r="D23" s="15">
        <v>58794</v>
      </c>
      <c r="E23" s="15">
        <v>0</v>
      </c>
      <c r="F23" s="15">
        <v>0</v>
      </c>
      <c r="G23" s="16">
        <v>0</v>
      </c>
      <c r="H23" s="14">
        <f t="shared" si="1"/>
        <v>81651</v>
      </c>
      <c r="J23" s="9" t="s">
        <v>16</v>
      </c>
      <c r="K23" s="15">
        <v>31411</v>
      </c>
      <c r="L23" s="15">
        <v>969481</v>
      </c>
      <c r="M23" s="15">
        <v>630605</v>
      </c>
      <c r="N23" s="15">
        <v>234601</v>
      </c>
      <c r="O23" s="16">
        <v>14994</v>
      </c>
      <c r="P23" s="14">
        <f t="shared" si="2"/>
        <v>1881092</v>
      </c>
      <c r="R23" s="9" t="s">
        <v>16</v>
      </c>
      <c r="S23" s="12">
        <f t="shared" si="3"/>
        <v>54268</v>
      </c>
      <c r="T23" s="12">
        <f t="shared" si="0"/>
        <v>1028275</v>
      </c>
      <c r="U23" s="12">
        <f t="shared" si="0"/>
        <v>630605</v>
      </c>
      <c r="V23" s="12">
        <f t="shared" si="0"/>
        <v>234601</v>
      </c>
      <c r="W23" s="12">
        <f t="shared" si="0"/>
        <v>14994</v>
      </c>
      <c r="X23" s="14">
        <f t="shared" si="4"/>
        <v>1962743</v>
      </c>
    </row>
    <row r="24" spans="2:24" x14ac:dyDescent="0.3">
      <c r="B24" s="9" t="s">
        <v>17</v>
      </c>
      <c r="C24" s="15">
        <v>200408</v>
      </c>
      <c r="D24" s="15">
        <v>702267</v>
      </c>
      <c r="E24" s="15">
        <v>0</v>
      </c>
      <c r="F24" s="15">
        <v>0</v>
      </c>
      <c r="G24" s="16">
        <v>10287</v>
      </c>
      <c r="H24" s="14">
        <f t="shared" si="1"/>
        <v>912962</v>
      </c>
      <c r="J24" s="9" t="s">
        <v>17</v>
      </c>
      <c r="K24" s="15">
        <v>11031</v>
      </c>
      <c r="L24" s="15">
        <v>638110</v>
      </c>
      <c r="M24" s="15">
        <v>726150</v>
      </c>
      <c r="N24" s="15">
        <v>228913</v>
      </c>
      <c r="O24" s="16">
        <v>0</v>
      </c>
      <c r="P24" s="14">
        <f t="shared" si="2"/>
        <v>1604204</v>
      </c>
      <c r="R24" s="9" t="s">
        <v>17</v>
      </c>
      <c r="S24" s="12">
        <f t="shared" si="3"/>
        <v>211439</v>
      </c>
      <c r="T24" s="12">
        <f t="shared" si="0"/>
        <v>1340377</v>
      </c>
      <c r="U24" s="12">
        <f t="shared" si="0"/>
        <v>726150</v>
      </c>
      <c r="V24" s="12">
        <f t="shared" si="0"/>
        <v>228913</v>
      </c>
      <c r="W24" s="12">
        <f t="shared" si="0"/>
        <v>10287</v>
      </c>
      <c r="X24" s="14">
        <f t="shared" si="4"/>
        <v>2517166</v>
      </c>
    </row>
    <row r="25" spans="2:24" x14ac:dyDescent="0.3">
      <c r="B25" s="9" t="s">
        <v>18</v>
      </c>
      <c r="C25" s="15">
        <v>0</v>
      </c>
      <c r="D25" s="15">
        <v>0</v>
      </c>
      <c r="E25" s="15">
        <v>0</v>
      </c>
      <c r="F25" s="15">
        <v>0</v>
      </c>
      <c r="G25" s="16">
        <v>0</v>
      </c>
      <c r="H25" s="14">
        <f t="shared" si="1"/>
        <v>0</v>
      </c>
      <c r="J25" s="9" t="s">
        <v>18</v>
      </c>
      <c r="K25" s="15">
        <v>0</v>
      </c>
      <c r="L25" s="15">
        <v>0</v>
      </c>
      <c r="M25" s="15">
        <v>0</v>
      </c>
      <c r="N25" s="15">
        <v>0</v>
      </c>
      <c r="O25" s="16">
        <v>0</v>
      </c>
      <c r="P25" s="14">
        <f t="shared" si="2"/>
        <v>0</v>
      </c>
      <c r="R25" s="9" t="s">
        <v>18</v>
      </c>
      <c r="S25" s="12">
        <f t="shared" si="3"/>
        <v>0</v>
      </c>
      <c r="T25" s="12">
        <f t="shared" si="0"/>
        <v>0</v>
      </c>
      <c r="U25" s="12">
        <f t="shared" si="0"/>
        <v>0</v>
      </c>
      <c r="V25" s="12">
        <f t="shared" si="0"/>
        <v>0</v>
      </c>
      <c r="W25" s="12">
        <f t="shared" si="0"/>
        <v>0</v>
      </c>
      <c r="X25" s="14">
        <f t="shared" si="4"/>
        <v>0</v>
      </c>
    </row>
    <row r="26" spans="2:24" x14ac:dyDescent="0.3">
      <c r="B26" s="9" t="s">
        <v>46</v>
      </c>
      <c r="C26" s="15">
        <v>0</v>
      </c>
      <c r="D26" s="15">
        <v>0</v>
      </c>
      <c r="E26" s="15">
        <v>0</v>
      </c>
      <c r="F26" s="15">
        <v>0</v>
      </c>
      <c r="G26" s="16">
        <v>0</v>
      </c>
      <c r="H26" s="29">
        <f t="shared" ref="H26:H32" si="5">SUM(C26:G26)</f>
        <v>0</v>
      </c>
      <c r="J26" s="9" t="s">
        <v>47</v>
      </c>
      <c r="K26" s="15">
        <v>0</v>
      </c>
      <c r="L26" s="15">
        <v>0</v>
      </c>
      <c r="M26" s="15">
        <v>156525</v>
      </c>
      <c r="N26" s="15">
        <v>15097</v>
      </c>
      <c r="O26" s="16">
        <v>0</v>
      </c>
      <c r="P26" s="29">
        <f t="shared" ref="P26:P33" si="6">SUM(K26:O26)</f>
        <v>171622</v>
      </c>
      <c r="R26" s="9" t="s">
        <v>47</v>
      </c>
      <c r="S26" s="15">
        <f t="shared" ref="S26:S33" si="7">+C26+K26</f>
        <v>0</v>
      </c>
      <c r="T26" s="15">
        <f t="shared" ref="T26:T33" si="8">+D26+L26</f>
        <v>0</v>
      </c>
      <c r="U26" s="15">
        <f t="shared" ref="U26:U33" si="9">+E26+M26</f>
        <v>156525</v>
      </c>
      <c r="V26" s="15">
        <f t="shared" ref="V26:V33" si="10">+F26+N26</f>
        <v>15097</v>
      </c>
      <c r="W26" s="15">
        <f t="shared" ref="W26:W33" si="11">+G26+O26</f>
        <v>0</v>
      </c>
      <c r="X26" s="29">
        <f t="shared" ref="X26:X30" si="12">SUM(S26:W26)</f>
        <v>171622</v>
      </c>
    </row>
    <row r="27" spans="2:24" x14ac:dyDescent="0.3">
      <c r="B27" s="9" t="s">
        <v>49</v>
      </c>
      <c r="C27" s="15">
        <v>0</v>
      </c>
      <c r="D27" s="15">
        <v>0</v>
      </c>
      <c r="E27" s="15">
        <v>0</v>
      </c>
      <c r="F27" s="15">
        <v>0</v>
      </c>
      <c r="G27" s="16">
        <v>0</v>
      </c>
      <c r="H27" s="29">
        <f t="shared" si="5"/>
        <v>0</v>
      </c>
      <c r="J27" s="9" t="s">
        <v>49</v>
      </c>
      <c r="K27" s="15">
        <v>0</v>
      </c>
      <c r="L27" s="15">
        <v>0</v>
      </c>
      <c r="M27" s="15">
        <v>509684</v>
      </c>
      <c r="N27" s="15">
        <v>0</v>
      </c>
      <c r="O27" s="16">
        <v>0</v>
      </c>
      <c r="P27" s="29">
        <f t="shared" si="6"/>
        <v>509684</v>
      </c>
      <c r="R27" s="9" t="s">
        <v>49</v>
      </c>
      <c r="S27" s="15">
        <f t="shared" si="7"/>
        <v>0</v>
      </c>
      <c r="T27" s="15">
        <f t="shared" si="8"/>
        <v>0</v>
      </c>
      <c r="U27" s="15">
        <f t="shared" si="9"/>
        <v>509684</v>
      </c>
      <c r="V27" s="15">
        <f t="shared" si="10"/>
        <v>0</v>
      </c>
      <c r="W27" s="15">
        <f t="shared" si="11"/>
        <v>0</v>
      </c>
      <c r="X27" s="29">
        <f t="shared" si="12"/>
        <v>509684</v>
      </c>
    </row>
    <row r="28" spans="2:24" x14ac:dyDescent="0.3">
      <c r="B28" s="9" t="s">
        <v>50</v>
      </c>
      <c r="C28" s="15">
        <v>0</v>
      </c>
      <c r="D28" s="15">
        <v>0</v>
      </c>
      <c r="E28" s="15">
        <v>0</v>
      </c>
      <c r="F28" s="15">
        <v>0</v>
      </c>
      <c r="G28" s="16">
        <v>0</v>
      </c>
      <c r="H28" s="29">
        <f t="shared" si="5"/>
        <v>0</v>
      </c>
      <c r="J28" s="9" t="s">
        <v>50</v>
      </c>
      <c r="K28" s="15">
        <v>0</v>
      </c>
      <c r="L28" s="15">
        <v>463</v>
      </c>
      <c r="M28" s="15">
        <v>0</v>
      </c>
      <c r="N28" s="15">
        <v>0</v>
      </c>
      <c r="O28" s="16">
        <v>0</v>
      </c>
      <c r="P28" s="29">
        <f t="shared" ref="P28:P32" si="13">SUM(K28:O28)</f>
        <v>463</v>
      </c>
      <c r="R28" s="9" t="s">
        <v>50</v>
      </c>
      <c r="S28" s="15">
        <f t="shared" si="7"/>
        <v>0</v>
      </c>
      <c r="T28" s="15">
        <f t="shared" si="8"/>
        <v>463</v>
      </c>
      <c r="U28" s="15">
        <f t="shared" si="9"/>
        <v>0</v>
      </c>
      <c r="V28" s="15">
        <f t="shared" si="10"/>
        <v>0</v>
      </c>
      <c r="W28" s="15">
        <f t="shared" si="11"/>
        <v>0</v>
      </c>
      <c r="X28" s="29">
        <f t="shared" si="12"/>
        <v>463</v>
      </c>
    </row>
    <row r="29" spans="2:24" x14ac:dyDescent="0.3">
      <c r="B29" s="22" t="s">
        <v>51</v>
      </c>
      <c r="C29" s="25">
        <v>0</v>
      </c>
      <c r="D29" s="25">
        <v>0</v>
      </c>
      <c r="E29" s="25">
        <v>0</v>
      </c>
      <c r="F29" s="25">
        <v>0</v>
      </c>
      <c r="G29" s="15">
        <v>0</v>
      </c>
      <c r="H29" s="37">
        <f t="shared" si="5"/>
        <v>0</v>
      </c>
      <c r="J29" s="22" t="s">
        <v>51</v>
      </c>
      <c r="K29" s="25">
        <v>0</v>
      </c>
      <c r="L29" s="25">
        <v>0</v>
      </c>
      <c r="M29" s="25">
        <v>0</v>
      </c>
      <c r="N29" s="25">
        <v>0</v>
      </c>
      <c r="O29" s="24">
        <v>0</v>
      </c>
      <c r="P29" s="37">
        <f t="shared" si="13"/>
        <v>0</v>
      </c>
      <c r="R29" s="22" t="s">
        <v>51</v>
      </c>
      <c r="S29" s="25">
        <f t="shared" si="7"/>
        <v>0</v>
      </c>
      <c r="T29" s="25">
        <f t="shared" si="8"/>
        <v>0</v>
      </c>
      <c r="U29" s="25">
        <f t="shared" si="9"/>
        <v>0</v>
      </c>
      <c r="V29" s="25">
        <f t="shared" si="10"/>
        <v>0</v>
      </c>
      <c r="W29" s="25">
        <f t="shared" si="11"/>
        <v>0</v>
      </c>
      <c r="X29" s="37">
        <f t="shared" si="12"/>
        <v>0</v>
      </c>
    </row>
    <row r="30" spans="2:24" x14ac:dyDescent="0.3">
      <c r="B30" s="8" t="s">
        <v>55</v>
      </c>
      <c r="C30" s="12">
        <v>0</v>
      </c>
      <c r="D30" s="12">
        <v>0</v>
      </c>
      <c r="E30" s="12">
        <v>0</v>
      </c>
      <c r="F30" s="12">
        <v>0</v>
      </c>
      <c r="G30" s="15">
        <v>0</v>
      </c>
      <c r="H30" s="14">
        <f t="shared" si="5"/>
        <v>0</v>
      </c>
      <c r="I30" s="30"/>
      <c r="J30" s="8" t="s">
        <v>55</v>
      </c>
      <c r="K30" s="12">
        <v>0</v>
      </c>
      <c r="L30" s="12">
        <v>0</v>
      </c>
      <c r="M30" s="12">
        <v>0</v>
      </c>
      <c r="N30" s="12">
        <v>0</v>
      </c>
      <c r="O30" s="13">
        <v>0</v>
      </c>
      <c r="P30" s="14">
        <f t="shared" si="13"/>
        <v>0</v>
      </c>
      <c r="Q30" s="30"/>
      <c r="R30" s="8" t="s">
        <v>54</v>
      </c>
      <c r="S30" s="12">
        <f t="shared" si="7"/>
        <v>0</v>
      </c>
      <c r="T30" s="12">
        <f t="shared" si="8"/>
        <v>0</v>
      </c>
      <c r="U30" s="12">
        <f t="shared" si="9"/>
        <v>0</v>
      </c>
      <c r="V30" s="12">
        <f t="shared" si="10"/>
        <v>0</v>
      </c>
      <c r="W30" s="12">
        <f t="shared" si="11"/>
        <v>0</v>
      </c>
      <c r="X30" s="14">
        <f t="shared" si="12"/>
        <v>0</v>
      </c>
    </row>
    <row r="31" spans="2:24" x14ac:dyDescent="0.3">
      <c r="B31" s="8" t="s">
        <v>58</v>
      </c>
      <c r="C31" s="12">
        <v>0</v>
      </c>
      <c r="D31" s="12">
        <v>0</v>
      </c>
      <c r="E31" s="12">
        <v>0</v>
      </c>
      <c r="F31" s="12">
        <v>0</v>
      </c>
      <c r="G31" s="15">
        <v>0</v>
      </c>
      <c r="H31" s="14">
        <f t="shared" si="5"/>
        <v>0</v>
      </c>
      <c r="I31" s="30"/>
      <c r="J31" s="8" t="s">
        <v>58</v>
      </c>
      <c r="K31" s="12">
        <v>0</v>
      </c>
      <c r="L31" s="12">
        <v>0</v>
      </c>
      <c r="M31" s="12">
        <v>32844</v>
      </c>
      <c r="N31" s="12">
        <v>0</v>
      </c>
      <c r="O31" s="13">
        <v>0</v>
      </c>
      <c r="P31" s="14">
        <f t="shared" si="13"/>
        <v>32844</v>
      </c>
      <c r="Q31" s="30"/>
      <c r="R31" s="8" t="s">
        <v>58</v>
      </c>
      <c r="S31" s="12">
        <f t="shared" ref="S31" si="14">+C31+K31</f>
        <v>0</v>
      </c>
      <c r="T31" s="12">
        <f t="shared" ref="T31:T32" si="15">+D31+L31</f>
        <v>0</v>
      </c>
      <c r="U31" s="12">
        <f t="shared" ref="U31:U32" si="16">+E31+M31</f>
        <v>32844</v>
      </c>
      <c r="V31" s="12">
        <f t="shared" ref="V31:V32" si="17">+F31+N31</f>
        <v>0</v>
      </c>
      <c r="W31" s="12">
        <f t="shared" ref="W31" si="18">+G31+O31</f>
        <v>0</v>
      </c>
      <c r="X31" s="14">
        <f t="shared" ref="X31:X33" si="19">SUM(S31:W31)</f>
        <v>32844</v>
      </c>
    </row>
    <row r="32" spans="2:24" x14ac:dyDescent="0.3">
      <c r="B32" s="8" t="s">
        <v>59</v>
      </c>
      <c r="C32" s="12"/>
      <c r="D32" s="12">
        <v>141101</v>
      </c>
      <c r="E32" s="12">
        <v>0</v>
      </c>
      <c r="F32" s="12">
        <v>0</v>
      </c>
      <c r="G32" s="15">
        <v>0</v>
      </c>
      <c r="H32" s="14">
        <f t="shared" si="5"/>
        <v>141101</v>
      </c>
      <c r="I32" s="30"/>
      <c r="J32" s="8" t="s">
        <v>59</v>
      </c>
      <c r="K32" s="12">
        <v>0</v>
      </c>
      <c r="L32" s="12">
        <v>114828</v>
      </c>
      <c r="M32" s="12">
        <v>493567</v>
      </c>
      <c r="N32" s="12">
        <v>211706</v>
      </c>
      <c r="O32" s="13">
        <v>0</v>
      </c>
      <c r="P32" s="14">
        <f t="shared" si="13"/>
        <v>820101</v>
      </c>
      <c r="Q32" s="30"/>
      <c r="R32" s="8" t="s">
        <v>59</v>
      </c>
      <c r="S32" s="12"/>
      <c r="T32" s="12">
        <f t="shared" si="15"/>
        <v>255929</v>
      </c>
      <c r="U32" s="12">
        <f t="shared" si="16"/>
        <v>493567</v>
      </c>
      <c r="V32" s="12">
        <f t="shared" si="17"/>
        <v>211706</v>
      </c>
      <c r="W32" s="12"/>
      <c r="X32" s="14">
        <f t="shared" si="19"/>
        <v>961202</v>
      </c>
    </row>
    <row r="33" spans="2:24" ht="15" thickBot="1" x14ac:dyDescent="0.35">
      <c r="B33" s="28" t="s">
        <v>60</v>
      </c>
      <c r="C33" s="18">
        <v>0</v>
      </c>
      <c r="D33" s="18">
        <v>0</v>
      </c>
      <c r="E33" s="18">
        <v>0</v>
      </c>
      <c r="F33" s="18">
        <v>0</v>
      </c>
      <c r="G33" s="27">
        <v>0</v>
      </c>
      <c r="H33" s="17">
        <f t="shared" si="1"/>
        <v>0</v>
      </c>
      <c r="I33" s="30"/>
      <c r="J33" s="28" t="s">
        <v>60</v>
      </c>
      <c r="K33" s="18">
        <v>0</v>
      </c>
      <c r="L33" s="18">
        <v>0</v>
      </c>
      <c r="M33" s="18">
        <v>0</v>
      </c>
      <c r="N33" s="18">
        <v>0</v>
      </c>
      <c r="O33" s="27">
        <v>0</v>
      </c>
      <c r="P33" s="17">
        <f t="shared" si="6"/>
        <v>0</v>
      </c>
      <c r="Q33" s="30"/>
      <c r="R33" s="28" t="s">
        <v>60</v>
      </c>
      <c r="S33" s="18">
        <f t="shared" si="7"/>
        <v>0</v>
      </c>
      <c r="T33" s="18">
        <f t="shared" si="8"/>
        <v>0</v>
      </c>
      <c r="U33" s="18">
        <f t="shared" si="9"/>
        <v>0</v>
      </c>
      <c r="V33" s="18">
        <f t="shared" si="10"/>
        <v>0</v>
      </c>
      <c r="W33" s="18">
        <f t="shared" si="11"/>
        <v>0</v>
      </c>
      <c r="X33" s="17">
        <f t="shared" si="19"/>
        <v>0</v>
      </c>
    </row>
    <row r="35" spans="2:24" x14ac:dyDescent="0.3">
      <c r="B35" s="7" t="s">
        <v>67</v>
      </c>
      <c r="J35" s="7" t="str">
        <f>B35</f>
        <v>* Progressive / Progressief: May/Mei 2025</v>
      </c>
      <c r="R35" s="7" t="str">
        <f>B35</f>
        <v>* Progressive / Progressief: May/Mei 2025</v>
      </c>
    </row>
    <row r="36" spans="2:24" s="69" customFormat="1" x14ac:dyDescent="0.3">
      <c r="B36" s="68" t="s">
        <v>19</v>
      </c>
      <c r="J36" s="68" t="s">
        <v>19</v>
      </c>
      <c r="R36" s="68" t="s">
        <v>19</v>
      </c>
    </row>
    <row r="37" spans="2:24" s="69" customFormat="1" x14ac:dyDescent="0.3">
      <c r="B37" s="68" t="s">
        <v>20</v>
      </c>
      <c r="J37" s="68" t="s">
        <v>20</v>
      </c>
      <c r="R37" s="68" t="s">
        <v>20</v>
      </c>
    </row>
    <row r="39" spans="2:24" ht="43.5" customHeight="1" x14ac:dyDescent="0.3">
      <c r="C39" s="1"/>
      <c r="D39" s="66" t="s">
        <v>26</v>
      </c>
      <c r="E39" s="66"/>
      <c r="F39" s="66"/>
      <c r="G39" s="6"/>
      <c r="H39" s="1"/>
      <c r="I39" s="1"/>
      <c r="K39" s="1"/>
      <c r="L39" s="66" t="s">
        <v>27</v>
      </c>
      <c r="M39" s="66"/>
      <c r="N39" s="66"/>
      <c r="O39" s="1"/>
      <c r="P39" s="1"/>
      <c r="S39" s="1"/>
      <c r="T39" s="66" t="s">
        <v>28</v>
      </c>
      <c r="U39" s="66"/>
      <c r="V39" s="66"/>
      <c r="W39" s="6"/>
      <c r="X39" s="1"/>
    </row>
    <row r="40" spans="2:24" ht="15" thickBot="1" x14ac:dyDescent="0.35"/>
    <row r="41" spans="2:24" x14ac:dyDescent="0.3">
      <c r="B41" s="20" t="s">
        <v>5</v>
      </c>
      <c r="C41" s="63" t="s">
        <v>0</v>
      </c>
      <c r="D41" s="63"/>
      <c r="E41" s="63"/>
      <c r="F41" s="63"/>
      <c r="G41" s="63"/>
      <c r="H41" s="64"/>
      <c r="I41" s="2"/>
      <c r="J41" s="20" t="s">
        <v>5</v>
      </c>
      <c r="K41" s="63" t="s">
        <v>0</v>
      </c>
      <c r="L41" s="63"/>
      <c r="M41" s="63"/>
      <c r="N41" s="63"/>
      <c r="O41" s="63"/>
      <c r="P41" s="64"/>
      <c r="R41" s="20" t="s">
        <v>5</v>
      </c>
      <c r="S41" s="63" t="s">
        <v>0</v>
      </c>
      <c r="T41" s="63"/>
      <c r="U41" s="63"/>
      <c r="V41" s="63"/>
      <c r="W41" s="63"/>
      <c r="X41" s="64"/>
    </row>
    <row r="42" spans="2:24" x14ac:dyDescent="0.3">
      <c r="B42" s="19" t="s">
        <v>45</v>
      </c>
      <c r="C42" s="3" t="s">
        <v>1</v>
      </c>
      <c r="D42" s="3" t="s">
        <v>2</v>
      </c>
      <c r="E42" s="3" t="s">
        <v>25</v>
      </c>
      <c r="F42" s="3" t="s">
        <v>3</v>
      </c>
      <c r="G42" s="11" t="s">
        <v>24</v>
      </c>
      <c r="H42" s="4" t="s">
        <v>4</v>
      </c>
      <c r="I42" s="5"/>
      <c r="J42" s="19" t="s">
        <v>45</v>
      </c>
      <c r="K42" s="3" t="s">
        <v>1</v>
      </c>
      <c r="L42" s="3" t="s">
        <v>2</v>
      </c>
      <c r="M42" s="3" t="s">
        <v>25</v>
      </c>
      <c r="N42" s="3" t="s">
        <v>3</v>
      </c>
      <c r="O42" s="11" t="s">
        <v>24</v>
      </c>
      <c r="P42" s="4" t="s">
        <v>4</v>
      </c>
      <c r="R42" s="19" t="s">
        <v>45</v>
      </c>
      <c r="S42" s="3" t="s">
        <v>1</v>
      </c>
      <c r="T42" s="3" t="s">
        <v>2</v>
      </c>
      <c r="U42" s="3" t="s">
        <v>25</v>
      </c>
      <c r="V42" s="3" t="s">
        <v>3</v>
      </c>
      <c r="W42" s="11" t="s">
        <v>24</v>
      </c>
      <c r="X42" s="4" t="s">
        <v>4</v>
      </c>
    </row>
    <row r="43" spans="2:24" x14ac:dyDescent="0.3">
      <c r="B43" s="8" t="s">
        <v>6</v>
      </c>
      <c r="C43" s="12">
        <v>424261</v>
      </c>
      <c r="D43" s="12">
        <v>151593</v>
      </c>
      <c r="E43" s="12">
        <v>0</v>
      </c>
      <c r="F43" s="12">
        <v>0</v>
      </c>
      <c r="G43" s="13">
        <v>0</v>
      </c>
      <c r="H43" s="14">
        <f>SUM(C43:G43)</f>
        <v>575854</v>
      </c>
      <c r="J43" s="8" t="s">
        <v>6</v>
      </c>
      <c r="K43" s="12">
        <v>0</v>
      </c>
      <c r="L43" s="12">
        <v>256197</v>
      </c>
      <c r="M43" s="12">
        <v>0</v>
      </c>
      <c r="N43" s="12">
        <v>0</v>
      </c>
      <c r="O43" s="13">
        <v>0</v>
      </c>
      <c r="P43" s="14">
        <f>SUM(K43:O43)</f>
        <v>256197</v>
      </c>
      <c r="R43" s="8" t="s">
        <v>6</v>
      </c>
      <c r="S43" s="12">
        <f>+C43+K43</f>
        <v>424261</v>
      </c>
      <c r="T43" s="12">
        <f t="shared" ref="T43:T55" si="20">+D43+L43</f>
        <v>407790</v>
      </c>
      <c r="U43" s="12">
        <f t="shared" ref="U43:U63" si="21">+E43+M43</f>
        <v>0</v>
      </c>
      <c r="V43" s="12">
        <f t="shared" ref="V43:V63" si="22">+F43+N43</f>
        <v>0</v>
      </c>
      <c r="W43" s="12">
        <f t="shared" ref="W43:W63" si="23">+G43+O43</f>
        <v>0</v>
      </c>
      <c r="X43" s="14">
        <f>SUM(S43:W43)</f>
        <v>832051</v>
      </c>
    </row>
    <row r="44" spans="2:24" x14ac:dyDescent="0.3">
      <c r="B44" s="9" t="s">
        <v>7</v>
      </c>
      <c r="C44" s="15">
        <v>41660</v>
      </c>
      <c r="D44" s="15">
        <v>17845</v>
      </c>
      <c r="E44" s="15">
        <v>0</v>
      </c>
      <c r="F44" s="15">
        <v>0</v>
      </c>
      <c r="G44" s="16">
        <v>0</v>
      </c>
      <c r="H44" s="14">
        <f t="shared" ref="H44:H63" si="24">SUM(C44:G44)</f>
        <v>59505</v>
      </c>
      <c r="J44" s="9" t="s">
        <v>7</v>
      </c>
      <c r="K44" s="15">
        <v>0</v>
      </c>
      <c r="L44" s="15">
        <v>0</v>
      </c>
      <c r="M44" s="15">
        <v>0</v>
      </c>
      <c r="N44" s="15">
        <v>0</v>
      </c>
      <c r="O44" s="16">
        <v>0</v>
      </c>
      <c r="P44" s="14">
        <f t="shared" ref="P44:P63" si="25">SUM(K44:O44)</f>
        <v>0</v>
      </c>
      <c r="R44" s="9" t="s">
        <v>7</v>
      </c>
      <c r="S44" s="12">
        <f t="shared" ref="S44:S55" si="26">+C44+K44</f>
        <v>41660</v>
      </c>
      <c r="T44" s="12">
        <f t="shared" si="20"/>
        <v>17845</v>
      </c>
      <c r="U44" s="12">
        <f t="shared" si="21"/>
        <v>0</v>
      </c>
      <c r="V44" s="12">
        <f t="shared" si="22"/>
        <v>0</v>
      </c>
      <c r="W44" s="12">
        <f t="shared" si="23"/>
        <v>0</v>
      </c>
      <c r="X44" s="14">
        <f t="shared" ref="X44:X55" si="27">SUM(S44:W44)</f>
        <v>59505</v>
      </c>
    </row>
    <row r="45" spans="2:24" x14ac:dyDescent="0.3">
      <c r="B45" s="9" t="s">
        <v>8</v>
      </c>
      <c r="C45" s="15">
        <v>0</v>
      </c>
      <c r="D45" s="15">
        <v>0</v>
      </c>
      <c r="E45" s="15">
        <v>0</v>
      </c>
      <c r="F45" s="15">
        <v>0</v>
      </c>
      <c r="G45" s="16">
        <v>0</v>
      </c>
      <c r="H45" s="14">
        <f t="shared" si="24"/>
        <v>0</v>
      </c>
      <c r="J45" s="9" t="s">
        <v>8</v>
      </c>
      <c r="K45" s="15">
        <v>0</v>
      </c>
      <c r="L45" s="15">
        <v>0</v>
      </c>
      <c r="M45" s="15">
        <v>0</v>
      </c>
      <c r="N45" s="15">
        <v>0</v>
      </c>
      <c r="O45" s="16">
        <v>0</v>
      </c>
      <c r="P45" s="14">
        <f t="shared" si="25"/>
        <v>0</v>
      </c>
      <c r="R45" s="9" t="s">
        <v>8</v>
      </c>
      <c r="S45" s="12">
        <f t="shared" si="26"/>
        <v>0</v>
      </c>
      <c r="T45" s="12">
        <f t="shared" si="20"/>
        <v>0</v>
      </c>
      <c r="U45" s="12">
        <f t="shared" si="21"/>
        <v>0</v>
      </c>
      <c r="V45" s="12">
        <f t="shared" si="22"/>
        <v>0</v>
      </c>
      <c r="W45" s="12">
        <f t="shared" si="23"/>
        <v>0</v>
      </c>
      <c r="X45" s="14">
        <f t="shared" si="27"/>
        <v>0</v>
      </c>
    </row>
    <row r="46" spans="2:24" x14ac:dyDescent="0.3">
      <c r="B46" s="9" t="s">
        <v>9</v>
      </c>
      <c r="C46" s="15">
        <v>371496</v>
      </c>
      <c r="D46" s="15">
        <v>284207</v>
      </c>
      <c r="E46" s="15">
        <v>0</v>
      </c>
      <c r="F46" s="15">
        <v>0</v>
      </c>
      <c r="G46" s="16">
        <v>0</v>
      </c>
      <c r="H46" s="14">
        <f t="shared" si="24"/>
        <v>655703</v>
      </c>
      <c r="J46" s="9" t="s">
        <v>9</v>
      </c>
      <c r="K46" s="15">
        <v>27500</v>
      </c>
      <c r="L46" s="15">
        <v>146723</v>
      </c>
      <c r="M46" s="15">
        <v>0</v>
      </c>
      <c r="N46" s="15">
        <v>0</v>
      </c>
      <c r="O46" s="16">
        <v>0</v>
      </c>
      <c r="P46" s="14">
        <f t="shared" si="25"/>
        <v>174223</v>
      </c>
      <c r="R46" s="9" t="s">
        <v>9</v>
      </c>
      <c r="S46" s="12">
        <f t="shared" si="26"/>
        <v>398996</v>
      </c>
      <c r="T46" s="12">
        <f t="shared" si="20"/>
        <v>430930</v>
      </c>
      <c r="U46" s="12">
        <f t="shared" si="21"/>
        <v>0</v>
      </c>
      <c r="V46" s="12">
        <f t="shared" si="22"/>
        <v>0</v>
      </c>
      <c r="W46" s="12">
        <f t="shared" si="23"/>
        <v>0</v>
      </c>
      <c r="X46" s="14">
        <f t="shared" si="27"/>
        <v>829926</v>
      </c>
    </row>
    <row r="47" spans="2:24" x14ac:dyDescent="0.3">
      <c r="B47" s="9" t="s">
        <v>10</v>
      </c>
      <c r="C47" s="15">
        <v>237884</v>
      </c>
      <c r="D47" s="15">
        <v>603831</v>
      </c>
      <c r="E47" s="15">
        <v>0</v>
      </c>
      <c r="F47" s="15">
        <v>0</v>
      </c>
      <c r="G47" s="16">
        <v>0</v>
      </c>
      <c r="H47" s="14">
        <f t="shared" si="24"/>
        <v>841715</v>
      </c>
      <c r="J47" s="9" t="s">
        <v>10</v>
      </c>
      <c r="K47" s="15">
        <v>0</v>
      </c>
      <c r="L47" s="15">
        <v>124935</v>
      </c>
      <c r="M47" s="15">
        <v>0</v>
      </c>
      <c r="N47" s="15">
        <v>0</v>
      </c>
      <c r="O47" s="16">
        <v>0</v>
      </c>
      <c r="P47" s="14">
        <f t="shared" si="25"/>
        <v>124935</v>
      </c>
      <c r="R47" s="9" t="s">
        <v>10</v>
      </c>
      <c r="S47" s="12">
        <f t="shared" si="26"/>
        <v>237884</v>
      </c>
      <c r="T47" s="12">
        <f t="shared" si="20"/>
        <v>728766</v>
      </c>
      <c r="U47" s="12">
        <f t="shared" si="21"/>
        <v>0</v>
      </c>
      <c r="V47" s="12">
        <f t="shared" si="22"/>
        <v>0</v>
      </c>
      <c r="W47" s="12">
        <f t="shared" si="23"/>
        <v>0</v>
      </c>
      <c r="X47" s="14">
        <f t="shared" si="27"/>
        <v>966650</v>
      </c>
    </row>
    <row r="48" spans="2:24" x14ac:dyDescent="0.3">
      <c r="B48" s="9" t="s">
        <v>11</v>
      </c>
      <c r="C48" s="15">
        <v>83730</v>
      </c>
      <c r="D48" s="15">
        <v>455965</v>
      </c>
      <c r="E48" s="15">
        <v>0</v>
      </c>
      <c r="F48" s="15">
        <v>0</v>
      </c>
      <c r="G48" s="16">
        <v>0</v>
      </c>
      <c r="H48" s="14">
        <f t="shared" si="24"/>
        <v>539695</v>
      </c>
      <c r="J48" s="9" t="s">
        <v>11</v>
      </c>
      <c r="K48" s="15">
        <v>0</v>
      </c>
      <c r="L48" s="15">
        <v>897446</v>
      </c>
      <c r="M48" s="15">
        <v>0</v>
      </c>
      <c r="N48" s="15">
        <v>0</v>
      </c>
      <c r="O48" s="16">
        <v>0</v>
      </c>
      <c r="P48" s="14">
        <f t="shared" si="25"/>
        <v>897446</v>
      </c>
      <c r="R48" s="9" t="s">
        <v>11</v>
      </c>
      <c r="S48" s="12">
        <f t="shared" si="26"/>
        <v>83730</v>
      </c>
      <c r="T48" s="12">
        <f t="shared" si="20"/>
        <v>1353411</v>
      </c>
      <c r="U48" s="12">
        <f t="shared" si="21"/>
        <v>0</v>
      </c>
      <c r="V48" s="12">
        <f t="shared" si="22"/>
        <v>0</v>
      </c>
      <c r="W48" s="12">
        <f t="shared" si="23"/>
        <v>0</v>
      </c>
      <c r="X48" s="14">
        <f t="shared" si="27"/>
        <v>1437141</v>
      </c>
    </row>
    <row r="49" spans="2:24" x14ac:dyDescent="0.3">
      <c r="B49" s="9" t="s">
        <v>12</v>
      </c>
      <c r="C49" s="15">
        <v>262199</v>
      </c>
      <c r="D49" s="15">
        <v>1032784</v>
      </c>
      <c r="E49" s="15">
        <v>0</v>
      </c>
      <c r="F49" s="15">
        <v>0</v>
      </c>
      <c r="G49" s="16">
        <v>0</v>
      </c>
      <c r="H49" s="14">
        <f t="shared" si="24"/>
        <v>1294983</v>
      </c>
      <c r="J49" s="9" t="s">
        <v>12</v>
      </c>
      <c r="K49" s="15">
        <v>0</v>
      </c>
      <c r="L49" s="15">
        <v>566738</v>
      </c>
      <c r="M49" s="15">
        <v>0</v>
      </c>
      <c r="N49" s="15">
        <v>0</v>
      </c>
      <c r="O49" s="16">
        <v>0</v>
      </c>
      <c r="P49" s="14">
        <f t="shared" si="25"/>
        <v>566738</v>
      </c>
      <c r="R49" s="9" t="s">
        <v>12</v>
      </c>
      <c r="S49" s="12">
        <f t="shared" si="26"/>
        <v>262199</v>
      </c>
      <c r="T49" s="12">
        <f t="shared" si="20"/>
        <v>1599522</v>
      </c>
      <c r="U49" s="12">
        <f t="shared" si="21"/>
        <v>0</v>
      </c>
      <c r="V49" s="12">
        <f t="shared" si="22"/>
        <v>0</v>
      </c>
      <c r="W49" s="12">
        <f t="shared" si="23"/>
        <v>0</v>
      </c>
      <c r="X49" s="14">
        <f t="shared" si="27"/>
        <v>1861721</v>
      </c>
    </row>
    <row r="50" spans="2:24" x14ac:dyDescent="0.3">
      <c r="B50" s="9" t="s">
        <v>13</v>
      </c>
      <c r="C50" s="15">
        <v>0</v>
      </c>
      <c r="D50" s="15">
        <v>938321</v>
      </c>
      <c r="E50" s="15">
        <v>0</v>
      </c>
      <c r="F50" s="15">
        <v>0</v>
      </c>
      <c r="G50" s="16">
        <v>0</v>
      </c>
      <c r="H50" s="14">
        <f t="shared" si="24"/>
        <v>938321</v>
      </c>
      <c r="J50" s="9" t="s">
        <v>13</v>
      </c>
      <c r="K50" s="15">
        <v>0</v>
      </c>
      <c r="L50" s="15">
        <v>261977</v>
      </c>
      <c r="M50" s="15">
        <v>0</v>
      </c>
      <c r="N50" s="15">
        <v>0</v>
      </c>
      <c r="O50" s="16">
        <v>0</v>
      </c>
      <c r="P50" s="14">
        <f t="shared" si="25"/>
        <v>261977</v>
      </c>
      <c r="R50" s="9" t="s">
        <v>13</v>
      </c>
      <c r="S50" s="12">
        <f t="shared" si="26"/>
        <v>0</v>
      </c>
      <c r="T50" s="12">
        <f t="shared" si="20"/>
        <v>1200298</v>
      </c>
      <c r="U50" s="12">
        <f t="shared" si="21"/>
        <v>0</v>
      </c>
      <c r="V50" s="12">
        <f t="shared" si="22"/>
        <v>0</v>
      </c>
      <c r="W50" s="12">
        <f t="shared" si="23"/>
        <v>0</v>
      </c>
      <c r="X50" s="14">
        <f t="shared" si="27"/>
        <v>1200298</v>
      </c>
    </row>
    <row r="51" spans="2:24" x14ac:dyDescent="0.3">
      <c r="B51" s="9" t="s">
        <v>14</v>
      </c>
      <c r="C51" s="15">
        <v>0</v>
      </c>
      <c r="D51" s="15">
        <v>198057</v>
      </c>
      <c r="E51" s="15">
        <v>0</v>
      </c>
      <c r="F51" s="15">
        <v>0</v>
      </c>
      <c r="G51" s="16">
        <v>0</v>
      </c>
      <c r="H51" s="14">
        <f t="shared" si="24"/>
        <v>198057</v>
      </c>
      <c r="J51" s="9" t="s">
        <v>14</v>
      </c>
      <c r="K51" s="15">
        <v>0</v>
      </c>
      <c r="L51" s="15">
        <v>936107</v>
      </c>
      <c r="M51" s="15">
        <v>0</v>
      </c>
      <c r="N51" s="15">
        <v>0</v>
      </c>
      <c r="O51" s="16">
        <v>0</v>
      </c>
      <c r="P51" s="14">
        <f t="shared" si="25"/>
        <v>936107</v>
      </c>
      <c r="R51" s="9" t="s">
        <v>14</v>
      </c>
      <c r="S51" s="12">
        <f t="shared" si="26"/>
        <v>0</v>
      </c>
      <c r="T51" s="12">
        <f t="shared" si="20"/>
        <v>1134164</v>
      </c>
      <c r="U51" s="12">
        <f t="shared" si="21"/>
        <v>0</v>
      </c>
      <c r="V51" s="12">
        <f t="shared" si="22"/>
        <v>0</v>
      </c>
      <c r="W51" s="12">
        <f t="shared" si="23"/>
        <v>0</v>
      </c>
      <c r="X51" s="14">
        <f t="shared" si="27"/>
        <v>1134164</v>
      </c>
    </row>
    <row r="52" spans="2:24" x14ac:dyDescent="0.3">
      <c r="B52" s="9" t="s">
        <v>15</v>
      </c>
      <c r="C52" s="15">
        <v>0</v>
      </c>
      <c r="D52" s="15">
        <v>9372</v>
      </c>
      <c r="E52" s="15">
        <v>0</v>
      </c>
      <c r="F52" s="15">
        <v>0</v>
      </c>
      <c r="G52" s="16">
        <v>0</v>
      </c>
      <c r="H52" s="14">
        <f t="shared" si="24"/>
        <v>9372</v>
      </c>
      <c r="J52" s="9" t="s">
        <v>15</v>
      </c>
      <c r="K52" s="15">
        <v>0</v>
      </c>
      <c r="L52" s="15">
        <v>1256374</v>
      </c>
      <c r="M52" s="15">
        <v>0</v>
      </c>
      <c r="N52" s="15">
        <v>0</v>
      </c>
      <c r="O52" s="16">
        <v>0</v>
      </c>
      <c r="P52" s="14">
        <f t="shared" si="25"/>
        <v>1256374</v>
      </c>
      <c r="R52" s="9" t="s">
        <v>15</v>
      </c>
      <c r="S52" s="12">
        <f t="shared" si="26"/>
        <v>0</v>
      </c>
      <c r="T52" s="12">
        <f t="shared" si="20"/>
        <v>1265746</v>
      </c>
      <c r="U52" s="12">
        <f t="shared" si="21"/>
        <v>0</v>
      </c>
      <c r="V52" s="12">
        <f t="shared" si="22"/>
        <v>0</v>
      </c>
      <c r="W52" s="12">
        <f t="shared" si="23"/>
        <v>0</v>
      </c>
      <c r="X52" s="14">
        <f t="shared" si="27"/>
        <v>1265746</v>
      </c>
    </row>
    <row r="53" spans="2:24" x14ac:dyDescent="0.3">
      <c r="B53" s="9" t="s">
        <v>16</v>
      </c>
      <c r="C53" s="15">
        <v>0</v>
      </c>
      <c r="D53" s="15">
        <v>0</v>
      </c>
      <c r="E53" s="15">
        <v>0</v>
      </c>
      <c r="F53" s="15">
        <v>0</v>
      </c>
      <c r="G53" s="16">
        <v>0</v>
      </c>
      <c r="H53" s="14">
        <f t="shared" si="24"/>
        <v>0</v>
      </c>
      <c r="J53" s="9" t="s">
        <v>16</v>
      </c>
      <c r="K53" s="15">
        <v>0</v>
      </c>
      <c r="L53" s="15">
        <v>8594</v>
      </c>
      <c r="M53" s="15">
        <v>0</v>
      </c>
      <c r="N53" s="15">
        <v>0</v>
      </c>
      <c r="O53" s="16">
        <v>0</v>
      </c>
      <c r="P53" s="14">
        <f t="shared" si="25"/>
        <v>8594</v>
      </c>
      <c r="R53" s="9" t="s">
        <v>16</v>
      </c>
      <c r="S53" s="12">
        <f t="shared" si="26"/>
        <v>0</v>
      </c>
      <c r="T53" s="12">
        <f t="shared" si="20"/>
        <v>8594</v>
      </c>
      <c r="U53" s="12">
        <f t="shared" si="21"/>
        <v>0</v>
      </c>
      <c r="V53" s="12">
        <f t="shared" si="22"/>
        <v>0</v>
      </c>
      <c r="W53" s="12">
        <f t="shared" si="23"/>
        <v>0</v>
      </c>
      <c r="X53" s="14">
        <f t="shared" si="27"/>
        <v>8594</v>
      </c>
    </row>
    <row r="54" spans="2:24" x14ac:dyDescent="0.3">
      <c r="B54" s="9" t="s">
        <v>17</v>
      </c>
      <c r="C54" s="15">
        <v>0</v>
      </c>
      <c r="D54" s="15">
        <v>60000</v>
      </c>
      <c r="E54" s="15">
        <v>0</v>
      </c>
      <c r="F54" s="15">
        <v>0</v>
      </c>
      <c r="G54" s="16">
        <v>0</v>
      </c>
      <c r="H54" s="14">
        <f t="shared" si="24"/>
        <v>60000</v>
      </c>
      <c r="J54" s="9" t="s">
        <v>17</v>
      </c>
      <c r="K54" s="15">
        <v>0</v>
      </c>
      <c r="L54" s="15">
        <v>6687</v>
      </c>
      <c r="M54" s="15">
        <v>0</v>
      </c>
      <c r="N54" s="15">
        <v>0</v>
      </c>
      <c r="O54" s="16">
        <v>0</v>
      </c>
      <c r="P54" s="14">
        <f t="shared" si="25"/>
        <v>6687</v>
      </c>
      <c r="R54" s="9" t="s">
        <v>17</v>
      </c>
      <c r="S54" s="12">
        <f t="shared" si="26"/>
        <v>0</v>
      </c>
      <c r="T54" s="12">
        <f t="shared" si="20"/>
        <v>66687</v>
      </c>
      <c r="U54" s="12">
        <f t="shared" si="21"/>
        <v>0</v>
      </c>
      <c r="V54" s="12">
        <f t="shared" si="22"/>
        <v>0</v>
      </c>
      <c r="W54" s="12">
        <f t="shared" si="23"/>
        <v>0</v>
      </c>
      <c r="X54" s="14">
        <f t="shared" si="27"/>
        <v>66687</v>
      </c>
    </row>
    <row r="55" spans="2:24" x14ac:dyDescent="0.3">
      <c r="B55" s="9" t="s">
        <v>18</v>
      </c>
      <c r="C55" s="15">
        <v>0</v>
      </c>
      <c r="D55" s="15">
        <v>392582</v>
      </c>
      <c r="E55" s="15">
        <v>0</v>
      </c>
      <c r="F55" s="15">
        <v>0</v>
      </c>
      <c r="G55" s="16">
        <v>22</v>
      </c>
      <c r="H55" s="14">
        <f t="shared" si="24"/>
        <v>392604</v>
      </c>
      <c r="J55" s="9" t="s">
        <v>18</v>
      </c>
      <c r="K55" s="15">
        <v>0</v>
      </c>
      <c r="L55" s="15">
        <v>1304538</v>
      </c>
      <c r="M55" s="15">
        <v>0</v>
      </c>
      <c r="N55" s="15">
        <v>0</v>
      </c>
      <c r="O55" s="16">
        <v>0</v>
      </c>
      <c r="P55" s="14">
        <f t="shared" si="25"/>
        <v>1304538</v>
      </c>
      <c r="R55" s="9" t="s">
        <v>18</v>
      </c>
      <c r="S55" s="12">
        <f t="shared" si="26"/>
        <v>0</v>
      </c>
      <c r="T55" s="12">
        <f t="shared" si="20"/>
        <v>1697120</v>
      </c>
      <c r="U55" s="12">
        <f t="shared" si="21"/>
        <v>0</v>
      </c>
      <c r="V55" s="12">
        <f t="shared" si="22"/>
        <v>0</v>
      </c>
      <c r="W55" s="12">
        <f t="shared" si="23"/>
        <v>22</v>
      </c>
      <c r="X55" s="14">
        <f t="shared" si="27"/>
        <v>1697142</v>
      </c>
    </row>
    <row r="56" spans="2:24" x14ac:dyDescent="0.3">
      <c r="B56" s="9" t="s">
        <v>47</v>
      </c>
      <c r="C56" s="15">
        <v>0</v>
      </c>
      <c r="D56" s="15">
        <v>146714</v>
      </c>
      <c r="E56" s="15">
        <v>0</v>
      </c>
      <c r="F56" s="15">
        <v>0</v>
      </c>
      <c r="G56" s="16">
        <v>0</v>
      </c>
      <c r="H56" s="29">
        <f t="shared" ref="H56:H62" si="28">SUM(C56:G56)</f>
        <v>146714</v>
      </c>
      <c r="J56" s="9" t="s">
        <v>47</v>
      </c>
      <c r="K56" s="15">
        <v>0</v>
      </c>
      <c r="L56" s="15">
        <v>1293180</v>
      </c>
      <c r="M56" s="15">
        <v>0</v>
      </c>
      <c r="N56" s="15">
        <v>0</v>
      </c>
      <c r="O56" s="16">
        <v>0</v>
      </c>
      <c r="P56" s="29">
        <f t="shared" ref="P56:P62" si="29">SUM(K56:O56)</f>
        <v>1293180</v>
      </c>
      <c r="R56" s="9" t="s">
        <v>47</v>
      </c>
      <c r="S56" s="15">
        <f t="shared" ref="S56:S59" si="30">+C56+K56</f>
        <v>0</v>
      </c>
      <c r="T56" s="15">
        <f t="shared" ref="T56:T59" si="31">+D56+L56</f>
        <v>1439894</v>
      </c>
      <c r="U56" s="15">
        <f t="shared" ref="U56:U62" si="32">+E56+M56</f>
        <v>0</v>
      </c>
      <c r="V56" s="15">
        <f t="shared" ref="V56:V62" si="33">+F56+N56</f>
        <v>0</v>
      </c>
      <c r="W56" s="15">
        <f t="shared" ref="W56:W62" si="34">+G56+O56</f>
        <v>0</v>
      </c>
      <c r="X56" s="29">
        <f t="shared" ref="X56:X62" si="35">SUM(S56:W56)</f>
        <v>1439894</v>
      </c>
    </row>
    <row r="57" spans="2:24" x14ac:dyDescent="0.3">
      <c r="B57" s="9" t="s">
        <v>49</v>
      </c>
      <c r="C57" s="15">
        <v>0</v>
      </c>
      <c r="D57" s="15">
        <v>202313</v>
      </c>
      <c r="E57" s="15">
        <v>0</v>
      </c>
      <c r="F57" s="15">
        <v>0</v>
      </c>
      <c r="G57" s="16">
        <v>0</v>
      </c>
      <c r="H57" s="29">
        <f t="shared" si="28"/>
        <v>202313</v>
      </c>
      <c r="J57" s="9" t="s">
        <v>49</v>
      </c>
      <c r="K57" s="15">
        <v>0</v>
      </c>
      <c r="L57" s="15">
        <v>15686</v>
      </c>
      <c r="M57" s="15">
        <v>0</v>
      </c>
      <c r="N57" s="15">
        <v>0</v>
      </c>
      <c r="O57" s="16">
        <v>0</v>
      </c>
      <c r="P57" s="29">
        <f t="shared" si="29"/>
        <v>15686</v>
      </c>
      <c r="R57" s="9" t="s">
        <v>49</v>
      </c>
      <c r="S57" s="15">
        <f t="shared" si="30"/>
        <v>0</v>
      </c>
      <c r="T57" s="15">
        <f t="shared" si="31"/>
        <v>217999</v>
      </c>
      <c r="U57" s="15">
        <f t="shared" si="32"/>
        <v>0</v>
      </c>
      <c r="V57" s="15">
        <f t="shared" si="33"/>
        <v>0</v>
      </c>
      <c r="W57" s="15">
        <f t="shared" si="34"/>
        <v>0</v>
      </c>
      <c r="X57" s="29">
        <f t="shared" si="35"/>
        <v>217999</v>
      </c>
    </row>
    <row r="58" spans="2:24" x14ac:dyDescent="0.3">
      <c r="B58" s="9" t="s">
        <v>50</v>
      </c>
      <c r="C58" s="15">
        <v>0</v>
      </c>
      <c r="D58" s="15">
        <v>167915</v>
      </c>
      <c r="E58" s="15">
        <v>0</v>
      </c>
      <c r="F58" s="15">
        <v>0</v>
      </c>
      <c r="G58" s="16">
        <v>0</v>
      </c>
      <c r="H58" s="29">
        <f t="shared" si="28"/>
        <v>167915</v>
      </c>
      <c r="J58" s="9" t="s">
        <v>50</v>
      </c>
      <c r="K58" s="15">
        <v>0</v>
      </c>
      <c r="L58" s="15">
        <v>998932</v>
      </c>
      <c r="M58" s="15">
        <v>0</v>
      </c>
      <c r="N58" s="15">
        <v>0</v>
      </c>
      <c r="O58" s="16">
        <v>0</v>
      </c>
      <c r="P58" s="29">
        <f t="shared" si="29"/>
        <v>998932</v>
      </c>
      <c r="R58" s="9" t="s">
        <v>50</v>
      </c>
      <c r="S58" s="15">
        <f t="shared" si="30"/>
        <v>0</v>
      </c>
      <c r="T58" s="15">
        <f t="shared" si="31"/>
        <v>1166847</v>
      </c>
      <c r="U58" s="15">
        <f t="shared" si="32"/>
        <v>0</v>
      </c>
      <c r="V58" s="15">
        <f t="shared" si="33"/>
        <v>0</v>
      </c>
      <c r="W58" s="15">
        <f t="shared" si="34"/>
        <v>0</v>
      </c>
      <c r="X58" s="29">
        <f t="shared" si="35"/>
        <v>1166847</v>
      </c>
    </row>
    <row r="59" spans="2:24" x14ac:dyDescent="0.3">
      <c r="B59" s="22" t="s">
        <v>53</v>
      </c>
      <c r="C59" s="25">
        <v>0</v>
      </c>
      <c r="D59" s="25">
        <v>174402</v>
      </c>
      <c r="E59" s="25">
        <v>0</v>
      </c>
      <c r="F59" s="25">
        <v>0</v>
      </c>
      <c r="G59" s="24">
        <v>0</v>
      </c>
      <c r="H59" s="37">
        <f t="shared" si="28"/>
        <v>174402</v>
      </c>
      <c r="J59" s="22" t="s">
        <v>51</v>
      </c>
      <c r="K59" s="25">
        <v>0</v>
      </c>
      <c r="L59" s="25">
        <v>2793027</v>
      </c>
      <c r="M59" s="25">
        <v>0</v>
      </c>
      <c r="N59" s="25">
        <v>0</v>
      </c>
      <c r="O59" s="24">
        <v>0</v>
      </c>
      <c r="P59" s="37">
        <f t="shared" si="29"/>
        <v>2793027</v>
      </c>
      <c r="R59" s="22" t="s">
        <v>51</v>
      </c>
      <c r="S59" s="25">
        <f t="shared" si="30"/>
        <v>0</v>
      </c>
      <c r="T59" s="25">
        <f t="shared" si="31"/>
        <v>2967429</v>
      </c>
      <c r="U59" s="25">
        <f t="shared" si="32"/>
        <v>0</v>
      </c>
      <c r="V59" s="25">
        <f t="shared" si="33"/>
        <v>0</v>
      </c>
      <c r="W59" s="25">
        <f t="shared" si="34"/>
        <v>0</v>
      </c>
      <c r="X59" s="37">
        <f t="shared" si="35"/>
        <v>2967429</v>
      </c>
    </row>
    <row r="60" spans="2:24" x14ac:dyDescent="0.3">
      <c r="B60" s="8" t="s">
        <v>55</v>
      </c>
      <c r="C60" s="12">
        <v>43622</v>
      </c>
      <c r="D60" s="12">
        <v>838195</v>
      </c>
      <c r="E60" s="12">
        <v>0</v>
      </c>
      <c r="F60" s="12">
        <v>0</v>
      </c>
      <c r="G60" s="13">
        <v>0</v>
      </c>
      <c r="H60" s="14">
        <f t="shared" si="28"/>
        <v>881817</v>
      </c>
      <c r="I60" s="30"/>
      <c r="J60" s="8" t="s">
        <v>55</v>
      </c>
      <c r="K60" s="12">
        <v>41800</v>
      </c>
      <c r="L60" s="12">
        <v>1890700</v>
      </c>
      <c r="M60" s="12">
        <v>0</v>
      </c>
      <c r="N60" s="12">
        <v>0</v>
      </c>
      <c r="O60" s="13">
        <v>0</v>
      </c>
      <c r="P60" s="14">
        <f t="shared" si="29"/>
        <v>1932500</v>
      </c>
      <c r="Q60" s="30"/>
      <c r="R60" s="8" t="s">
        <v>55</v>
      </c>
      <c r="S60" s="12">
        <f t="shared" ref="S60:T63" si="36">+C60+K60</f>
        <v>85422</v>
      </c>
      <c r="T60" s="12">
        <f t="shared" si="36"/>
        <v>2728895</v>
      </c>
      <c r="U60" s="12">
        <f t="shared" si="32"/>
        <v>0</v>
      </c>
      <c r="V60" s="12">
        <f t="shared" si="33"/>
        <v>0</v>
      </c>
      <c r="W60" s="12">
        <f t="shared" si="34"/>
        <v>0</v>
      </c>
      <c r="X60" s="14">
        <f t="shared" si="35"/>
        <v>2814317</v>
      </c>
    </row>
    <row r="61" spans="2:24" x14ac:dyDescent="0.3">
      <c r="B61" s="8" t="s">
        <v>58</v>
      </c>
      <c r="C61" s="12">
        <v>0</v>
      </c>
      <c r="D61" s="12">
        <v>111603</v>
      </c>
      <c r="E61" s="12">
        <v>0</v>
      </c>
      <c r="F61" s="12">
        <v>0</v>
      </c>
      <c r="G61" s="13">
        <v>0</v>
      </c>
      <c r="H61" s="14">
        <f t="shared" si="28"/>
        <v>111603</v>
      </c>
      <c r="I61" s="30"/>
      <c r="J61" s="8" t="s">
        <v>58</v>
      </c>
      <c r="K61" s="12">
        <v>87654</v>
      </c>
      <c r="L61" s="12">
        <v>1633519</v>
      </c>
      <c r="M61" s="12">
        <v>0</v>
      </c>
      <c r="N61" s="12">
        <v>0</v>
      </c>
      <c r="O61" s="13">
        <v>0</v>
      </c>
      <c r="P61" s="14">
        <f t="shared" si="29"/>
        <v>1721173</v>
      </c>
      <c r="Q61" s="30"/>
      <c r="R61" s="8" t="s">
        <v>58</v>
      </c>
      <c r="S61" s="12">
        <f t="shared" si="36"/>
        <v>87654</v>
      </c>
      <c r="T61" s="12">
        <f t="shared" si="36"/>
        <v>1745122</v>
      </c>
      <c r="U61" s="12">
        <f t="shared" si="32"/>
        <v>0</v>
      </c>
      <c r="V61" s="12">
        <f t="shared" si="33"/>
        <v>0</v>
      </c>
      <c r="W61" s="12">
        <f t="shared" si="34"/>
        <v>0</v>
      </c>
      <c r="X61" s="14">
        <f t="shared" si="35"/>
        <v>1832776</v>
      </c>
    </row>
    <row r="62" spans="2:24" x14ac:dyDescent="0.3">
      <c r="B62" s="8" t="s">
        <v>59</v>
      </c>
      <c r="C62" s="12"/>
      <c r="D62" s="12">
        <v>43566</v>
      </c>
      <c r="E62" s="12"/>
      <c r="F62" s="12"/>
      <c r="G62" s="13"/>
      <c r="H62" s="14">
        <f t="shared" si="28"/>
        <v>43566</v>
      </c>
      <c r="I62" s="30"/>
      <c r="J62" s="8" t="s">
        <v>59</v>
      </c>
      <c r="K62" s="12"/>
      <c r="L62" s="12">
        <v>4323</v>
      </c>
      <c r="M62" s="12">
        <v>0</v>
      </c>
      <c r="N62" s="12">
        <v>0</v>
      </c>
      <c r="O62" s="13">
        <v>0</v>
      </c>
      <c r="P62" s="14">
        <f t="shared" si="29"/>
        <v>4323</v>
      </c>
      <c r="Q62" s="30"/>
      <c r="R62" s="8" t="s">
        <v>59</v>
      </c>
      <c r="S62" s="12"/>
      <c r="T62" s="12">
        <f t="shared" si="36"/>
        <v>47889</v>
      </c>
      <c r="U62" s="12">
        <f t="shared" si="32"/>
        <v>0</v>
      </c>
      <c r="V62" s="12">
        <f t="shared" si="33"/>
        <v>0</v>
      </c>
      <c r="W62" s="12">
        <f t="shared" si="34"/>
        <v>0</v>
      </c>
      <c r="X62" s="14">
        <f t="shared" si="35"/>
        <v>47889</v>
      </c>
    </row>
    <row r="63" spans="2:24" ht="15" thickBot="1" x14ac:dyDescent="0.35">
      <c r="B63" s="35" t="s">
        <v>60</v>
      </c>
      <c r="C63" s="18">
        <v>0</v>
      </c>
      <c r="D63" s="18">
        <v>0</v>
      </c>
      <c r="E63" s="18">
        <v>0</v>
      </c>
      <c r="F63" s="18">
        <v>0</v>
      </c>
      <c r="G63" s="27">
        <v>0</v>
      </c>
      <c r="H63" s="17">
        <f t="shared" si="24"/>
        <v>0</v>
      </c>
      <c r="I63" s="30"/>
      <c r="J63" s="28" t="str">
        <f>B63</f>
        <v>2025/2026*</v>
      </c>
      <c r="K63" s="18">
        <v>0</v>
      </c>
      <c r="L63" s="18">
        <v>583</v>
      </c>
      <c r="M63" s="18">
        <v>0</v>
      </c>
      <c r="N63" s="18">
        <v>0</v>
      </c>
      <c r="O63" s="27">
        <v>0</v>
      </c>
      <c r="P63" s="17">
        <f t="shared" si="25"/>
        <v>583</v>
      </c>
      <c r="Q63" s="30"/>
      <c r="R63" s="28" t="str">
        <f>B63</f>
        <v>2025/2026*</v>
      </c>
      <c r="S63" s="18">
        <f t="shared" si="36"/>
        <v>0</v>
      </c>
      <c r="T63" s="18">
        <f>+D63+L63</f>
        <v>583</v>
      </c>
      <c r="U63" s="18">
        <f t="shared" si="21"/>
        <v>0</v>
      </c>
      <c r="V63" s="18">
        <f t="shared" si="22"/>
        <v>0</v>
      </c>
      <c r="W63" s="18">
        <f t="shared" si="23"/>
        <v>0</v>
      </c>
      <c r="X63" s="17">
        <f>SUM(S63:W63)</f>
        <v>583</v>
      </c>
    </row>
    <row r="64" spans="2:24" x14ac:dyDescent="0.3">
      <c r="L64" s="46"/>
    </row>
    <row r="65" spans="2:18" x14ac:dyDescent="0.3">
      <c r="B65" s="7" t="str">
        <f>B35</f>
        <v>* Progressive / Progressief: May/Mei 2025</v>
      </c>
      <c r="J65" s="7" t="str">
        <f>B65</f>
        <v>* Progressive / Progressief: May/Mei 2025</v>
      </c>
      <c r="R65" s="7" t="str">
        <f>B65</f>
        <v>* Progressive / Progressief: May/Mei 2025</v>
      </c>
    </row>
    <row r="66" spans="2:18" x14ac:dyDescent="0.3">
      <c r="B66" s="10"/>
      <c r="J66" s="10"/>
      <c r="R66" s="10"/>
    </row>
    <row r="67" spans="2:18" x14ac:dyDescent="0.3">
      <c r="B67" s="10"/>
      <c r="J67" s="10"/>
      <c r="R67" s="10"/>
    </row>
  </sheetData>
  <mergeCells count="12">
    <mergeCell ref="C41:H41"/>
    <mergeCell ref="K41:P41"/>
    <mergeCell ref="S41:X41"/>
    <mergeCell ref="S11:X11"/>
    <mergeCell ref="T9:V9"/>
    <mergeCell ref="D39:F39"/>
    <mergeCell ref="L39:N39"/>
    <mergeCell ref="T39:V39"/>
    <mergeCell ref="D9:F9"/>
    <mergeCell ref="L9:N9"/>
    <mergeCell ref="C11:H11"/>
    <mergeCell ref="K11:P11"/>
  </mergeCells>
  <pageMargins left="0.2" right="0.2" top="0.56000000000000005" bottom="0.74803149606299213" header="0.31496062992125984" footer="0.31496062992125984"/>
  <pageSetup paperSize="9" scale="4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9:P36"/>
  <sheetViews>
    <sheetView zoomScaleNormal="100" workbookViewId="0">
      <pane xSplit="1" ySplit="12" topLeftCell="B25" activePane="bottomRight" state="frozen"/>
      <selection pane="topRight" activeCell="B1" sqref="B1"/>
      <selection pane="bottomLeft" activeCell="A12" sqref="A12"/>
      <selection pane="bottomRight" activeCell="I1" sqref="I1"/>
    </sheetView>
  </sheetViews>
  <sheetFormatPr defaultRowHeight="14.4" x14ac:dyDescent="0.3"/>
  <cols>
    <col min="1" max="1" width="2.88671875" customWidth="1"/>
    <col min="2" max="2" width="16" customWidth="1"/>
    <col min="3" max="8" width="12.6640625" customWidth="1"/>
    <col min="9" max="9" width="5.6640625" customWidth="1"/>
    <col min="10" max="10" width="16" customWidth="1"/>
    <col min="11" max="16" width="12.6640625" customWidth="1"/>
    <col min="17" max="17" width="5.6640625" customWidth="1"/>
  </cols>
  <sheetData>
    <row r="9" spans="2:16" ht="30" customHeight="1" x14ac:dyDescent="0.3">
      <c r="B9" s="65" t="s">
        <v>33</v>
      </c>
      <c r="C9" s="65"/>
      <c r="D9" s="65"/>
      <c r="E9" s="65"/>
      <c r="F9" s="65"/>
      <c r="G9" s="65"/>
      <c r="H9" s="65"/>
      <c r="I9" s="1"/>
      <c r="J9" s="65" t="s">
        <v>34</v>
      </c>
      <c r="K9" s="65"/>
      <c r="L9" s="65"/>
      <c r="M9" s="65"/>
      <c r="N9" s="65"/>
      <c r="O9" s="65"/>
      <c r="P9" s="65"/>
    </row>
    <row r="10" spans="2:16" ht="15" thickBot="1" x14ac:dyDescent="0.35"/>
    <row r="11" spans="2:16" x14ac:dyDescent="0.3">
      <c r="B11" s="20" t="s">
        <v>5</v>
      </c>
      <c r="C11" s="63" t="s">
        <v>0</v>
      </c>
      <c r="D11" s="63"/>
      <c r="E11" s="63"/>
      <c r="F11" s="63"/>
      <c r="G11" s="63"/>
      <c r="H11" s="64"/>
      <c r="I11" s="2"/>
      <c r="J11" s="20" t="s">
        <v>5</v>
      </c>
      <c r="K11" s="63" t="s">
        <v>0</v>
      </c>
      <c r="L11" s="63"/>
      <c r="M11" s="63"/>
      <c r="N11" s="63"/>
      <c r="O11" s="63"/>
      <c r="P11" s="64"/>
    </row>
    <row r="12" spans="2:16" x14ac:dyDescent="0.3">
      <c r="B12" s="19" t="s">
        <v>43</v>
      </c>
      <c r="C12" s="3" t="s">
        <v>1</v>
      </c>
      <c r="D12" s="3" t="s">
        <v>2</v>
      </c>
      <c r="E12" s="3" t="s">
        <v>25</v>
      </c>
      <c r="F12" s="3" t="s">
        <v>3</v>
      </c>
      <c r="G12" s="11" t="s">
        <v>24</v>
      </c>
      <c r="H12" s="4" t="s">
        <v>4</v>
      </c>
      <c r="I12" s="5"/>
      <c r="J12" s="19" t="s">
        <v>43</v>
      </c>
      <c r="K12" s="3" t="s">
        <v>1</v>
      </c>
      <c r="L12" s="3" t="s">
        <v>2</v>
      </c>
      <c r="M12" s="3" t="s">
        <v>25</v>
      </c>
      <c r="N12" s="3" t="s">
        <v>3</v>
      </c>
      <c r="O12" s="11" t="s">
        <v>24</v>
      </c>
      <c r="P12" s="4" t="s">
        <v>4</v>
      </c>
    </row>
    <row r="13" spans="2:16" x14ac:dyDescent="0.3">
      <c r="B13" s="8" t="s">
        <v>6</v>
      </c>
      <c r="C13" s="12">
        <v>0</v>
      </c>
      <c r="D13" s="12">
        <v>17</v>
      </c>
      <c r="E13" s="12">
        <v>17522</v>
      </c>
      <c r="F13" s="12">
        <v>0</v>
      </c>
      <c r="G13" s="13">
        <v>0</v>
      </c>
      <c r="H13" s="14">
        <f>SUM(C13:G13)</f>
        <v>17539</v>
      </c>
      <c r="J13" s="8" t="s">
        <v>6</v>
      </c>
      <c r="K13" s="12">
        <v>0</v>
      </c>
      <c r="L13" s="12">
        <v>0</v>
      </c>
      <c r="M13" s="12">
        <v>0</v>
      </c>
      <c r="N13" s="12">
        <v>0</v>
      </c>
      <c r="O13" s="13">
        <v>0</v>
      </c>
      <c r="P13" s="14">
        <f>SUM(K13:O13)</f>
        <v>0</v>
      </c>
    </row>
    <row r="14" spans="2:16" x14ac:dyDescent="0.3">
      <c r="B14" s="9" t="s">
        <v>7</v>
      </c>
      <c r="C14" s="15">
        <v>0</v>
      </c>
      <c r="D14" s="15">
        <v>0</v>
      </c>
      <c r="E14" s="15">
        <v>13304</v>
      </c>
      <c r="F14" s="15">
        <v>0</v>
      </c>
      <c r="G14" s="16">
        <v>0</v>
      </c>
      <c r="H14" s="14">
        <f t="shared" ref="H14:H25" si="0">SUM(C14:G14)</f>
        <v>13304</v>
      </c>
      <c r="J14" s="9" t="s">
        <v>7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4">
        <f t="shared" ref="P14:P29" si="1">SUM(K14:O14)</f>
        <v>0</v>
      </c>
    </row>
    <row r="15" spans="2:16" x14ac:dyDescent="0.3">
      <c r="B15" s="9" t="s">
        <v>8</v>
      </c>
      <c r="C15" s="15">
        <v>0</v>
      </c>
      <c r="D15" s="15">
        <v>0</v>
      </c>
      <c r="E15" s="15">
        <v>17861</v>
      </c>
      <c r="F15" s="15">
        <v>0</v>
      </c>
      <c r="G15" s="16">
        <v>0</v>
      </c>
      <c r="H15" s="14">
        <f t="shared" si="0"/>
        <v>17861</v>
      </c>
      <c r="J15" s="9" t="s">
        <v>8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4">
        <f t="shared" si="1"/>
        <v>0</v>
      </c>
    </row>
    <row r="16" spans="2:16" x14ac:dyDescent="0.3">
      <c r="B16" s="9" t="s">
        <v>9</v>
      </c>
      <c r="C16" s="15">
        <v>0</v>
      </c>
      <c r="D16" s="15">
        <v>75</v>
      </c>
      <c r="E16" s="15">
        <v>32654</v>
      </c>
      <c r="F16" s="15">
        <v>0</v>
      </c>
      <c r="G16" s="16">
        <v>0</v>
      </c>
      <c r="H16" s="14">
        <f t="shared" si="0"/>
        <v>32729</v>
      </c>
      <c r="J16" s="9" t="s">
        <v>9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  <c r="P16" s="14">
        <f t="shared" si="1"/>
        <v>0</v>
      </c>
    </row>
    <row r="17" spans="2:16" x14ac:dyDescent="0.3">
      <c r="B17" s="9" t="s">
        <v>10</v>
      </c>
      <c r="C17" s="15">
        <v>0</v>
      </c>
      <c r="D17" s="15">
        <v>108</v>
      </c>
      <c r="E17" s="15">
        <v>20843</v>
      </c>
      <c r="F17" s="15">
        <v>0</v>
      </c>
      <c r="G17" s="16">
        <v>0</v>
      </c>
      <c r="H17" s="14">
        <f t="shared" si="0"/>
        <v>20951</v>
      </c>
      <c r="J17" s="9" t="s">
        <v>10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4">
        <f t="shared" si="1"/>
        <v>0</v>
      </c>
    </row>
    <row r="18" spans="2:16" x14ac:dyDescent="0.3">
      <c r="B18" s="9" t="s">
        <v>11</v>
      </c>
      <c r="C18" s="15">
        <v>0</v>
      </c>
      <c r="D18" s="15">
        <v>0</v>
      </c>
      <c r="E18" s="15">
        <v>15122</v>
      </c>
      <c r="F18" s="15">
        <v>0</v>
      </c>
      <c r="G18" s="16">
        <v>0</v>
      </c>
      <c r="H18" s="14">
        <f t="shared" si="0"/>
        <v>15122</v>
      </c>
      <c r="J18" s="9" t="s">
        <v>11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  <c r="P18" s="14">
        <f t="shared" si="1"/>
        <v>0</v>
      </c>
    </row>
    <row r="19" spans="2:16" x14ac:dyDescent="0.3">
      <c r="B19" s="9" t="s">
        <v>12</v>
      </c>
      <c r="C19" s="15">
        <v>0</v>
      </c>
      <c r="D19" s="15">
        <v>0</v>
      </c>
      <c r="E19" s="15">
        <v>10642</v>
      </c>
      <c r="F19" s="15">
        <v>0</v>
      </c>
      <c r="G19" s="16">
        <v>0</v>
      </c>
      <c r="H19" s="14">
        <f t="shared" si="0"/>
        <v>10642</v>
      </c>
      <c r="J19" s="9" t="s">
        <v>12</v>
      </c>
      <c r="K19" s="15">
        <v>0</v>
      </c>
      <c r="L19" s="15">
        <v>0</v>
      </c>
      <c r="M19" s="15">
        <v>0</v>
      </c>
      <c r="N19" s="15">
        <v>0</v>
      </c>
      <c r="O19" s="16">
        <v>0</v>
      </c>
      <c r="P19" s="14">
        <f t="shared" si="1"/>
        <v>0</v>
      </c>
    </row>
    <row r="20" spans="2:16" x14ac:dyDescent="0.3">
      <c r="B20" s="9" t="s">
        <v>13</v>
      </c>
      <c r="C20" s="15">
        <v>0</v>
      </c>
      <c r="D20" s="15">
        <v>0</v>
      </c>
      <c r="E20" s="15">
        <v>11007</v>
      </c>
      <c r="F20" s="15">
        <v>0</v>
      </c>
      <c r="G20" s="16">
        <v>0</v>
      </c>
      <c r="H20" s="14">
        <f t="shared" si="0"/>
        <v>11007</v>
      </c>
      <c r="J20" s="9" t="s">
        <v>13</v>
      </c>
      <c r="K20" s="15">
        <v>0</v>
      </c>
      <c r="L20" s="15">
        <v>0</v>
      </c>
      <c r="M20" s="15">
        <v>0</v>
      </c>
      <c r="N20" s="15">
        <v>0</v>
      </c>
      <c r="O20" s="16">
        <v>0</v>
      </c>
      <c r="P20" s="14">
        <f t="shared" si="1"/>
        <v>0</v>
      </c>
    </row>
    <row r="21" spans="2:16" x14ac:dyDescent="0.3">
      <c r="B21" s="9" t="s">
        <v>14</v>
      </c>
      <c r="C21" s="15">
        <v>0</v>
      </c>
      <c r="D21" s="15">
        <v>0</v>
      </c>
      <c r="E21" s="15">
        <v>19487</v>
      </c>
      <c r="F21" s="15">
        <v>0</v>
      </c>
      <c r="G21" s="16">
        <v>0</v>
      </c>
      <c r="H21" s="14">
        <f t="shared" si="0"/>
        <v>19487</v>
      </c>
      <c r="J21" s="9" t="s">
        <v>14</v>
      </c>
      <c r="K21" s="15">
        <v>0</v>
      </c>
      <c r="L21" s="15">
        <v>0</v>
      </c>
      <c r="M21" s="15">
        <v>0</v>
      </c>
      <c r="N21" s="15">
        <v>0</v>
      </c>
      <c r="O21" s="16">
        <v>0</v>
      </c>
      <c r="P21" s="14">
        <f t="shared" si="1"/>
        <v>0</v>
      </c>
    </row>
    <row r="22" spans="2:16" x14ac:dyDescent="0.3">
      <c r="B22" s="9" t="s">
        <v>15</v>
      </c>
      <c r="C22" s="15">
        <v>0</v>
      </c>
      <c r="D22" s="15">
        <v>51</v>
      </c>
      <c r="E22" s="15">
        <v>45256</v>
      </c>
      <c r="F22" s="15">
        <v>0</v>
      </c>
      <c r="G22" s="16">
        <v>0</v>
      </c>
      <c r="H22" s="14">
        <f t="shared" si="0"/>
        <v>45307</v>
      </c>
      <c r="J22" s="9" t="s">
        <v>15</v>
      </c>
      <c r="K22" s="15">
        <v>0</v>
      </c>
      <c r="L22" s="15">
        <v>0</v>
      </c>
      <c r="M22" s="15">
        <v>0</v>
      </c>
      <c r="N22" s="15">
        <v>0</v>
      </c>
      <c r="O22" s="16">
        <v>0</v>
      </c>
      <c r="P22" s="14">
        <f t="shared" si="1"/>
        <v>0</v>
      </c>
    </row>
    <row r="23" spans="2:16" x14ac:dyDescent="0.3">
      <c r="B23" s="9" t="s">
        <v>16</v>
      </c>
      <c r="C23" s="15">
        <v>0</v>
      </c>
      <c r="D23" s="15">
        <v>150</v>
      </c>
      <c r="E23" s="15">
        <v>30057</v>
      </c>
      <c r="F23" s="15">
        <v>25</v>
      </c>
      <c r="G23" s="16">
        <v>0</v>
      </c>
      <c r="H23" s="14">
        <f t="shared" si="0"/>
        <v>30232</v>
      </c>
      <c r="J23" s="9" t="s">
        <v>16</v>
      </c>
      <c r="K23" s="15">
        <v>0</v>
      </c>
      <c r="L23" s="15">
        <v>0</v>
      </c>
      <c r="M23" s="15">
        <v>0</v>
      </c>
      <c r="N23" s="15">
        <v>0</v>
      </c>
      <c r="O23" s="16">
        <v>0</v>
      </c>
      <c r="P23" s="14">
        <f t="shared" si="1"/>
        <v>0</v>
      </c>
    </row>
    <row r="24" spans="2:16" x14ac:dyDescent="0.3">
      <c r="B24" s="9" t="s">
        <v>17</v>
      </c>
      <c r="C24" s="15">
        <v>0</v>
      </c>
      <c r="D24" s="15">
        <v>75</v>
      </c>
      <c r="E24" s="15">
        <v>24153</v>
      </c>
      <c r="F24" s="15">
        <v>0</v>
      </c>
      <c r="G24" s="16">
        <v>0</v>
      </c>
      <c r="H24" s="14">
        <f t="shared" si="0"/>
        <v>24228</v>
      </c>
      <c r="J24" s="9" t="s">
        <v>17</v>
      </c>
      <c r="K24" s="15">
        <v>0</v>
      </c>
      <c r="L24" s="15">
        <v>0</v>
      </c>
      <c r="M24" s="15">
        <v>0</v>
      </c>
      <c r="N24" s="15">
        <v>0</v>
      </c>
      <c r="O24" s="16">
        <v>0</v>
      </c>
      <c r="P24" s="14">
        <f t="shared" si="1"/>
        <v>0</v>
      </c>
    </row>
    <row r="25" spans="2:16" x14ac:dyDescent="0.3">
      <c r="B25" s="9" t="s">
        <v>18</v>
      </c>
      <c r="C25" s="15">
        <v>0</v>
      </c>
      <c r="D25" s="15">
        <v>162</v>
      </c>
      <c r="E25" s="15">
        <v>38466</v>
      </c>
      <c r="F25" s="15">
        <v>0</v>
      </c>
      <c r="G25" s="16">
        <v>0</v>
      </c>
      <c r="H25" s="14">
        <f t="shared" si="0"/>
        <v>38628</v>
      </c>
      <c r="J25" s="9" t="s">
        <v>18</v>
      </c>
      <c r="K25" s="15">
        <v>0</v>
      </c>
      <c r="L25" s="15">
        <v>156</v>
      </c>
      <c r="M25" s="15">
        <v>0</v>
      </c>
      <c r="N25" s="15">
        <v>0</v>
      </c>
      <c r="O25" s="16">
        <v>0</v>
      </c>
      <c r="P25" s="14">
        <f t="shared" si="1"/>
        <v>156</v>
      </c>
    </row>
    <row r="26" spans="2:16" x14ac:dyDescent="0.3">
      <c r="B26" s="22" t="s">
        <v>46</v>
      </c>
      <c r="C26" s="25">
        <v>0</v>
      </c>
      <c r="D26" s="25">
        <v>126</v>
      </c>
      <c r="E26" s="25">
        <v>23357</v>
      </c>
      <c r="F26" s="25">
        <v>0</v>
      </c>
      <c r="G26" s="24">
        <v>0</v>
      </c>
      <c r="H26" s="14">
        <f t="shared" ref="H26" si="2">SUM(C26:G26)</f>
        <v>23483</v>
      </c>
      <c r="J26" s="22" t="s">
        <v>46</v>
      </c>
      <c r="K26" s="25">
        <v>0</v>
      </c>
      <c r="L26" s="25">
        <v>50</v>
      </c>
      <c r="M26" s="25">
        <v>0</v>
      </c>
      <c r="N26" s="25">
        <v>0</v>
      </c>
      <c r="O26" s="24">
        <v>0</v>
      </c>
      <c r="P26" s="14">
        <f t="shared" ref="P26:P28" si="3">SUM(K26:O26)</f>
        <v>50</v>
      </c>
    </row>
    <row r="27" spans="2:16" x14ac:dyDescent="0.3">
      <c r="B27" s="8" t="s">
        <v>48</v>
      </c>
      <c r="C27" s="12">
        <v>0</v>
      </c>
      <c r="D27" s="12">
        <f>77</f>
        <v>77</v>
      </c>
      <c r="E27" s="12">
        <v>61533</v>
      </c>
      <c r="F27" s="12">
        <v>0</v>
      </c>
      <c r="G27" s="13">
        <v>0</v>
      </c>
      <c r="H27" s="14">
        <f t="shared" ref="H27:H32" si="4">SUM(C27:G27)</f>
        <v>61610</v>
      </c>
      <c r="J27" s="8" t="s">
        <v>49</v>
      </c>
      <c r="K27" s="12">
        <v>0</v>
      </c>
      <c r="L27" s="12">
        <v>100</v>
      </c>
      <c r="M27" s="12">
        <v>0</v>
      </c>
      <c r="N27" s="12">
        <v>0</v>
      </c>
      <c r="O27" s="13">
        <v>0</v>
      </c>
      <c r="P27" s="14">
        <f t="shared" si="3"/>
        <v>100</v>
      </c>
    </row>
    <row r="28" spans="2:16" x14ac:dyDescent="0.3">
      <c r="B28" s="8" t="s">
        <v>52</v>
      </c>
      <c r="C28" s="12">
        <v>0</v>
      </c>
      <c r="D28" s="12">
        <v>103</v>
      </c>
      <c r="E28" s="12">
        <v>20426</v>
      </c>
      <c r="F28" s="12">
        <v>0</v>
      </c>
      <c r="G28" s="13">
        <v>0</v>
      </c>
      <c r="H28" s="14">
        <f t="shared" si="4"/>
        <v>20529</v>
      </c>
      <c r="J28" s="8" t="s">
        <v>52</v>
      </c>
      <c r="K28" s="12">
        <v>0</v>
      </c>
      <c r="L28" s="12">
        <v>0</v>
      </c>
      <c r="M28" s="12">
        <v>0</v>
      </c>
      <c r="N28" s="12">
        <v>0</v>
      </c>
      <c r="O28" s="13">
        <v>0</v>
      </c>
      <c r="P28" s="14">
        <f t="shared" si="3"/>
        <v>0</v>
      </c>
    </row>
    <row r="29" spans="2:16" x14ac:dyDescent="0.3">
      <c r="B29" s="9" t="s">
        <v>53</v>
      </c>
      <c r="C29" s="15">
        <v>0</v>
      </c>
      <c r="D29" s="15">
        <v>0</v>
      </c>
      <c r="E29" s="15">
        <v>0</v>
      </c>
      <c r="F29" s="15">
        <v>0</v>
      </c>
      <c r="G29" s="16">
        <v>0</v>
      </c>
      <c r="H29" s="29">
        <f t="shared" si="4"/>
        <v>0</v>
      </c>
      <c r="I29" s="30"/>
      <c r="J29" s="9" t="s">
        <v>51</v>
      </c>
      <c r="K29" s="15">
        <v>0</v>
      </c>
      <c r="L29" s="15">
        <v>0</v>
      </c>
      <c r="M29" s="15">
        <v>0</v>
      </c>
      <c r="N29" s="15">
        <v>0</v>
      </c>
      <c r="O29" s="16">
        <v>0</v>
      </c>
      <c r="P29" s="29">
        <f t="shared" si="1"/>
        <v>0</v>
      </c>
    </row>
    <row r="30" spans="2:16" x14ac:dyDescent="0.3">
      <c r="B30" s="9" t="s">
        <v>54</v>
      </c>
      <c r="C30" s="15">
        <v>0</v>
      </c>
      <c r="D30" s="15">
        <v>51</v>
      </c>
      <c r="E30" s="15">
        <v>38473</v>
      </c>
      <c r="F30" s="15">
        <v>0</v>
      </c>
      <c r="G30" s="16">
        <v>0</v>
      </c>
      <c r="H30" s="29">
        <f t="shared" si="4"/>
        <v>38524</v>
      </c>
      <c r="I30" s="30"/>
      <c r="J30" s="9" t="s">
        <v>54</v>
      </c>
      <c r="K30" s="15">
        <v>0</v>
      </c>
      <c r="L30" s="15">
        <v>0</v>
      </c>
      <c r="M30" s="15">
        <v>0</v>
      </c>
      <c r="N30" s="15">
        <v>0</v>
      </c>
      <c r="O30" s="16">
        <v>0</v>
      </c>
      <c r="P30" s="29">
        <f t="shared" ref="P30" si="5">SUM(K30:O30)</f>
        <v>0</v>
      </c>
    </row>
    <row r="31" spans="2:16" x14ac:dyDescent="0.3">
      <c r="B31" s="22" t="s">
        <v>57</v>
      </c>
      <c r="C31" s="25">
        <v>0</v>
      </c>
      <c r="D31" s="25">
        <v>233</v>
      </c>
      <c r="E31" s="25">
        <v>31732</v>
      </c>
      <c r="F31" s="25">
        <v>0</v>
      </c>
      <c r="G31" s="24">
        <v>0</v>
      </c>
      <c r="H31" s="37">
        <f t="shared" si="4"/>
        <v>31965</v>
      </c>
      <c r="I31" s="30"/>
      <c r="J31" s="22" t="s">
        <v>57</v>
      </c>
      <c r="K31" s="25">
        <v>0</v>
      </c>
      <c r="L31" s="25">
        <v>0</v>
      </c>
      <c r="M31" s="25">
        <v>0</v>
      </c>
      <c r="N31" s="25">
        <v>0</v>
      </c>
      <c r="O31" s="24">
        <v>0</v>
      </c>
      <c r="P31" s="37">
        <f t="shared" ref="P31" si="6">SUM(K31:O31)</f>
        <v>0</v>
      </c>
    </row>
    <row r="32" spans="2:16" ht="15" thickBot="1" x14ac:dyDescent="0.35">
      <c r="B32" s="28" t="s">
        <v>56</v>
      </c>
      <c r="C32" s="18">
        <v>0</v>
      </c>
      <c r="D32" s="18">
        <v>0</v>
      </c>
      <c r="E32" s="18">
        <v>0</v>
      </c>
      <c r="F32" s="18">
        <v>0</v>
      </c>
      <c r="G32" s="27">
        <v>0</v>
      </c>
      <c r="H32" s="17">
        <f t="shared" si="4"/>
        <v>0</v>
      </c>
      <c r="I32" s="30"/>
      <c r="J32" s="28" t="s">
        <v>56</v>
      </c>
      <c r="K32" s="18">
        <v>0</v>
      </c>
      <c r="L32" s="18">
        <v>0</v>
      </c>
      <c r="M32" s="18">
        <v>0</v>
      </c>
      <c r="N32" s="18">
        <v>0</v>
      </c>
      <c r="O32" s="27">
        <v>0</v>
      </c>
      <c r="P32" s="17">
        <f t="shared" ref="P32" si="7">SUM(K32:O32)</f>
        <v>0</v>
      </c>
    </row>
    <row r="34" spans="2:10" x14ac:dyDescent="0.3">
      <c r="B34" s="7" t="s">
        <v>61</v>
      </c>
      <c r="J34" s="7" t="str">
        <f>B34</f>
        <v>*Progressive / Progressief: October/Oktober 2024 - May/Mei  2025</v>
      </c>
    </row>
    <row r="35" spans="2:10" x14ac:dyDescent="0.3">
      <c r="B35" s="68" t="s">
        <v>19</v>
      </c>
      <c r="G35" s="24"/>
      <c r="J35" s="10"/>
    </row>
    <row r="36" spans="2:10" x14ac:dyDescent="0.3">
      <c r="B36" s="68" t="s">
        <v>20</v>
      </c>
      <c r="J36" s="10"/>
    </row>
  </sheetData>
  <mergeCells count="4">
    <mergeCell ref="B9:H9"/>
    <mergeCell ref="J9:P9"/>
    <mergeCell ref="C11:H11"/>
    <mergeCell ref="K11:P1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9:P37"/>
  <sheetViews>
    <sheetView zoomScaleNormal="100" workbookViewId="0">
      <pane xSplit="1" ySplit="12" topLeftCell="B25" activePane="bottomRight" state="frozen"/>
      <selection pane="topRight" activeCell="B1" sqref="B1"/>
      <selection pane="bottomLeft" activeCell="A14" sqref="A14"/>
      <selection pane="bottomRight" activeCell="I1" sqref="I1"/>
    </sheetView>
  </sheetViews>
  <sheetFormatPr defaultRowHeight="14.4" x14ac:dyDescent="0.3"/>
  <cols>
    <col min="1" max="1" width="2.88671875" customWidth="1"/>
    <col min="2" max="2" width="16" customWidth="1"/>
    <col min="3" max="8" width="12.6640625" customWidth="1"/>
    <col min="9" max="9" width="5.6640625" customWidth="1"/>
    <col min="10" max="10" width="16" customWidth="1"/>
    <col min="11" max="16" width="12.6640625" customWidth="1"/>
    <col min="17" max="17" width="5.6640625" customWidth="1"/>
  </cols>
  <sheetData>
    <row r="9" spans="2:16" ht="15.6" x14ac:dyDescent="0.3">
      <c r="B9" s="65" t="s">
        <v>35</v>
      </c>
      <c r="C9" s="65"/>
      <c r="D9" s="65"/>
      <c r="E9" s="65"/>
      <c r="F9" s="65"/>
      <c r="G9" s="65"/>
      <c r="H9" s="65"/>
      <c r="I9" s="1"/>
      <c r="J9" s="65" t="s">
        <v>36</v>
      </c>
      <c r="K9" s="65"/>
      <c r="L9" s="65"/>
      <c r="M9" s="65"/>
      <c r="N9" s="65"/>
      <c r="O9" s="65"/>
      <c r="P9" s="65"/>
    </row>
    <row r="10" spans="2:16" ht="15" thickBot="1" x14ac:dyDescent="0.35"/>
    <row r="11" spans="2:16" x14ac:dyDescent="0.3">
      <c r="B11" s="20" t="s">
        <v>5</v>
      </c>
      <c r="C11" s="63" t="s">
        <v>0</v>
      </c>
      <c r="D11" s="63"/>
      <c r="E11" s="63"/>
      <c r="F11" s="63"/>
      <c r="G11" s="63"/>
      <c r="H11" s="64"/>
      <c r="I11" s="2"/>
      <c r="J11" s="20" t="s">
        <v>5</v>
      </c>
      <c r="K11" s="63" t="s">
        <v>0</v>
      </c>
      <c r="L11" s="63"/>
      <c r="M11" s="63"/>
      <c r="N11" s="63"/>
      <c r="O11" s="63"/>
      <c r="P11" s="64"/>
    </row>
    <row r="12" spans="2:16" x14ac:dyDescent="0.3">
      <c r="B12" s="19" t="s">
        <v>44</v>
      </c>
      <c r="C12" s="3" t="s">
        <v>1</v>
      </c>
      <c r="D12" s="3" t="s">
        <v>2</v>
      </c>
      <c r="E12" s="3" t="s">
        <v>25</v>
      </c>
      <c r="F12" s="3" t="s">
        <v>3</v>
      </c>
      <c r="G12" s="11" t="s">
        <v>24</v>
      </c>
      <c r="H12" s="4" t="s">
        <v>4</v>
      </c>
      <c r="I12" s="5"/>
      <c r="J12" s="19" t="s">
        <v>44</v>
      </c>
      <c r="K12" s="3" t="s">
        <v>1</v>
      </c>
      <c r="L12" s="3" t="s">
        <v>2</v>
      </c>
      <c r="M12" s="3" t="s">
        <v>25</v>
      </c>
      <c r="N12" s="3" t="s">
        <v>3</v>
      </c>
      <c r="O12" s="11" t="s">
        <v>24</v>
      </c>
      <c r="P12" s="4" t="s">
        <v>4</v>
      </c>
    </row>
    <row r="13" spans="2:16" x14ac:dyDescent="0.3">
      <c r="B13" s="8" t="s">
        <v>6</v>
      </c>
      <c r="C13" s="12">
        <v>0</v>
      </c>
      <c r="D13" s="12">
        <v>50222</v>
      </c>
      <c r="E13" s="12">
        <v>0</v>
      </c>
      <c r="F13" s="12">
        <v>0</v>
      </c>
      <c r="G13" s="13">
        <v>0</v>
      </c>
      <c r="H13" s="14">
        <f>SUM(C13:G13)</f>
        <v>50222</v>
      </c>
      <c r="J13" s="8" t="s">
        <v>6</v>
      </c>
      <c r="K13" s="12">
        <v>0</v>
      </c>
      <c r="L13" s="12">
        <v>1640</v>
      </c>
      <c r="M13" s="12">
        <v>0</v>
      </c>
      <c r="N13" s="12">
        <v>0</v>
      </c>
      <c r="O13" s="13">
        <v>0</v>
      </c>
      <c r="P13" s="14">
        <f>SUM(K13:O13)</f>
        <v>1640</v>
      </c>
    </row>
    <row r="14" spans="2:16" x14ac:dyDescent="0.3">
      <c r="B14" s="9" t="s">
        <v>7</v>
      </c>
      <c r="C14" s="15">
        <v>29216</v>
      </c>
      <c r="D14" s="15">
        <v>30971</v>
      </c>
      <c r="E14" s="15">
        <v>0</v>
      </c>
      <c r="F14" s="15">
        <v>0</v>
      </c>
      <c r="G14" s="16">
        <v>0</v>
      </c>
      <c r="H14" s="14">
        <f t="shared" ref="H14:H27" si="0">SUM(C14:G14)</f>
        <v>60187</v>
      </c>
      <c r="J14" s="9" t="s">
        <v>7</v>
      </c>
      <c r="K14" s="15">
        <v>0</v>
      </c>
      <c r="L14" s="15">
        <v>2005</v>
      </c>
      <c r="M14" s="15">
        <v>0</v>
      </c>
      <c r="N14" s="15">
        <v>0</v>
      </c>
      <c r="O14" s="16">
        <v>0</v>
      </c>
      <c r="P14" s="14">
        <f t="shared" ref="P14:P33" si="1">SUM(K14:O14)</f>
        <v>2005</v>
      </c>
    </row>
    <row r="15" spans="2:16" x14ac:dyDescent="0.3">
      <c r="B15" s="9" t="s">
        <v>8</v>
      </c>
      <c r="C15" s="15">
        <v>0</v>
      </c>
      <c r="D15" s="15">
        <v>59192</v>
      </c>
      <c r="E15" s="15">
        <v>0</v>
      </c>
      <c r="F15" s="15">
        <v>0</v>
      </c>
      <c r="G15" s="16">
        <v>0</v>
      </c>
      <c r="H15" s="14">
        <f t="shared" si="0"/>
        <v>59192</v>
      </c>
      <c r="J15" s="9" t="s">
        <v>8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4">
        <f t="shared" si="1"/>
        <v>0</v>
      </c>
    </row>
    <row r="16" spans="2:16" x14ac:dyDescent="0.3">
      <c r="B16" s="9" t="s">
        <v>9</v>
      </c>
      <c r="C16" s="15">
        <v>0</v>
      </c>
      <c r="D16" s="15">
        <v>34633</v>
      </c>
      <c r="E16" s="15">
        <v>0</v>
      </c>
      <c r="F16" s="15">
        <v>0</v>
      </c>
      <c r="G16" s="16">
        <v>0</v>
      </c>
      <c r="H16" s="14">
        <f t="shared" si="0"/>
        <v>34633</v>
      </c>
      <c r="J16" s="9" t="s">
        <v>9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  <c r="P16" s="14">
        <f t="shared" si="1"/>
        <v>0</v>
      </c>
    </row>
    <row r="17" spans="2:16" x14ac:dyDescent="0.3">
      <c r="B17" s="9" t="s">
        <v>10</v>
      </c>
      <c r="C17" s="15">
        <v>0</v>
      </c>
      <c r="D17" s="15">
        <v>34082</v>
      </c>
      <c r="E17" s="15">
        <v>0</v>
      </c>
      <c r="F17" s="15">
        <v>0</v>
      </c>
      <c r="G17" s="16">
        <v>0</v>
      </c>
      <c r="H17" s="14">
        <f t="shared" si="0"/>
        <v>34082</v>
      </c>
      <c r="J17" s="9" t="s">
        <v>10</v>
      </c>
      <c r="K17" s="15">
        <v>0</v>
      </c>
      <c r="L17" s="15">
        <v>7911</v>
      </c>
      <c r="M17" s="15">
        <v>0</v>
      </c>
      <c r="N17" s="15">
        <v>0</v>
      </c>
      <c r="O17" s="16">
        <v>0</v>
      </c>
      <c r="P17" s="14">
        <f t="shared" si="1"/>
        <v>7911</v>
      </c>
    </row>
    <row r="18" spans="2:16" x14ac:dyDescent="0.3">
      <c r="B18" s="9" t="s">
        <v>11</v>
      </c>
      <c r="C18" s="15">
        <v>0</v>
      </c>
      <c r="D18" s="15">
        <v>28837</v>
      </c>
      <c r="E18" s="15">
        <v>0</v>
      </c>
      <c r="F18" s="15">
        <v>0</v>
      </c>
      <c r="G18" s="16">
        <v>0</v>
      </c>
      <c r="H18" s="14">
        <f t="shared" si="0"/>
        <v>28837</v>
      </c>
      <c r="J18" s="9" t="s">
        <v>11</v>
      </c>
      <c r="K18" s="15">
        <v>0</v>
      </c>
      <c r="L18" s="15">
        <v>5072</v>
      </c>
      <c r="M18" s="15">
        <v>0</v>
      </c>
      <c r="N18" s="15">
        <v>0</v>
      </c>
      <c r="O18" s="16">
        <v>0</v>
      </c>
      <c r="P18" s="14">
        <f t="shared" si="1"/>
        <v>5072</v>
      </c>
    </row>
    <row r="19" spans="2:16" x14ac:dyDescent="0.3">
      <c r="B19" s="9" t="s">
        <v>12</v>
      </c>
      <c r="C19" s="15">
        <v>0</v>
      </c>
      <c r="D19" s="15">
        <v>74514</v>
      </c>
      <c r="E19" s="15">
        <v>0</v>
      </c>
      <c r="F19" s="15">
        <v>0</v>
      </c>
      <c r="G19" s="16">
        <v>0</v>
      </c>
      <c r="H19" s="14">
        <f t="shared" si="0"/>
        <v>74514</v>
      </c>
      <c r="J19" s="9" t="s">
        <v>12</v>
      </c>
      <c r="K19" s="15">
        <v>0</v>
      </c>
      <c r="L19" s="15">
        <v>23087</v>
      </c>
      <c r="M19" s="15">
        <v>0</v>
      </c>
      <c r="N19" s="15">
        <v>0</v>
      </c>
      <c r="O19" s="16">
        <v>0</v>
      </c>
      <c r="P19" s="14">
        <f t="shared" si="1"/>
        <v>23087</v>
      </c>
    </row>
    <row r="20" spans="2:16" x14ac:dyDescent="0.3">
      <c r="B20" s="9" t="s">
        <v>13</v>
      </c>
      <c r="C20" s="15">
        <v>0</v>
      </c>
      <c r="D20" s="15">
        <v>140227</v>
      </c>
      <c r="E20" s="15">
        <v>0</v>
      </c>
      <c r="F20" s="15">
        <v>0</v>
      </c>
      <c r="G20" s="16">
        <v>0</v>
      </c>
      <c r="H20" s="14">
        <f t="shared" si="0"/>
        <v>140227</v>
      </c>
      <c r="J20" s="9" t="s">
        <v>13</v>
      </c>
      <c r="K20" s="15">
        <v>0</v>
      </c>
      <c r="L20" s="15">
        <v>23706</v>
      </c>
      <c r="M20" s="15">
        <v>0</v>
      </c>
      <c r="N20" s="15">
        <v>0</v>
      </c>
      <c r="O20" s="16">
        <v>0</v>
      </c>
      <c r="P20" s="14">
        <f t="shared" si="1"/>
        <v>23706</v>
      </c>
    </row>
    <row r="21" spans="2:16" x14ac:dyDescent="0.3">
      <c r="B21" s="9" t="s">
        <v>14</v>
      </c>
      <c r="C21" s="15">
        <v>0</v>
      </c>
      <c r="D21" s="15">
        <v>76278</v>
      </c>
      <c r="E21" s="15">
        <v>0</v>
      </c>
      <c r="F21" s="15">
        <v>0</v>
      </c>
      <c r="G21" s="16">
        <v>0</v>
      </c>
      <c r="H21" s="14">
        <f t="shared" si="0"/>
        <v>76278</v>
      </c>
      <c r="J21" s="9" t="s">
        <v>14</v>
      </c>
      <c r="K21" s="15">
        <v>0</v>
      </c>
      <c r="L21" s="15">
        <v>19250</v>
      </c>
      <c r="M21" s="15">
        <v>0</v>
      </c>
      <c r="N21" s="15">
        <v>0</v>
      </c>
      <c r="O21" s="16">
        <v>0</v>
      </c>
      <c r="P21" s="14">
        <f t="shared" si="1"/>
        <v>19250</v>
      </c>
    </row>
    <row r="22" spans="2:16" x14ac:dyDescent="0.3">
      <c r="B22" s="9" t="s">
        <v>15</v>
      </c>
      <c r="C22" s="15">
        <v>0</v>
      </c>
      <c r="D22" s="15">
        <v>17292</v>
      </c>
      <c r="E22" s="15">
        <v>0</v>
      </c>
      <c r="F22" s="15">
        <v>0</v>
      </c>
      <c r="G22" s="16">
        <v>0</v>
      </c>
      <c r="H22" s="14">
        <f t="shared" si="0"/>
        <v>17292</v>
      </c>
      <c r="J22" s="9" t="s">
        <v>15</v>
      </c>
      <c r="K22" s="15">
        <v>0</v>
      </c>
      <c r="L22" s="15">
        <v>25</v>
      </c>
      <c r="M22" s="15">
        <v>0</v>
      </c>
      <c r="N22" s="15">
        <v>0</v>
      </c>
      <c r="O22" s="16">
        <v>0</v>
      </c>
      <c r="P22" s="14">
        <f t="shared" si="1"/>
        <v>25</v>
      </c>
    </row>
    <row r="23" spans="2:16" x14ac:dyDescent="0.3">
      <c r="B23" s="9" t="s">
        <v>16</v>
      </c>
      <c r="C23" s="15">
        <v>0</v>
      </c>
      <c r="D23" s="15">
        <v>65143</v>
      </c>
      <c r="E23" s="15">
        <v>0</v>
      </c>
      <c r="F23" s="15">
        <v>0</v>
      </c>
      <c r="G23" s="16">
        <v>0</v>
      </c>
      <c r="H23" s="14">
        <f t="shared" si="0"/>
        <v>65143</v>
      </c>
      <c r="J23" s="9" t="s">
        <v>16</v>
      </c>
      <c r="K23" s="15">
        <v>0</v>
      </c>
      <c r="L23" s="15">
        <v>5300</v>
      </c>
      <c r="M23" s="15">
        <v>0</v>
      </c>
      <c r="N23" s="15">
        <v>0</v>
      </c>
      <c r="O23" s="16">
        <v>0</v>
      </c>
      <c r="P23" s="14">
        <f t="shared" si="1"/>
        <v>5300</v>
      </c>
    </row>
    <row r="24" spans="2:16" x14ac:dyDescent="0.3">
      <c r="B24" s="9" t="s">
        <v>17</v>
      </c>
      <c r="C24" s="15">
        <v>230</v>
      </c>
      <c r="D24" s="15">
        <v>142629</v>
      </c>
      <c r="E24" s="15">
        <v>50</v>
      </c>
      <c r="F24" s="15">
        <v>0</v>
      </c>
      <c r="G24" s="16">
        <v>0</v>
      </c>
      <c r="H24" s="14">
        <f t="shared" si="0"/>
        <v>142909</v>
      </c>
      <c r="J24" s="9" t="s">
        <v>17</v>
      </c>
      <c r="K24" s="15">
        <v>0</v>
      </c>
      <c r="L24" s="15">
        <v>35034</v>
      </c>
      <c r="M24" s="15">
        <v>0</v>
      </c>
      <c r="N24" s="15">
        <v>0</v>
      </c>
      <c r="O24" s="16">
        <v>0</v>
      </c>
      <c r="P24" s="14">
        <f t="shared" si="1"/>
        <v>35034</v>
      </c>
    </row>
    <row r="25" spans="2:16" x14ac:dyDescent="0.3">
      <c r="B25" s="9" t="s">
        <v>18</v>
      </c>
      <c r="C25" s="15">
        <v>0</v>
      </c>
      <c r="D25" s="15">
        <v>68689</v>
      </c>
      <c r="E25" s="15">
        <v>20</v>
      </c>
      <c r="F25" s="15">
        <v>0</v>
      </c>
      <c r="G25" s="16">
        <v>0</v>
      </c>
      <c r="H25" s="14">
        <f t="shared" si="0"/>
        <v>68709</v>
      </c>
      <c r="J25" s="9" t="s">
        <v>18</v>
      </c>
      <c r="K25" s="15">
        <v>0</v>
      </c>
      <c r="L25" s="15">
        <v>6502</v>
      </c>
      <c r="M25" s="15">
        <v>0</v>
      </c>
      <c r="N25" s="15">
        <v>0</v>
      </c>
      <c r="O25" s="16">
        <v>0</v>
      </c>
      <c r="P25" s="14">
        <f t="shared" si="1"/>
        <v>6502</v>
      </c>
    </row>
    <row r="26" spans="2:16" x14ac:dyDescent="0.3">
      <c r="B26" s="9" t="s">
        <v>46</v>
      </c>
      <c r="C26" s="15">
        <v>138</v>
      </c>
      <c r="D26" s="15">
        <v>47521</v>
      </c>
      <c r="E26" s="15">
        <v>49</v>
      </c>
      <c r="F26" s="15">
        <v>0</v>
      </c>
      <c r="G26" s="16">
        <v>0</v>
      </c>
      <c r="H26" s="14">
        <f t="shared" si="0"/>
        <v>47708</v>
      </c>
      <c r="J26" s="9" t="s">
        <v>46</v>
      </c>
      <c r="K26" s="15">
        <v>0</v>
      </c>
      <c r="L26" s="15">
        <v>6944</v>
      </c>
      <c r="M26" s="15">
        <v>0</v>
      </c>
      <c r="N26" s="15">
        <v>0</v>
      </c>
      <c r="O26" s="16">
        <v>0</v>
      </c>
      <c r="P26" s="14">
        <f t="shared" si="1"/>
        <v>6944</v>
      </c>
    </row>
    <row r="27" spans="2:16" x14ac:dyDescent="0.3">
      <c r="B27" s="9" t="s">
        <v>48</v>
      </c>
      <c r="C27" s="15">
        <v>368</v>
      </c>
      <c r="D27" s="15">
        <v>76848</v>
      </c>
      <c r="E27" s="15">
        <v>102</v>
      </c>
      <c r="F27" s="15">
        <v>0</v>
      </c>
      <c r="G27" s="16">
        <v>0</v>
      </c>
      <c r="H27" s="14">
        <f t="shared" si="0"/>
        <v>77318</v>
      </c>
      <c r="J27" s="9" t="s">
        <v>48</v>
      </c>
      <c r="K27" s="15">
        <v>0</v>
      </c>
      <c r="L27" s="15">
        <v>0</v>
      </c>
      <c r="M27" s="15">
        <v>0</v>
      </c>
      <c r="N27" s="15">
        <v>0</v>
      </c>
      <c r="O27" s="16">
        <v>0</v>
      </c>
      <c r="P27" s="14">
        <f t="shared" si="1"/>
        <v>0</v>
      </c>
    </row>
    <row r="28" spans="2:16" x14ac:dyDescent="0.3">
      <c r="B28" s="8" t="s">
        <v>52</v>
      </c>
      <c r="C28" s="12">
        <v>0</v>
      </c>
      <c r="D28" s="12">
        <v>9284</v>
      </c>
      <c r="E28" s="12">
        <v>123</v>
      </c>
      <c r="F28" s="12">
        <v>0</v>
      </c>
      <c r="G28" s="13">
        <v>0</v>
      </c>
      <c r="H28" s="14">
        <f t="shared" ref="H28" si="2">SUM(C28:G28)</f>
        <v>9407</v>
      </c>
      <c r="J28" s="8" t="s">
        <v>52</v>
      </c>
      <c r="K28" s="12">
        <v>0</v>
      </c>
      <c r="L28" s="12">
        <v>0</v>
      </c>
      <c r="M28" s="12">
        <v>0</v>
      </c>
      <c r="N28" s="12">
        <v>0</v>
      </c>
      <c r="O28" s="13">
        <v>0</v>
      </c>
      <c r="P28" s="14">
        <f t="shared" ref="P28" si="3">SUM(K28:O28)</f>
        <v>0</v>
      </c>
    </row>
    <row r="29" spans="2:16" x14ac:dyDescent="0.3">
      <c r="B29" s="8" t="s">
        <v>53</v>
      </c>
      <c r="C29" s="12">
        <v>0</v>
      </c>
      <c r="D29" s="12">
        <v>10045</v>
      </c>
      <c r="E29" s="12">
        <v>100</v>
      </c>
      <c r="F29" s="12">
        <v>0</v>
      </c>
      <c r="G29" s="13">
        <v>0</v>
      </c>
      <c r="H29" s="14">
        <f>SUM(C29:G29)</f>
        <v>10145</v>
      </c>
      <c r="J29" s="8" t="str">
        <f>B29</f>
        <v xml:space="preserve">2021/2022 </v>
      </c>
      <c r="K29" s="12">
        <v>0</v>
      </c>
      <c r="L29" s="12">
        <v>5033</v>
      </c>
      <c r="M29" s="12">
        <v>0</v>
      </c>
      <c r="N29" s="12">
        <v>0</v>
      </c>
      <c r="O29" s="13">
        <v>0</v>
      </c>
      <c r="P29" s="14">
        <f t="shared" si="1"/>
        <v>5033</v>
      </c>
    </row>
    <row r="30" spans="2:16" x14ac:dyDescent="0.3">
      <c r="B30" s="34" t="s">
        <v>54</v>
      </c>
      <c r="C30" s="12">
        <v>0</v>
      </c>
      <c r="D30" s="12">
        <v>14642</v>
      </c>
      <c r="E30" s="12">
        <v>0</v>
      </c>
      <c r="F30" s="12">
        <v>0</v>
      </c>
      <c r="G30" s="12">
        <v>0</v>
      </c>
      <c r="H30" s="14">
        <f>SUM(C30:G30)</f>
        <v>14642</v>
      </c>
      <c r="J30" s="34" t="s">
        <v>54</v>
      </c>
      <c r="K30" s="12">
        <v>0</v>
      </c>
      <c r="L30" s="12">
        <v>14570</v>
      </c>
      <c r="M30" s="12">
        <v>0</v>
      </c>
      <c r="N30" s="12">
        <v>0</v>
      </c>
      <c r="O30" s="12">
        <v>0</v>
      </c>
      <c r="P30" s="14">
        <f t="shared" si="1"/>
        <v>14570</v>
      </c>
    </row>
    <row r="31" spans="2:16" x14ac:dyDescent="0.3">
      <c r="B31" s="32" t="s">
        <v>57</v>
      </c>
      <c r="C31" s="15">
        <v>0</v>
      </c>
      <c r="D31" s="15">
        <v>105870</v>
      </c>
      <c r="E31" s="15">
        <v>0</v>
      </c>
      <c r="F31" s="15">
        <v>0</v>
      </c>
      <c r="G31" s="15">
        <v>0</v>
      </c>
      <c r="H31" s="29">
        <f>SUM(C31:G31)</f>
        <v>105870</v>
      </c>
      <c r="J31" s="32" t="s">
        <v>57</v>
      </c>
      <c r="K31" s="15">
        <v>0</v>
      </c>
      <c r="L31" s="15">
        <v>2440</v>
      </c>
      <c r="M31" s="15">
        <v>0</v>
      </c>
      <c r="N31" s="15">
        <v>0</v>
      </c>
      <c r="O31" s="15">
        <v>0</v>
      </c>
      <c r="P31" s="29">
        <f t="shared" ref="P31" si="4">SUM(K31:O31)</f>
        <v>2440</v>
      </c>
    </row>
    <row r="32" spans="2:16" x14ac:dyDescent="0.3">
      <c r="B32" s="36" t="s">
        <v>59</v>
      </c>
      <c r="C32" s="25">
        <v>0</v>
      </c>
      <c r="D32" s="25">
        <v>146274</v>
      </c>
      <c r="E32" s="25">
        <v>0</v>
      </c>
      <c r="F32" s="25">
        <v>0</v>
      </c>
      <c r="G32" s="25">
        <v>0</v>
      </c>
      <c r="H32" s="37">
        <f>SUM(C32:G32)</f>
        <v>146274</v>
      </c>
      <c r="J32" s="36" t="s">
        <v>59</v>
      </c>
      <c r="K32" s="25">
        <v>0</v>
      </c>
      <c r="L32" s="25">
        <v>7596</v>
      </c>
      <c r="M32" s="25">
        <v>0</v>
      </c>
      <c r="N32" s="25">
        <v>0</v>
      </c>
      <c r="O32" s="25">
        <v>0</v>
      </c>
      <c r="P32" s="37">
        <f t="shared" si="1"/>
        <v>7596</v>
      </c>
    </row>
    <row r="33" spans="2:16" ht="15" thickBot="1" x14ac:dyDescent="0.35">
      <c r="B33" s="35" t="s">
        <v>60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7">
        <f>SUM(C33:G33)</f>
        <v>0</v>
      </c>
      <c r="J33" s="35" t="s">
        <v>60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7">
        <f t="shared" si="1"/>
        <v>0</v>
      </c>
    </row>
    <row r="35" spans="2:16" x14ac:dyDescent="0.3">
      <c r="B35" s="7" t="s">
        <v>62</v>
      </c>
      <c r="J35" s="7" t="str">
        <f>B35</f>
        <v xml:space="preserve">* Progressive / Progressief: March/Maart  - May/Mei 2025 </v>
      </c>
    </row>
    <row r="36" spans="2:16" x14ac:dyDescent="0.3">
      <c r="B36" s="68" t="s">
        <v>19</v>
      </c>
      <c r="J36" s="68"/>
    </row>
    <row r="37" spans="2:16" x14ac:dyDescent="0.3">
      <c r="B37" s="68" t="s">
        <v>20</v>
      </c>
      <c r="J37" s="68"/>
    </row>
  </sheetData>
  <mergeCells count="4">
    <mergeCell ref="B9:H9"/>
    <mergeCell ref="J9:P9"/>
    <mergeCell ref="C11:H11"/>
    <mergeCell ref="K11:P1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9:P37"/>
  <sheetViews>
    <sheetView zoomScaleNormal="100" workbookViewId="0">
      <pane xSplit="1" ySplit="12" topLeftCell="B25" activePane="bottomRight" state="frozen"/>
      <selection pane="topRight" activeCell="B1" sqref="B1"/>
      <selection pane="bottomLeft" activeCell="A14" sqref="A14"/>
      <selection pane="bottomRight" activeCell="I2" sqref="I2"/>
    </sheetView>
  </sheetViews>
  <sheetFormatPr defaultRowHeight="14.4" x14ac:dyDescent="0.3"/>
  <cols>
    <col min="1" max="1" width="2.88671875" customWidth="1"/>
    <col min="2" max="2" width="16" customWidth="1"/>
    <col min="3" max="8" width="12.6640625" customWidth="1"/>
    <col min="9" max="9" width="5.6640625" customWidth="1"/>
    <col min="10" max="10" width="16" customWidth="1"/>
    <col min="11" max="16" width="12.6640625" customWidth="1"/>
    <col min="17" max="17" width="5.6640625" customWidth="1"/>
  </cols>
  <sheetData>
    <row r="9" spans="2:16" ht="15.6" x14ac:dyDescent="0.3">
      <c r="B9" s="65" t="s">
        <v>37</v>
      </c>
      <c r="C9" s="65"/>
      <c r="D9" s="65"/>
      <c r="E9" s="65"/>
      <c r="F9" s="65"/>
      <c r="G9" s="65"/>
      <c r="H9" s="65"/>
      <c r="I9" s="1"/>
      <c r="J9" s="65" t="s">
        <v>38</v>
      </c>
      <c r="K9" s="65"/>
      <c r="L9" s="65"/>
      <c r="M9" s="65"/>
      <c r="N9" s="65"/>
      <c r="O9" s="65"/>
      <c r="P9" s="65"/>
    </row>
    <row r="10" spans="2:16" ht="15" thickBot="1" x14ac:dyDescent="0.35"/>
    <row r="11" spans="2:16" x14ac:dyDescent="0.3">
      <c r="B11" s="20" t="s">
        <v>5</v>
      </c>
      <c r="C11" s="63" t="s">
        <v>0</v>
      </c>
      <c r="D11" s="63"/>
      <c r="E11" s="63"/>
      <c r="F11" s="63"/>
      <c r="G11" s="63"/>
      <c r="H11" s="64"/>
      <c r="I11" s="2"/>
      <c r="J11" s="20" t="s">
        <v>5</v>
      </c>
      <c r="K11" s="63" t="s">
        <v>0</v>
      </c>
      <c r="L11" s="63"/>
      <c r="M11" s="63"/>
      <c r="N11" s="63"/>
      <c r="O11" s="63"/>
      <c r="P11" s="64"/>
    </row>
    <row r="12" spans="2:16" x14ac:dyDescent="0.3">
      <c r="B12" s="48" t="s">
        <v>44</v>
      </c>
      <c r="C12" s="21" t="s">
        <v>1</v>
      </c>
      <c r="D12" s="3" t="s">
        <v>2</v>
      </c>
      <c r="E12" s="3" t="s">
        <v>25</v>
      </c>
      <c r="F12" s="3" t="s">
        <v>3</v>
      </c>
      <c r="G12" s="11" t="s">
        <v>24</v>
      </c>
      <c r="H12" s="4" t="s">
        <v>4</v>
      </c>
      <c r="I12" s="5"/>
      <c r="J12" s="19" t="s">
        <v>44</v>
      </c>
      <c r="K12" s="3" t="s">
        <v>1</v>
      </c>
      <c r="L12" s="3" t="s">
        <v>2</v>
      </c>
      <c r="M12" s="3" t="s">
        <v>25</v>
      </c>
      <c r="N12" s="3" t="s">
        <v>3</v>
      </c>
      <c r="O12" s="11" t="s">
        <v>24</v>
      </c>
      <c r="P12" s="4" t="s">
        <v>4</v>
      </c>
    </row>
    <row r="13" spans="2:16" x14ac:dyDescent="0.3">
      <c r="B13" s="22" t="s">
        <v>6</v>
      </c>
      <c r="C13" s="12">
        <v>0</v>
      </c>
      <c r="D13" s="12">
        <v>3965</v>
      </c>
      <c r="E13" s="12">
        <v>10329</v>
      </c>
      <c r="F13" s="12">
        <v>0</v>
      </c>
      <c r="G13" s="13">
        <v>0</v>
      </c>
      <c r="H13" s="14">
        <f>SUM(C13:G13)</f>
        <v>14294</v>
      </c>
      <c r="J13" s="8" t="s">
        <v>6</v>
      </c>
      <c r="K13" s="12">
        <v>0</v>
      </c>
      <c r="L13" s="12">
        <v>2575</v>
      </c>
      <c r="M13" s="12">
        <v>0</v>
      </c>
      <c r="N13" s="12">
        <v>0</v>
      </c>
      <c r="O13" s="13">
        <v>0</v>
      </c>
      <c r="P13" s="14">
        <f>SUM(K13:O13)</f>
        <v>2575</v>
      </c>
    </row>
    <row r="14" spans="2:16" x14ac:dyDescent="0.3">
      <c r="B14" s="9" t="s">
        <v>7</v>
      </c>
      <c r="C14" s="15">
        <v>0</v>
      </c>
      <c r="D14" s="15">
        <v>0</v>
      </c>
      <c r="E14" s="15">
        <v>10374</v>
      </c>
      <c r="F14" s="15">
        <v>0</v>
      </c>
      <c r="G14" s="16">
        <v>0</v>
      </c>
      <c r="H14" s="14">
        <f t="shared" ref="H14:H27" si="0">SUM(C14:G14)</f>
        <v>10374</v>
      </c>
      <c r="J14" s="9" t="s">
        <v>7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4">
        <f t="shared" ref="P14:P27" si="1">SUM(K14:O14)</f>
        <v>0</v>
      </c>
    </row>
    <row r="15" spans="2:16" x14ac:dyDescent="0.3">
      <c r="B15" s="9" t="s">
        <v>8</v>
      </c>
      <c r="C15" s="15">
        <v>0</v>
      </c>
      <c r="D15" s="15">
        <v>71885</v>
      </c>
      <c r="E15" s="15">
        <v>31433</v>
      </c>
      <c r="F15" s="15">
        <v>0</v>
      </c>
      <c r="G15" s="16">
        <v>0</v>
      </c>
      <c r="H15" s="14">
        <f t="shared" si="0"/>
        <v>103318</v>
      </c>
      <c r="J15" s="9" t="s">
        <v>8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4">
        <f t="shared" si="1"/>
        <v>0</v>
      </c>
    </row>
    <row r="16" spans="2:16" x14ac:dyDescent="0.3">
      <c r="B16" s="9" t="s">
        <v>9</v>
      </c>
      <c r="C16" s="15">
        <v>0</v>
      </c>
      <c r="D16" s="15">
        <v>12004</v>
      </c>
      <c r="E16" s="15">
        <v>0</v>
      </c>
      <c r="F16" s="15">
        <v>0</v>
      </c>
      <c r="G16" s="16">
        <v>0</v>
      </c>
      <c r="H16" s="14">
        <f t="shared" si="0"/>
        <v>12004</v>
      </c>
      <c r="J16" s="9" t="s">
        <v>9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  <c r="P16" s="14">
        <f t="shared" si="1"/>
        <v>0</v>
      </c>
    </row>
    <row r="17" spans="2:16" x14ac:dyDescent="0.3">
      <c r="B17" s="9" t="s">
        <v>10</v>
      </c>
      <c r="C17" s="15">
        <v>0</v>
      </c>
      <c r="D17" s="15">
        <v>0</v>
      </c>
      <c r="E17" s="15">
        <v>0</v>
      </c>
      <c r="F17" s="15">
        <v>0</v>
      </c>
      <c r="G17" s="16">
        <v>0</v>
      </c>
      <c r="H17" s="14">
        <f t="shared" si="0"/>
        <v>0</v>
      </c>
      <c r="J17" s="9" t="s">
        <v>10</v>
      </c>
      <c r="K17" s="15">
        <v>0</v>
      </c>
      <c r="L17" s="15">
        <v>151212</v>
      </c>
      <c r="M17" s="15">
        <v>0</v>
      </c>
      <c r="N17" s="15">
        <v>0</v>
      </c>
      <c r="O17" s="16">
        <v>0</v>
      </c>
      <c r="P17" s="14">
        <f t="shared" si="1"/>
        <v>151212</v>
      </c>
    </row>
    <row r="18" spans="2:16" x14ac:dyDescent="0.3">
      <c r="B18" s="9" t="s">
        <v>11</v>
      </c>
      <c r="C18" s="15">
        <v>0</v>
      </c>
      <c r="D18" s="15">
        <v>0</v>
      </c>
      <c r="E18" s="15">
        <v>0</v>
      </c>
      <c r="F18" s="15">
        <v>0</v>
      </c>
      <c r="G18" s="16">
        <v>0</v>
      </c>
      <c r="H18" s="14">
        <f t="shared" si="0"/>
        <v>0</v>
      </c>
      <c r="J18" s="9" t="s">
        <v>11</v>
      </c>
      <c r="K18" s="15">
        <v>0</v>
      </c>
      <c r="L18" s="15">
        <v>121243</v>
      </c>
      <c r="M18" s="15">
        <v>0</v>
      </c>
      <c r="N18" s="15">
        <v>0</v>
      </c>
      <c r="O18" s="16">
        <v>0</v>
      </c>
      <c r="P18" s="14">
        <f t="shared" si="1"/>
        <v>121243</v>
      </c>
    </row>
    <row r="19" spans="2:16" x14ac:dyDescent="0.3">
      <c r="B19" s="9" t="s">
        <v>12</v>
      </c>
      <c r="C19" s="15">
        <v>0</v>
      </c>
      <c r="D19" s="15">
        <v>163</v>
      </c>
      <c r="E19" s="15">
        <v>0</v>
      </c>
      <c r="F19" s="15">
        <v>0</v>
      </c>
      <c r="G19" s="16">
        <v>0</v>
      </c>
      <c r="H19" s="14">
        <f t="shared" si="0"/>
        <v>163</v>
      </c>
      <c r="J19" s="9" t="s">
        <v>12</v>
      </c>
      <c r="K19" s="15">
        <v>0</v>
      </c>
      <c r="L19" s="15">
        <v>40633</v>
      </c>
      <c r="M19" s="15">
        <v>0</v>
      </c>
      <c r="N19" s="15">
        <v>0</v>
      </c>
      <c r="O19" s="16">
        <v>0</v>
      </c>
      <c r="P19" s="14">
        <f t="shared" si="1"/>
        <v>40633</v>
      </c>
    </row>
    <row r="20" spans="2:16" x14ac:dyDescent="0.3">
      <c r="B20" s="9" t="s">
        <v>13</v>
      </c>
      <c r="C20" s="15">
        <v>0</v>
      </c>
      <c r="D20" s="15">
        <v>344</v>
      </c>
      <c r="E20" s="15">
        <v>0</v>
      </c>
      <c r="F20" s="15">
        <v>0</v>
      </c>
      <c r="G20" s="16">
        <v>0</v>
      </c>
      <c r="H20" s="14">
        <f t="shared" si="0"/>
        <v>344</v>
      </c>
      <c r="J20" s="9" t="s">
        <v>13</v>
      </c>
      <c r="K20" s="15">
        <v>0</v>
      </c>
      <c r="L20" s="15">
        <v>152318</v>
      </c>
      <c r="M20" s="15">
        <v>0</v>
      </c>
      <c r="N20" s="15">
        <v>0</v>
      </c>
      <c r="O20" s="16">
        <v>0</v>
      </c>
      <c r="P20" s="14">
        <f t="shared" si="1"/>
        <v>152318</v>
      </c>
    </row>
    <row r="21" spans="2:16" x14ac:dyDescent="0.3">
      <c r="B21" s="9" t="s">
        <v>14</v>
      </c>
      <c r="C21" s="15">
        <v>0</v>
      </c>
      <c r="D21" s="15">
        <v>2661</v>
      </c>
      <c r="E21" s="15">
        <v>0</v>
      </c>
      <c r="F21" s="15">
        <v>98</v>
      </c>
      <c r="G21" s="16">
        <v>0</v>
      </c>
      <c r="H21" s="14">
        <f t="shared" si="0"/>
        <v>2759</v>
      </c>
      <c r="J21" s="9" t="s">
        <v>14</v>
      </c>
      <c r="K21" s="15">
        <v>0</v>
      </c>
      <c r="L21" s="15">
        <v>15044</v>
      </c>
      <c r="M21" s="15">
        <v>0</v>
      </c>
      <c r="N21" s="15">
        <v>0</v>
      </c>
      <c r="O21" s="16">
        <v>0</v>
      </c>
      <c r="P21" s="14">
        <f t="shared" si="1"/>
        <v>15044</v>
      </c>
    </row>
    <row r="22" spans="2:16" x14ac:dyDescent="0.3">
      <c r="B22" s="9" t="s">
        <v>15</v>
      </c>
      <c r="C22" s="15">
        <v>0</v>
      </c>
      <c r="D22" s="15">
        <v>61705</v>
      </c>
      <c r="E22" s="15">
        <v>0</v>
      </c>
      <c r="F22" s="15">
        <v>0</v>
      </c>
      <c r="G22" s="16">
        <v>0</v>
      </c>
      <c r="H22" s="14">
        <f t="shared" si="0"/>
        <v>61705</v>
      </c>
      <c r="J22" s="9" t="s">
        <v>15</v>
      </c>
      <c r="K22" s="15">
        <v>0</v>
      </c>
      <c r="L22" s="15">
        <v>0</v>
      </c>
      <c r="M22" s="15">
        <v>0</v>
      </c>
      <c r="N22" s="15">
        <v>0</v>
      </c>
      <c r="O22" s="16">
        <v>0</v>
      </c>
      <c r="P22" s="14">
        <f t="shared" si="1"/>
        <v>0</v>
      </c>
    </row>
    <row r="23" spans="2:16" x14ac:dyDescent="0.3">
      <c r="B23" s="9" t="s">
        <v>16</v>
      </c>
      <c r="C23" s="15">
        <v>0</v>
      </c>
      <c r="D23" s="15">
        <v>121343</v>
      </c>
      <c r="E23" s="15">
        <v>0</v>
      </c>
      <c r="F23" s="15">
        <v>0</v>
      </c>
      <c r="G23" s="16">
        <v>0</v>
      </c>
      <c r="H23" s="14">
        <f t="shared" si="0"/>
        <v>121343</v>
      </c>
      <c r="J23" s="9" t="s">
        <v>16</v>
      </c>
      <c r="K23" s="15">
        <v>0</v>
      </c>
      <c r="L23" s="15">
        <v>0</v>
      </c>
      <c r="M23" s="15">
        <v>0</v>
      </c>
      <c r="N23" s="15">
        <v>0</v>
      </c>
      <c r="O23" s="16">
        <v>0</v>
      </c>
      <c r="P23" s="14">
        <f t="shared" si="1"/>
        <v>0</v>
      </c>
    </row>
    <row r="24" spans="2:16" x14ac:dyDescent="0.3">
      <c r="B24" s="32" t="s">
        <v>17</v>
      </c>
      <c r="C24" s="15">
        <v>0</v>
      </c>
      <c r="D24" s="15">
        <v>267094</v>
      </c>
      <c r="E24" s="15">
        <v>0</v>
      </c>
      <c r="F24" s="15">
        <v>0</v>
      </c>
      <c r="G24" s="16">
        <v>0</v>
      </c>
      <c r="H24" s="14">
        <f t="shared" si="0"/>
        <v>267094</v>
      </c>
      <c r="J24" s="9" t="s">
        <v>17</v>
      </c>
      <c r="K24" s="15">
        <v>0</v>
      </c>
      <c r="L24" s="15">
        <v>0</v>
      </c>
      <c r="M24" s="15">
        <v>0</v>
      </c>
      <c r="N24" s="15">
        <v>0</v>
      </c>
      <c r="O24" s="16">
        <v>0</v>
      </c>
      <c r="P24" s="14">
        <f t="shared" si="1"/>
        <v>0</v>
      </c>
    </row>
    <row r="25" spans="2:16" x14ac:dyDescent="0.3">
      <c r="B25" s="32" t="s">
        <v>18</v>
      </c>
      <c r="C25" s="15">
        <v>0</v>
      </c>
      <c r="D25" s="15">
        <v>371</v>
      </c>
      <c r="E25" s="15">
        <v>0</v>
      </c>
      <c r="F25" s="15">
        <v>0</v>
      </c>
      <c r="G25" s="16">
        <v>0</v>
      </c>
      <c r="H25" s="14">
        <f t="shared" si="0"/>
        <v>371</v>
      </c>
      <c r="J25" s="9" t="s">
        <v>18</v>
      </c>
      <c r="K25" s="15">
        <v>0</v>
      </c>
      <c r="L25" s="15">
        <v>0</v>
      </c>
      <c r="M25" s="15">
        <v>0</v>
      </c>
      <c r="N25" s="15">
        <v>0</v>
      </c>
      <c r="O25" s="16">
        <v>0</v>
      </c>
      <c r="P25" s="14">
        <f t="shared" si="1"/>
        <v>0</v>
      </c>
    </row>
    <row r="26" spans="2:16" x14ac:dyDescent="0.3">
      <c r="B26" s="32" t="s">
        <v>46</v>
      </c>
      <c r="C26" s="15">
        <v>0</v>
      </c>
      <c r="D26" s="15">
        <v>805</v>
      </c>
      <c r="E26" s="15">
        <v>0</v>
      </c>
      <c r="F26" s="15">
        <v>0</v>
      </c>
      <c r="G26" s="15">
        <v>0</v>
      </c>
      <c r="H26" s="29">
        <f t="shared" si="0"/>
        <v>805</v>
      </c>
      <c r="J26" s="22" t="s">
        <v>46</v>
      </c>
      <c r="K26" s="25">
        <v>0</v>
      </c>
      <c r="L26" s="25">
        <v>27660</v>
      </c>
      <c r="M26" s="25">
        <v>0</v>
      </c>
      <c r="N26" s="25">
        <v>0</v>
      </c>
      <c r="O26" s="24">
        <v>0</v>
      </c>
      <c r="P26" s="14">
        <f t="shared" si="1"/>
        <v>27660</v>
      </c>
    </row>
    <row r="27" spans="2:16" x14ac:dyDescent="0.3">
      <c r="B27" s="32" t="s">
        <v>48</v>
      </c>
      <c r="C27" s="15">
        <v>0</v>
      </c>
      <c r="D27" s="15">
        <v>343</v>
      </c>
      <c r="E27" s="15">
        <v>0</v>
      </c>
      <c r="F27" s="15">
        <v>0</v>
      </c>
      <c r="G27" s="15">
        <v>0</v>
      </c>
      <c r="H27" s="29">
        <f t="shared" si="0"/>
        <v>343</v>
      </c>
      <c r="J27" s="9" t="s">
        <v>48</v>
      </c>
      <c r="K27" s="15">
        <v>0</v>
      </c>
      <c r="L27" s="15">
        <v>0</v>
      </c>
      <c r="M27" s="15">
        <v>0</v>
      </c>
      <c r="N27" s="15">
        <v>0</v>
      </c>
      <c r="O27" s="16">
        <v>0</v>
      </c>
      <c r="P27" s="29">
        <f t="shared" si="1"/>
        <v>0</v>
      </c>
    </row>
    <row r="28" spans="2:16" x14ac:dyDescent="0.3">
      <c r="B28" s="36" t="s">
        <v>50</v>
      </c>
      <c r="C28" s="25">
        <v>0</v>
      </c>
      <c r="D28" s="25">
        <v>107534</v>
      </c>
      <c r="E28" s="25">
        <v>0</v>
      </c>
      <c r="F28" s="25">
        <v>0</v>
      </c>
      <c r="G28" s="24">
        <v>0</v>
      </c>
      <c r="H28" s="37">
        <f t="shared" ref="H28:H29" si="2">SUM(C28:G28)</f>
        <v>107534</v>
      </c>
      <c r="J28" s="22" t="s">
        <v>50</v>
      </c>
      <c r="K28" s="25">
        <v>0</v>
      </c>
      <c r="L28" s="25">
        <v>0</v>
      </c>
      <c r="M28" s="25">
        <v>0</v>
      </c>
      <c r="N28" s="25">
        <v>0</v>
      </c>
      <c r="O28" s="24">
        <v>0</v>
      </c>
      <c r="P28" s="37">
        <f t="shared" ref="P28:P29" si="3">SUM(K28:O28)</f>
        <v>0</v>
      </c>
    </row>
    <row r="29" spans="2:16" x14ac:dyDescent="0.3">
      <c r="B29" s="32" t="s">
        <v>51</v>
      </c>
      <c r="C29" s="15">
        <v>0</v>
      </c>
      <c r="D29" s="15">
        <v>674</v>
      </c>
      <c r="E29" s="15">
        <v>0</v>
      </c>
      <c r="F29" s="15">
        <v>0</v>
      </c>
      <c r="G29" s="16">
        <v>0</v>
      </c>
      <c r="H29" s="29">
        <f t="shared" si="2"/>
        <v>674</v>
      </c>
      <c r="J29" s="32" t="s">
        <v>51</v>
      </c>
      <c r="K29" s="15">
        <v>0</v>
      </c>
      <c r="L29" s="15">
        <v>986</v>
      </c>
      <c r="M29" s="15">
        <v>0</v>
      </c>
      <c r="N29" s="15">
        <v>0</v>
      </c>
      <c r="O29" s="16">
        <v>0</v>
      </c>
      <c r="P29" s="29">
        <f t="shared" si="3"/>
        <v>986</v>
      </c>
    </row>
    <row r="30" spans="2:16" x14ac:dyDescent="0.3">
      <c r="B30" s="34" t="s">
        <v>54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4">
        <f t="shared" ref="H30:H31" si="4">SUM(C30:G30)</f>
        <v>0</v>
      </c>
      <c r="J30" s="34" t="s">
        <v>54</v>
      </c>
      <c r="K30" s="12">
        <v>0</v>
      </c>
      <c r="L30" s="12">
        <v>197902</v>
      </c>
      <c r="M30" s="12">
        <v>0</v>
      </c>
      <c r="N30" s="12">
        <v>0</v>
      </c>
      <c r="O30" s="12">
        <v>0</v>
      </c>
      <c r="P30" s="14">
        <f t="shared" ref="P30:P33" si="5">SUM(K30:O30)</f>
        <v>197902</v>
      </c>
    </row>
    <row r="31" spans="2:16" x14ac:dyDescent="0.3">
      <c r="B31" s="34" t="s">
        <v>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4">
        <f t="shared" si="4"/>
        <v>0</v>
      </c>
      <c r="J31" s="34" t="s">
        <v>57</v>
      </c>
      <c r="K31" s="12">
        <v>91915</v>
      </c>
      <c r="L31" s="12">
        <v>413824</v>
      </c>
      <c r="M31" s="12">
        <v>0</v>
      </c>
      <c r="N31" s="12">
        <v>0</v>
      </c>
      <c r="O31" s="12">
        <v>0</v>
      </c>
      <c r="P31" s="14">
        <f t="shared" si="5"/>
        <v>505739</v>
      </c>
    </row>
    <row r="32" spans="2:16" x14ac:dyDescent="0.3">
      <c r="B32" s="32" t="s">
        <v>59</v>
      </c>
      <c r="C32" s="15">
        <v>0</v>
      </c>
      <c r="D32" s="15">
        <v>157261</v>
      </c>
      <c r="E32" s="15">
        <v>0</v>
      </c>
      <c r="F32" s="15">
        <v>0</v>
      </c>
      <c r="G32" s="15">
        <v>0</v>
      </c>
      <c r="H32" s="29">
        <f>SUM(C32:G32)</f>
        <v>157261</v>
      </c>
      <c r="J32" s="32" t="s">
        <v>59</v>
      </c>
      <c r="K32" s="15">
        <v>0</v>
      </c>
      <c r="L32" s="15">
        <v>27677</v>
      </c>
      <c r="M32" s="15">
        <v>0</v>
      </c>
      <c r="N32" s="15">
        <v>0</v>
      </c>
      <c r="O32" s="15">
        <v>0</v>
      </c>
      <c r="P32" s="29">
        <f t="shared" si="5"/>
        <v>27677</v>
      </c>
    </row>
    <row r="33" spans="2:16" ht="15" thickBot="1" x14ac:dyDescent="0.35">
      <c r="B33" s="57" t="s">
        <v>60</v>
      </c>
      <c r="C33" s="58">
        <v>0</v>
      </c>
      <c r="D33" s="58">
        <v>10461</v>
      </c>
      <c r="E33" s="58">
        <v>0</v>
      </c>
      <c r="F33" s="58">
        <v>0</v>
      </c>
      <c r="G33" s="58">
        <v>0</v>
      </c>
      <c r="H33" s="59">
        <f>SUM(C33:G33)</f>
        <v>10461</v>
      </c>
      <c r="J33" s="57" t="s">
        <v>60</v>
      </c>
      <c r="K33" s="60">
        <v>0</v>
      </c>
      <c r="L33" s="60">
        <v>0</v>
      </c>
      <c r="M33" s="60">
        <v>0</v>
      </c>
      <c r="N33" s="60">
        <v>0</v>
      </c>
      <c r="O33" s="60">
        <v>0</v>
      </c>
      <c r="P33" s="61">
        <f t="shared" si="5"/>
        <v>0</v>
      </c>
    </row>
    <row r="34" spans="2:16" x14ac:dyDescent="0.3">
      <c r="C34" s="24"/>
      <c r="D34" s="24"/>
      <c r="E34" s="24"/>
      <c r="F34" s="24"/>
      <c r="G34" s="24"/>
      <c r="H34" s="31"/>
      <c r="K34" s="24"/>
      <c r="L34" s="24"/>
      <c r="M34" s="24"/>
      <c r="N34" s="24"/>
      <c r="O34" s="24"/>
      <c r="P34" s="31"/>
    </row>
    <row r="35" spans="2:16" x14ac:dyDescent="0.3">
      <c r="B35" s="7" t="s">
        <v>64</v>
      </c>
      <c r="J35" s="7" t="str">
        <f>B35</f>
        <v xml:space="preserve">* Progressive / Progressief: March/Maart  - May /Mei 2025 </v>
      </c>
    </row>
    <row r="36" spans="2:16" x14ac:dyDescent="0.3">
      <c r="B36" s="68" t="s">
        <v>19</v>
      </c>
      <c r="J36" s="10"/>
    </row>
    <row r="37" spans="2:16" x14ac:dyDescent="0.3">
      <c r="B37" s="68" t="s">
        <v>20</v>
      </c>
      <c r="J37" s="10"/>
    </row>
  </sheetData>
  <mergeCells count="4">
    <mergeCell ref="B9:H9"/>
    <mergeCell ref="J9:P9"/>
    <mergeCell ref="C11:H11"/>
    <mergeCell ref="K11:P1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9:Q37"/>
  <sheetViews>
    <sheetView zoomScaleNormal="100" workbookViewId="0">
      <pane xSplit="2" ySplit="12" topLeftCell="C25" activePane="bottomRight" state="frozen"/>
      <selection pane="topRight" activeCell="C1" sqref="C1"/>
      <selection pane="bottomLeft" activeCell="A14" sqref="A14"/>
      <selection pane="bottomRight" activeCell="I1" sqref="I1"/>
    </sheetView>
  </sheetViews>
  <sheetFormatPr defaultRowHeight="14.4" x14ac:dyDescent="0.3"/>
  <cols>
    <col min="1" max="1" width="2.88671875" customWidth="1"/>
    <col min="2" max="2" width="16" customWidth="1"/>
    <col min="3" max="8" width="12.6640625" customWidth="1"/>
    <col min="9" max="9" width="5.6640625" customWidth="1"/>
    <col min="10" max="10" width="16" customWidth="1"/>
    <col min="11" max="16" width="12.6640625" customWidth="1"/>
    <col min="17" max="17" width="5.6640625" customWidth="1"/>
  </cols>
  <sheetData>
    <row r="9" spans="2:16" ht="15.6" x14ac:dyDescent="0.3">
      <c r="B9" s="65" t="s">
        <v>39</v>
      </c>
      <c r="C9" s="65"/>
      <c r="D9" s="65"/>
      <c r="E9" s="65"/>
      <c r="F9" s="65"/>
      <c r="G9" s="65"/>
      <c r="H9" s="65"/>
      <c r="I9" s="1"/>
      <c r="J9" s="65" t="s">
        <v>42</v>
      </c>
      <c r="K9" s="65"/>
      <c r="L9" s="65"/>
      <c r="M9" s="65"/>
      <c r="N9" s="65"/>
      <c r="O9" s="65"/>
      <c r="P9" s="65"/>
    </row>
    <row r="10" spans="2:16" ht="15" thickBot="1" x14ac:dyDescent="0.35"/>
    <row r="11" spans="2:16" x14ac:dyDescent="0.3">
      <c r="B11" s="20" t="s">
        <v>5</v>
      </c>
      <c r="C11" s="63" t="s">
        <v>0</v>
      </c>
      <c r="D11" s="63"/>
      <c r="E11" s="63"/>
      <c r="F11" s="63"/>
      <c r="G11" s="63"/>
      <c r="H11" s="64"/>
      <c r="I11" s="2"/>
      <c r="J11" s="20" t="s">
        <v>5</v>
      </c>
      <c r="K11" s="63" t="s">
        <v>0</v>
      </c>
      <c r="L11" s="63"/>
      <c r="M11" s="63"/>
      <c r="N11" s="63"/>
      <c r="O11" s="63"/>
      <c r="P11" s="64"/>
    </row>
    <row r="12" spans="2:16" x14ac:dyDescent="0.3">
      <c r="B12" s="19" t="s">
        <v>44</v>
      </c>
      <c r="C12" s="3" t="s">
        <v>1</v>
      </c>
      <c r="D12" s="3" t="s">
        <v>2</v>
      </c>
      <c r="E12" s="3" t="s">
        <v>25</v>
      </c>
      <c r="F12" s="3" t="s">
        <v>3</v>
      </c>
      <c r="G12" s="11" t="s">
        <v>24</v>
      </c>
      <c r="H12" s="4" t="s">
        <v>4</v>
      </c>
      <c r="I12" s="5"/>
      <c r="J12" s="19" t="s">
        <v>44</v>
      </c>
      <c r="K12" s="3" t="s">
        <v>1</v>
      </c>
      <c r="L12" s="3" t="s">
        <v>2</v>
      </c>
      <c r="M12" s="3" t="s">
        <v>25</v>
      </c>
      <c r="N12" s="3" t="s">
        <v>3</v>
      </c>
      <c r="O12" s="11" t="s">
        <v>24</v>
      </c>
      <c r="P12" s="4" t="s">
        <v>4</v>
      </c>
    </row>
    <row r="13" spans="2:16" x14ac:dyDescent="0.3">
      <c r="B13" s="8" t="s">
        <v>6</v>
      </c>
      <c r="C13" s="12">
        <v>0</v>
      </c>
      <c r="D13" s="12">
        <v>18</v>
      </c>
      <c r="E13" s="12">
        <v>0</v>
      </c>
      <c r="F13" s="12">
        <v>0</v>
      </c>
      <c r="G13" s="13">
        <v>0</v>
      </c>
      <c r="H13" s="14">
        <f>SUM(C13:G13)</f>
        <v>18</v>
      </c>
      <c r="J13" s="8" t="s">
        <v>6</v>
      </c>
      <c r="K13" s="12">
        <v>0</v>
      </c>
      <c r="L13" s="12">
        <v>113</v>
      </c>
      <c r="M13" s="12">
        <v>0</v>
      </c>
      <c r="N13" s="12">
        <v>0</v>
      </c>
      <c r="O13" s="13">
        <v>0</v>
      </c>
      <c r="P13" s="14">
        <f>SUM(K13:O13)</f>
        <v>113</v>
      </c>
    </row>
    <row r="14" spans="2:16" x14ac:dyDescent="0.3">
      <c r="B14" s="9" t="s">
        <v>7</v>
      </c>
      <c r="C14" s="15">
        <v>0</v>
      </c>
      <c r="D14" s="15">
        <v>0</v>
      </c>
      <c r="E14" s="15">
        <v>0</v>
      </c>
      <c r="F14" s="15">
        <v>0</v>
      </c>
      <c r="G14" s="16">
        <v>0</v>
      </c>
      <c r="H14" s="14">
        <f t="shared" ref="H14:H26" si="0">SUM(C14:G14)</f>
        <v>0</v>
      </c>
      <c r="J14" s="9" t="s">
        <v>7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4">
        <f t="shared" ref="P14:P26" si="1">SUM(K14:O14)</f>
        <v>0</v>
      </c>
    </row>
    <row r="15" spans="2:16" x14ac:dyDescent="0.3">
      <c r="B15" s="9" t="s">
        <v>8</v>
      </c>
      <c r="C15" s="15">
        <v>0</v>
      </c>
      <c r="D15" s="15">
        <v>19</v>
      </c>
      <c r="E15" s="15">
        <v>0</v>
      </c>
      <c r="F15" s="15">
        <v>0</v>
      </c>
      <c r="G15" s="16">
        <v>0</v>
      </c>
      <c r="H15" s="14">
        <f t="shared" si="0"/>
        <v>19</v>
      </c>
      <c r="J15" s="9" t="s">
        <v>8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4">
        <f t="shared" si="1"/>
        <v>0</v>
      </c>
    </row>
    <row r="16" spans="2:16" x14ac:dyDescent="0.3">
      <c r="B16" s="9" t="s">
        <v>9</v>
      </c>
      <c r="C16" s="15">
        <v>0</v>
      </c>
      <c r="D16" s="15">
        <v>0</v>
      </c>
      <c r="E16" s="15">
        <v>0</v>
      </c>
      <c r="F16" s="15">
        <v>0</v>
      </c>
      <c r="G16" s="16">
        <v>0</v>
      </c>
      <c r="H16" s="14">
        <f t="shared" si="0"/>
        <v>0</v>
      </c>
      <c r="J16" s="9" t="s">
        <v>9</v>
      </c>
      <c r="K16" s="15">
        <v>34870</v>
      </c>
      <c r="L16" s="15">
        <v>44555</v>
      </c>
      <c r="M16" s="15">
        <v>0</v>
      </c>
      <c r="N16" s="15">
        <v>0</v>
      </c>
      <c r="O16" s="16">
        <v>0</v>
      </c>
      <c r="P16" s="14">
        <f t="shared" si="1"/>
        <v>79425</v>
      </c>
    </row>
    <row r="17" spans="1:17" x14ac:dyDescent="0.3">
      <c r="B17" s="9" t="s">
        <v>10</v>
      </c>
      <c r="C17" s="15">
        <v>0</v>
      </c>
      <c r="D17" s="15">
        <v>66547</v>
      </c>
      <c r="E17" s="15">
        <v>0</v>
      </c>
      <c r="F17" s="15">
        <v>0</v>
      </c>
      <c r="G17" s="16">
        <v>0</v>
      </c>
      <c r="H17" s="14">
        <f t="shared" si="0"/>
        <v>66547</v>
      </c>
      <c r="J17" s="9" t="s">
        <v>10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4">
        <f t="shared" si="1"/>
        <v>0</v>
      </c>
    </row>
    <row r="18" spans="1:17" x14ac:dyDescent="0.3">
      <c r="B18" s="9" t="s">
        <v>11</v>
      </c>
      <c r="C18" s="15">
        <v>0</v>
      </c>
      <c r="D18" s="15">
        <v>50209</v>
      </c>
      <c r="E18" s="15">
        <v>0</v>
      </c>
      <c r="F18" s="15">
        <v>0</v>
      </c>
      <c r="G18" s="16">
        <v>0</v>
      </c>
      <c r="H18" s="14">
        <f t="shared" si="0"/>
        <v>50209</v>
      </c>
      <c r="J18" s="9" t="s">
        <v>11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  <c r="P18" s="14">
        <f t="shared" si="1"/>
        <v>0</v>
      </c>
    </row>
    <row r="19" spans="1:17" x14ac:dyDescent="0.3">
      <c r="B19" s="9" t="s">
        <v>12</v>
      </c>
      <c r="C19" s="15">
        <v>0</v>
      </c>
      <c r="D19" s="15">
        <v>0</v>
      </c>
      <c r="E19" s="15">
        <v>0</v>
      </c>
      <c r="F19" s="15">
        <v>0</v>
      </c>
      <c r="G19" s="16">
        <v>0</v>
      </c>
      <c r="H19" s="14">
        <f t="shared" si="0"/>
        <v>0</v>
      </c>
      <c r="J19" s="9" t="s">
        <v>12</v>
      </c>
      <c r="K19" s="15">
        <v>0</v>
      </c>
      <c r="L19" s="15">
        <v>0</v>
      </c>
      <c r="M19" s="15">
        <v>0</v>
      </c>
      <c r="N19" s="15">
        <v>0</v>
      </c>
      <c r="O19" s="16">
        <v>0</v>
      </c>
      <c r="P19" s="14">
        <f t="shared" si="1"/>
        <v>0</v>
      </c>
    </row>
    <row r="20" spans="1:17" x14ac:dyDescent="0.3">
      <c r="B20" s="9" t="s">
        <v>13</v>
      </c>
      <c r="C20" s="15">
        <v>0</v>
      </c>
      <c r="D20" s="15">
        <v>0</v>
      </c>
      <c r="E20" s="15">
        <v>0</v>
      </c>
      <c r="F20" s="15">
        <v>0</v>
      </c>
      <c r="G20" s="16">
        <v>0</v>
      </c>
      <c r="H20" s="14">
        <f t="shared" si="0"/>
        <v>0</v>
      </c>
      <c r="J20" s="9" t="s">
        <v>13</v>
      </c>
      <c r="K20" s="15">
        <v>0</v>
      </c>
      <c r="L20" s="15">
        <v>0</v>
      </c>
      <c r="M20" s="15">
        <v>0</v>
      </c>
      <c r="N20" s="15">
        <v>0</v>
      </c>
      <c r="O20" s="16">
        <v>0</v>
      </c>
      <c r="P20" s="14">
        <f t="shared" si="1"/>
        <v>0</v>
      </c>
    </row>
    <row r="21" spans="1:17" x14ac:dyDescent="0.3">
      <c r="B21" s="9" t="s">
        <v>14</v>
      </c>
      <c r="C21" s="15">
        <v>0</v>
      </c>
      <c r="D21" s="15">
        <v>92832</v>
      </c>
      <c r="E21" s="15">
        <v>0</v>
      </c>
      <c r="F21" s="15">
        <v>0</v>
      </c>
      <c r="G21" s="16">
        <v>0</v>
      </c>
      <c r="H21" s="14">
        <f t="shared" si="0"/>
        <v>92832</v>
      </c>
      <c r="J21" s="9" t="s">
        <v>14</v>
      </c>
      <c r="K21" s="15">
        <v>0</v>
      </c>
      <c r="L21" s="15">
        <v>0</v>
      </c>
      <c r="M21" s="15">
        <v>0</v>
      </c>
      <c r="N21" s="15">
        <v>0</v>
      </c>
      <c r="O21" s="16">
        <v>0</v>
      </c>
      <c r="P21" s="14">
        <f t="shared" si="1"/>
        <v>0</v>
      </c>
    </row>
    <row r="22" spans="1:17" x14ac:dyDescent="0.3">
      <c r="B22" s="9" t="s">
        <v>15</v>
      </c>
      <c r="C22" s="15">
        <v>0</v>
      </c>
      <c r="D22" s="15">
        <v>57842</v>
      </c>
      <c r="E22" s="15">
        <v>0</v>
      </c>
      <c r="F22" s="15">
        <v>0</v>
      </c>
      <c r="G22" s="16">
        <v>0</v>
      </c>
      <c r="H22" s="14">
        <f t="shared" si="0"/>
        <v>57842</v>
      </c>
      <c r="J22" s="9" t="s">
        <v>15</v>
      </c>
      <c r="K22" s="15">
        <v>0</v>
      </c>
      <c r="L22" s="15">
        <v>22</v>
      </c>
      <c r="M22" s="15">
        <v>0</v>
      </c>
      <c r="N22" s="15">
        <v>0</v>
      </c>
      <c r="O22" s="16">
        <v>0</v>
      </c>
      <c r="P22" s="14">
        <f t="shared" si="1"/>
        <v>22</v>
      </c>
    </row>
    <row r="23" spans="1:17" x14ac:dyDescent="0.3">
      <c r="B23" s="9" t="s">
        <v>16</v>
      </c>
      <c r="C23" s="15">
        <v>0</v>
      </c>
      <c r="D23" s="15">
        <v>30611</v>
      </c>
      <c r="E23" s="15">
        <v>0</v>
      </c>
      <c r="F23" s="15">
        <v>0</v>
      </c>
      <c r="G23" s="16">
        <v>0</v>
      </c>
      <c r="H23" s="14">
        <f t="shared" si="0"/>
        <v>30611</v>
      </c>
      <c r="J23" s="9" t="s">
        <v>16</v>
      </c>
      <c r="K23" s="15">
        <v>0</v>
      </c>
      <c r="L23" s="15">
        <v>0</v>
      </c>
      <c r="M23" s="15">
        <v>0</v>
      </c>
      <c r="N23" s="15">
        <v>0</v>
      </c>
      <c r="O23" s="16">
        <v>0</v>
      </c>
      <c r="P23" s="14">
        <f t="shared" si="1"/>
        <v>0</v>
      </c>
    </row>
    <row r="24" spans="1:17" x14ac:dyDescent="0.3">
      <c r="B24" s="9" t="s">
        <v>17</v>
      </c>
      <c r="C24" s="15">
        <v>0</v>
      </c>
      <c r="D24" s="15">
        <v>68533</v>
      </c>
      <c r="E24" s="15">
        <v>0</v>
      </c>
      <c r="F24" s="15">
        <v>0</v>
      </c>
      <c r="G24" s="16">
        <v>0</v>
      </c>
      <c r="H24" s="14">
        <f t="shared" si="0"/>
        <v>68533</v>
      </c>
      <c r="J24" s="9" t="s">
        <v>17</v>
      </c>
      <c r="K24" s="15">
        <v>0</v>
      </c>
      <c r="L24" s="15">
        <v>0</v>
      </c>
      <c r="M24" s="15">
        <v>0</v>
      </c>
      <c r="N24" s="15">
        <v>0</v>
      </c>
      <c r="O24" s="16">
        <v>0</v>
      </c>
      <c r="P24" s="14">
        <f t="shared" si="1"/>
        <v>0</v>
      </c>
    </row>
    <row r="25" spans="1:17" x14ac:dyDescent="0.3">
      <c r="B25" s="9" t="s">
        <v>18</v>
      </c>
      <c r="C25" s="15">
        <v>0</v>
      </c>
      <c r="D25" s="15">
        <v>44</v>
      </c>
      <c r="E25" s="15">
        <v>62</v>
      </c>
      <c r="F25" s="15">
        <v>0</v>
      </c>
      <c r="G25" s="16">
        <v>0</v>
      </c>
      <c r="H25" s="14">
        <f t="shared" si="0"/>
        <v>106</v>
      </c>
      <c r="J25" s="9" t="s">
        <v>18</v>
      </c>
      <c r="K25" s="15">
        <v>0</v>
      </c>
      <c r="L25" s="15">
        <v>0</v>
      </c>
      <c r="M25" s="15">
        <v>0</v>
      </c>
      <c r="N25" s="15">
        <v>0</v>
      </c>
      <c r="O25" s="16">
        <v>0</v>
      </c>
      <c r="P25" s="14">
        <f t="shared" si="1"/>
        <v>0</v>
      </c>
    </row>
    <row r="26" spans="1:17" x14ac:dyDescent="0.3">
      <c r="B26" s="22" t="s">
        <v>46</v>
      </c>
      <c r="C26" s="15">
        <v>0</v>
      </c>
      <c r="D26" s="25">
        <f>66+22</f>
        <v>88</v>
      </c>
      <c r="E26" s="25">
        <v>0</v>
      </c>
      <c r="F26" s="25">
        <v>0</v>
      </c>
      <c r="G26" s="24">
        <v>0</v>
      </c>
      <c r="H26" s="14">
        <f t="shared" si="0"/>
        <v>88</v>
      </c>
      <c r="J26" s="22" t="s">
        <v>46</v>
      </c>
      <c r="K26" s="15">
        <v>0</v>
      </c>
      <c r="L26" s="15">
        <v>0</v>
      </c>
      <c r="M26" s="15">
        <v>0</v>
      </c>
      <c r="N26" s="15">
        <v>0</v>
      </c>
      <c r="O26" s="26">
        <v>0</v>
      </c>
      <c r="P26" s="14">
        <f t="shared" si="1"/>
        <v>0</v>
      </c>
    </row>
    <row r="27" spans="1:17" x14ac:dyDescent="0.3">
      <c r="B27" s="34" t="s">
        <v>48</v>
      </c>
      <c r="C27" s="12">
        <v>0</v>
      </c>
      <c r="D27" s="33">
        <v>67</v>
      </c>
      <c r="E27" s="33">
        <v>0</v>
      </c>
      <c r="F27" s="33">
        <v>0</v>
      </c>
      <c r="G27" s="33">
        <v>0</v>
      </c>
      <c r="H27" s="14">
        <f>SUM(C27:G27)</f>
        <v>67</v>
      </c>
      <c r="J27" s="34" t="s">
        <v>48</v>
      </c>
      <c r="K27" s="12">
        <v>0</v>
      </c>
      <c r="L27" s="12">
        <v>0</v>
      </c>
      <c r="M27" s="12">
        <v>0</v>
      </c>
      <c r="N27" s="12">
        <v>0</v>
      </c>
      <c r="O27" s="13">
        <v>0</v>
      </c>
      <c r="P27" s="14">
        <f t="shared" ref="P27" si="2">SUM(K27:O27)</f>
        <v>0</v>
      </c>
    </row>
    <row r="28" spans="1:17" x14ac:dyDescent="0.3">
      <c r="B28" s="34" t="s">
        <v>50</v>
      </c>
      <c r="C28" s="12">
        <v>0</v>
      </c>
      <c r="D28" s="33">
        <v>132</v>
      </c>
      <c r="E28" s="33">
        <v>65</v>
      </c>
      <c r="F28" s="33">
        <v>0</v>
      </c>
      <c r="G28" s="33">
        <v>0</v>
      </c>
      <c r="H28" s="14">
        <f>SUM(C28:G28)</f>
        <v>197</v>
      </c>
      <c r="J28" s="34" t="s">
        <v>50</v>
      </c>
      <c r="K28" s="12">
        <v>0</v>
      </c>
      <c r="L28" s="12">
        <v>0</v>
      </c>
      <c r="M28" s="12">
        <v>0</v>
      </c>
      <c r="N28" s="12">
        <v>0</v>
      </c>
      <c r="O28" s="13">
        <v>0</v>
      </c>
      <c r="P28" s="14">
        <f t="shared" ref="P28:P29" si="3">SUM(K28:O28)</f>
        <v>0</v>
      </c>
    </row>
    <row r="29" spans="1:17" x14ac:dyDescent="0.3">
      <c r="A29" s="38"/>
      <c r="B29" s="32" t="s">
        <v>51</v>
      </c>
      <c r="C29" s="15">
        <v>0</v>
      </c>
      <c r="D29" s="43">
        <f>66+23+23+23</f>
        <v>135</v>
      </c>
      <c r="E29" s="43">
        <f>92+3</f>
        <v>95</v>
      </c>
      <c r="F29" s="43">
        <v>0</v>
      </c>
      <c r="G29" s="43">
        <v>0</v>
      </c>
      <c r="H29" s="44">
        <f>SUM(C29:G29)</f>
        <v>230</v>
      </c>
      <c r="I29" s="30"/>
      <c r="J29" s="45" t="s">
        <v>51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9">
        <f t="shared" si="3"/>
        <v>0</v>
      </c>
    </row>
    <row r="30" spans="1:17" x14ac:dyDescent="0.3">
      <c r="B30" s="32" t="s">
        <v>54</v>
      </c>
      <c r="C30" s="15">
        <v>0</v>
      </c>
      <c r="D30" s="43">
        <v>66</v>
      </c>
      <c r="E30" s="43">
        <v>0</v>
      </c>
      <c r="F30" s="43">
        <v>0</v>
      </c>
      <c r="G30" s="43">
        <v>0</v>
      </c>
      <c r="H30" s="44">
        <f>SUM(C30:G30)</f>
        <v>66</v>
      </c>
      <c r="I30" s="30"/>
      <c r="J30" s="45" t="s">
        <v>54</v>
      </c>
      <c r="K30" s="15">
        <v>0</v>
      </c>
      <c r="L30" s="15">
        <v>4</v>
      </c>
      <c r="M30" s="15">
        <v>0</v>
      </c>
      <c r="N30" s="15">
        <v>0</v>
      </c>
      <c r="O30" s="15">
        <v>0</v>
      </c>
      <c r="P30" s="29">
        <f t="shared" ref="P30" si="4">SUM(K30:O30)</f>
        <v>4</v>
      </c>
      <c r="Q30" s="22"/>
    </row>
    <row r="31" spans="1:17" x14ac:dyDescent="0.3">
      <c r="B31" s="32" t="s">
        <v>57</v>
      </c>
      <c r="C31" s="12">
        <v>0</v>
      </c>
      <c r="D31" s="43">
        <v>66</v>
      </c>
      <c r="E31" s="43">
        <v>0</v>
      </c>
      <c r="F31" s="43">
        <v>0</v>
      </c>
      <c r="G31" s="43">
        <v>0</v>
      </c>
      <c r="H31" s="44">
        <v>66</v>
      </c>
      <c r="I31" s="22"/>
      <c r="J31" s="32" t="s">
        <v>57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29">
        <v>0</v>
      </c>
      <c r="Q31" s="22"/>
    </row>
    <row r="32" spans="1:17" x14ac:dyDescent="0.3">
      <c r="B32" s="34" t="s">
        <v>59</v>
      </c>
      <c r="C32" s="12">
        <v>0</v>
      </c>
      <c r="D32" s="33">
        <v>316</v>
      </c>
      <c r="E32" s="33">
        <v>21</v>
      </c>
      <c r="F32" s="33">
        <v>0</v>
      </c>
      <c r="G32" s="33">
        <v>0</v>
      </c>
      <c r="H32" s="14">
        <f>SUM(C32:G32)</f>
        <v>337</v>
      </c>
      <c r="I32" s="22"/>
      <c r="J32" s="34" t="s">
        <v>59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9">
        <v>0</v>
      </c>
    </row>
    <row r="33" spans="1:16" ht="15" thickBot="1" x14ac:dyDescent="0.35">
      <c r="A33" s="38"/>
      <c r="B33" s="35" t="s">
        <v>60</v>
      </c>
      <c r="C33" s="41">
        <v>0</v>
      </c>
      <c r="D33" s="41">
        <v>24</v>
      </c>
      <c r="E33" s="41">
        <v>0</v>
      </c>
      <c r="F33" s="41">
        <v>0</v>
      </c>
      <c r="G33" s="41">
        <v>0</v>
      </c>
      <c r="H33" s="56">
        <f>SUM(C33:G33)</f>
        <v>24</v>
      </c>
      <c r="I33" s="30"/>
      <c r="J33" s="35" t="s">
        <v>60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7">
        <f t="shared" ref="P33" si="5">SUM(K33:O33)</f>
        <v>0</v>
      </c>
    </row>
    <row r="35" spans="1:16" x14ac:dyDescent="0.3">
      <c r="B35" s="7" t="s">
        <v>64</v>
      </c>
      <c r="J35" s="7" t="str">
        <f>B35</f>
        <v xml:space="preserve">* Progressive / Progressief: March/Maart  - May /Mei 2025 </v>
      </c>
    </row>
    <row r="36" spans="1:16" x14ac:dyDescent="0.3">
      <c r="B36" s="68" t="s">
        <v>19</v>
      </c>
      <c r="J36" s="10"/>
    </row>
    <row r="37" spans="1:16" x14ac:dyDescent="0.3">
      <c r="B37" s="68" t="s">
        <v>20</v>
      </c>
      <c r="J37" s="10"/>
    </row>
  </sheetData>
  <mergeCells count="4">
    <mergeCell ref="B9:H9"/>
    <mergeCell ref="J9:P9"/>
    <mergeCell ref="C11:H11"/>
    <mergeCell ref="K11:P1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9:P36"/>
  <sheetViews>
    <sheetView zoomScaleNormal="100" workbookViewId="0">
      <pane xSplit="1" ySplit="12" topLeftCell="B25" activePane="bottomRight" state="frozen"/>
      <selection pane="topRight" activeCell="B1" sqref="B1"/>
      <selection pane="bottomLeft" activeCell="A14" sqref="A14"/>
      <selection pane="bottomRight" activeCell="J1" sqref="J1"/>
    </sheetView>
  </sheetViews>
  <sheetFormatPr defaultRowHeight="14.4" x14ac:dyDescent="0.3"/>
  <cols>
    <col min="1" max="1" width="2.88671875" customWidth="1"/>
    <col min="2" max="2" width="16" customWidth="1"/>
    <col min="3" max="8" width="12.6640625" customWidth="1"/>
    <col min="9" max="9" width="5.6640625" customWidth="1"/>
    <col min="10" max="10" width="16" customWidth="1"/>
    <col min="11" max="16" width="12.6640625" customWidth="1"/>
    <col min="17" max="17" width="5.6640625" customWidth="1"/>
  </cols>
  <sheetData>
    <row r="9" spans="2:16" ht="15.6" x14ac:dyDescent="0.3">
      <c r="B9" s="65" t="s">
        <v>40</v>
      </c>
      <c r="C9" s="65"/>
      <c r="D9" s="65"/>
      <c r="E9" s="65"/>
      <c r="F9" s="65"/>
      <c r="G9" s="65"/>
      <c r="H9" s="65"/>
      <c r="I9" s="1"/>
      <c r="J9" s="65" t="s">
        <v>41</v>
      </c>
      <c r="K9" s="65"/>
      <c r="L9" s="65"/>
      <c r="M9" s="65"/>
      <c r="N9" s="65"/>
      <c r="O9" s="65"/>
      <c r="P9" s="65"/>
    </row>
    <row r="10" spans="2:16" ht="15" thickBot="1" x14ac:dyDescent="0.35"/>
    <row r="11" spans="2:16" x14ac:dyDescent="0.3">
      <c r="B11" s="20" t="s">
        <v>5</v>
      </c>
      <c r="C11" s="63" t="s">
        <v>0</v>
      </c>
      <c r="D11" s="63"/>
      <c r="E11" s="63"/>
      <c r="F11" s="63"/>
      <c r="G11" s="63"/>
      <c r="H11" s="64"/>
      <c r="I11" s="2"/>
      <c r="J11" s="20" t="s">
        <v>5</v>
      </c>
      <c r="K11" s="63" t="s">
        <v>0</v>
      </c>
      <c r="L11" s="63"/>
      <c r="M11" s="63"/>
      <c r="N11" s="63"/>
      <c r="O11" s="63"/>
      <c r="P11" s="64"/>
    </row>
    <row r="12" spans="2:16" x14ac:dyDescent="0.3">
      <c r="B12" s="23" t="s">
        <v>43</v>
      </c>
      <c r="C12" s="3" t="s">
        <v>1</v>
      </c>
      <c r="D12" s="3" t="s">
        <v>2</v>
      </c>
      <c r="E12" s="3" t="s">
        <v>25</v>
      </c>
      <c r="F12" s="3" t="s">
        <v>3</v>
      </c>
      <c r="G12" s="11" t="s">
        <v>24</v>
      </c>
      <c r="H12" s="4" t="s">
        <v>4</v>
      </c>
      <c r="I12" s="5"/>
      <c r="J12" s="23" t="s">
        <v>43</v>
      </c>
      <c r="K12" s="21" t="s">
        <v>1</v>
      </c>
      <c r="L12" s="3" t="s">
        <v>2</v>
      </c>
      <c r="M12" s="3" t="s">
        <v>25</v>
      </c>
      <c r="N12" s="3" t="s">
        <v>3</v>
      </c>
      <c r="O12" s="11" t="s">
        <v>24</v>
      </c>
      <c r="P12" s="4" t="s">
        <v>4</v>
      </c>
    </row>
    <row r="13" spans="2:16" x14ac:dyDescent="0.3">
      <c r="B13" s="8" t="s">
        <v>6</v>
      </c>
      <c r="C13" s="12">
        <v>36606</v>
      </c>
      <c r="D13" s="12">
        <v>1017891</v>
      </c>
      <c r="E13" s="12">
        <v>79521</v>
      </c>
      <c r="F13" s="12">
        <v>76638</v>
      </c>
      <c r="G13" s="13">
        <v>0</v>
      </c>
      <c r="H13" s="14">
        <f>SUM(C13:G13)</f>
        <v>1210656</v>
      </c>
      <c r="J13" s="22" t="s">
        <v>6</v>
      </c>
      <c r="K13" s="12">
        <v>0</v>
      </c>
      <c r="L13" s="12">
        <v>0</v>
      </c>
      <c r="M13" s="12">
        <v>0</v>
      </c>
      <c r="N13" s="12">
        <v>0</v>
      </c>
      <c r="O13" s="13">
        <v>0</v>
      </c>
      <c r="P13" s="14">
        <f>SUM(K13:O13)</f>
        <v>0</v>
      </c>
    </row>
    <row r="14" spans="2:16" x14ac:dyDescent="0.3">
      <c r="B14" s="9" t="s">
        <v>7</v>
      </c>
      <c r="C14" s="15">
        <v>46167</v>
      </c>
      <c r="D14" s="15">
        <v>724437</v>
      </c>
      <c r="E14" s="15">
        <v>36289</v>
      </c>
      <c r="F14" s="15">
        <v>59573</v>
      </c>
      <c r="G14" s="16">
        <v>0</v>
      </c>
      <c r="H14" s="14">
        <f t="shared" ref="H14:H32" si="0">SUM(C14:G14)</f>
        <v>866466</v>
      </c>
      <c r="J14" s="9" t="s">
        <v>7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4">
        <f t="shared" ref="P14:P32" si="1">SUM(K14:O14)</f>
        <v>0</v>
      </c>
    </row>
    <row r="15" spans="2:16" x14ac:dyDescent="0.3">
      <c r="B15" s="9" t="s">
        <v>8</v>
      </c>
      <c r="C15" s="15">
        <v>30523</v>
      </c>
      <c r="D15" s="15">
        <v>1224740</v>
      </c>
      <c r="E15" s="15">
        <v>131186</v>
      </c>
      <c r="F15" s="15">
        <v>99471</v>
      </c>
      <c r="G15" s="16">
        <v>0</v>
      </c>
      <c r="H15" s="14">
        <f t="shared" si="0"/>
        <v>1485920</v>
      </c>
      <c r="J15" s="9" t="s">
        <v>8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4">
        <f t="shared" si="1"/>
        <v>0</v>
      </c>
    </row>
    <row r="16" spans="2:16" x14ac:dyDescent="0.3">
      <c r="B16" s="9" t="s">
        <v>9</v>
      </c>
      <c r="C16" s="15">
        <v>76197</v>
      </c>
      <c r="D16" s="15">
        <v>1095110</v>
      </c>
      <c r="E16" s="15">
        <v>112255</v>
      </c>
      <c r="F16" s="15">
        <v>75893</v>
      </c>
      <c r="G16" s="16">
        <v>0</v>
      </c>
      <c r="H16" s="14">
        <f t="shared" si="0"/>
        <v>1359455</v>
      </c>
      <c r="J16" s="9" t="s">
        <v>9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  <c r="P16" s="14">
        <f t="shared" si="1"/>
        <v>0</v>
      </c>
    </row>
    <row r="17" spans="2:16" x14ac:dyDescent="0.3">
      <c r="B17" s="9" t="s">
        <v>10</v>
      </c>
      <c r="C17" s="15">
        <v>76777</v>
      </c>
      <c r="D17" s="15">
        <v>1033658</v>
      </c>
      <c r="E17" s="15">
        <v>187117</v>
      </c>
      <c r="F17" s="15">
        <v>90261</v>
      </c>
      <c r="G17" s="16">
        <v>0</v>
      </c>
      <c r="H17" s="14">
        <f t="shared" si="0"/>
        <v>1387813</v>
      </c>
      <c r="J17" s="9" t="s">
        <v>10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4">
        <f t="shared" si="1"/>
        <v>0</v>
      </c>
    </row>
    <row r="18" spans="2:16" x14ac:dyDescent="0.3">
      <c r="B18" s="9" t="s">
        <v>11</v>
      </c>
      <c r="C18" s="15">
        <v>88098</v>
      </c>
      <c r="D18" s="15">
        <v>1401958</v>
      </c>
      <c r="E18" s="15">
        <v>137369</v>
      </c>
      <c r="F18" s="15">
        <v>88867</v>
      </c>
      <c r="G18" s="16">
        <v>0</v>
      </c>
      <c r="H18" s="14">
        <f t="shared" si="0"/>
        <v>1716292</v>
      </c>
      <c r="J18" s="9" t="s">
        <v>11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  <c r="P18" s="14">
        <f t="shared" si="1"/>
        <v>0</v>
      </c>
    </row>
    <row r="19" spans="2:16" x14ac:dyDescent="0.3">
      <c r="B19" s="9" t="s">
        <v>12</v>
      </c>
      <c r="C19" s="15">
        <v>112445</v>
      </c>
      <c r="D19" s="15">
        <v>1433623</v>
      </c>
      <c r="E19" s="15">
        <v>136934</v>
      </c>
      <c r="F19" s="15">
        <v>83652</v>
      </c>
      <c r="G19" s="16">
        <v>0</v>
      </c>
      <c r="H19" s="14">
        <f t="shared" si="0"/>
        <v>1766654</v>
      </c>
      <c r="J19" s="9" t="s">
        <v>12</v>
      </c>
      <c r="K19" s="15">
        <v>0</v>
      </c>
      <c r="L19" s="15">
        <v>0</v>
      </c>
      <c r="M19" s="15">
        <v>0</v>
      </c>
      <c r="N19" s="15">
        <v>0</v>
      </c>
      <c r="O19" s="16">
        <v>0</v>
      </c>
      <c r="P19" s="14">
        <f t="shared" si="1"/>
        <v>0</v>
      </c>
    </row>
    <row r="20" spans="2:16" x14ac:dyDescent="0.3">
      <c r="B20" s="9" t="s">
        <v>13</v>
      </c>
      <c r="C20" s="15">
        <v>78425</v>
      </c>
      <c r="D20" s="15">
        <v>1208183</v>
      </c>
      <c r="E20" s="15">
        <v>78779</v>
      </c>
      <c r="F20" s="15">
        <v>63785</v>
      </c>
      <c r="G20" s="16">
        <v>0</v>
      </c>
      <c r="H20" s="14">
        <f t="shared" si="0"/>
        <v>1429172</v>
      </c>
      <c r="J20" s="9" t="s">
        <v>13</v>
      </c>
      <c r="K20" s="15">
        <v>0</v>
      </c>
      <c r="L20" s="15">
        <v>0</v>
      </c>
      <c r="M20" s="15">
        <v>0</v>
      </c>
      <c r="N20" s="15">
        <v>0</v>
      </c>
      <c r="O20" s="16">
        <v>0</v>
      </c>
      <c r="P20" s="14">
        <f t="shared" si="1"/>
        <v>0</v>
      </c>
    </row>
    <row r="21" spans="2:16" x14ac:dyDescent="0.3">
      <c r="B21" s="9" t="s">
        <v>14</v>
      </c>
      <c r="C21" s="15">
        <v>111441</v>
      </c>
      <c r="D21" s="15">
        <v>1407425</v>
      </c>
      <c r="E21" s="15">
        <v>136211</v>
      </c>
      <c r="F21" s="15">
        <v>82064</v>
      </c>
      <c r="G21" s="16">
        <v>0</v>
      </c>
      <c r="H21" s="14">
        <f t="shared" si="0"/>
        <v>1737141</v>
      </c>
      <c r="J21" s="9" t="s">
        <v>14</v>
      </c>
      <c r="K21" s="15">
        <v>0</v>
      </c>
      <c r="L21" s="15">
        <v>0</v>
      </c>
      <c r="M21" s="15">
        <v>0</v>
      </c>
      <c r="N21" s="15">
        <v>0</v>
      </c>
      <c r="O21" s="16">
        <v>0</v>
      </c>
      <c r="P21" s="14">
        <f t="shared" si="1"/>
        <v>0</v>
      </c>
    </row>
    <row r="22" spans="2:16" x14ac:dyDescent="0.3">
      <c r="B22" s="9" t="s">
        <v>15</v>
      </c>
      <c r="C22" s="15">
        <v>112216</v>
      </c>
      <c r="D22" s="15">
        <v>1637512</v>
      </c>
      <c r="E22" s="15">
        <v>98917</v>
      </c>
      <c r="F22" s="15">
        <v>103324</v>
      </c>
      <c r="G22" s="16">
        <v>31174</v>
      </c>
      <c r="H22" s="14">
        <f t="shared" si="0"/>
        <v>1983143</v>
      </c>
      <c r="J22" s="9" t="s">
        <v>15</v>
      </c>
      <c r="K22" s="15">
        <v>0</v>
      </c>
      <c r="L22" s="15">
        <v>0</v>
      </c>
      <c r="M22" s="15">
        <v>0</v>
      </c>
      <c r="N22" s="15">
        <v>0</v>
      </c>
      <c r="O22" s="16">
        <v>0</v>
      </c>
      <c r="P22" s="14">
        <f t="shared" si="1"/>
        <v>0</v>
      </c>
    </row>
    <row r="23" spans="2:16" x14ac:dyDescent="0.3">
      <c r="B23" s="9" t="s">
        <v>16</v>
      </c>
      <c r="C23" s="15">
        <v>106725</v>
      </c>
      <c r="D23" s="15">
        <v>1921068</v>
      </c>
      <c r="E23" s="15">
        <v>187210</v>
      </c>
      <c r="F23" s="15">
        <v>79733</v>
      </c>
      <c r="G23" s="16">
        <v>34044</v>
      </c>
      <c r="H23" s="14">
        <f t="shared" si="0"/>
        <v>2328780</v>
      </c>
      <c r="J23" s="9" t="s">
        <v>16</v>
      </c>
      <c r="K23" s="15">
        <v>0</v>
      </c>
      <c r="L23" s="15">
        <v>0</v>
      </c>
      <c r="M23" s="15">
        <v>0</v>
      </c>
      <c r="N23" s="15">
        <v>0</v>
      </c>
      <c r="O23" s="16">
        <v>0</v>
      </c>
      <c r="P23" s="14">
        <f t="shared" si="1"/>
        <v>0</v>
      </c>
    </row>
    <row r="24" spans="2:16" x14ac:dyDescent="0.3">
      <c r="B24" s="9" t="s">
        <v>17</v>
      </c>
      <c r="C24" s="15">
        <v>55162</v>
      </c>
      <c r="D24" s="15">
        <v>1056011</v>
      </c>
      <c r="E24" s="15">
        <v>3850</v>
      </c>
      <c r="F24" s="15">
        <v>39724</v>
      </c>
      <c r="G24" s="16">
        <v>0</v>
      </c>
      <c r="H24" s="14">
        <f t="shared" si="0"/>
        <v>1154747</v>
      </c>
      <c r="J24" s="9" t="s">
        <v>17</v>
      </c>
      <c r="K24" s="15">
        <v>0</v>
      </c>
      <c r="L24" s="15">
        <v>0</v>
      </c>
      <c r="M24" s="15">
        <v>0</v>
      </c>
      <c r="N24" s="15">
        <v>0</v>
      </c>
      <c r="O24" s="16">
        <v>0</v>
      </c>
      <c r="P24" s="14">
        <f t="shared" si="1"/>
        <v>0</v>
      </c>
    </row>
    <row r="25" spans="2:16" x14ac:dyDescent="0.3">
      <c r="B25" s="9" t="s">
        <v>18</v>
      </c>
      <c r="C25" s="15">
        <v>83126</v>
      </c>
      <c r="D25" s="15">
        <v>1928616</v>
      </c>
      <c r="E25" s="15">
        <v>334750</v>
      </c>
      <c r="F25" s="15">
        <v>63553</v>
      </c>
      <c r="G25" s="16">
        <v>25601</v>
      </c>
      <c r="H25" s="14">
        <f t="shared" si="0"/>
        <v>2435646</v>
      </c>
      <c r="J25" s="9" t="s">
        <v>18</v>
      </c>
      <c r="K25" s="15">
        <v>0</v>
      </c>
      <c r="L25" s="15">
        <v>0</v>
      </c>
      <c r="M25" s="15">
        <v>0</v>
      </c>
      <c r="N25" s="15">
        <v>0</v>
      </c>
      <c r="O25" s="16">
        <v>0</v>
      </c>
      <c r="P25" s="14">
        <f t="shared" si="1"/>
        <v>0</v>
      </c>
    </row>
    <row r="26" spans="2:16" x14ac:dyDescent="0.3">
      <c r="B26" s="9" t="s">
        <v>46</v>
      </c>
      <c r="C26" s="15">
        <v>49342</v>
      </c>
      <c r="D26" s="15">
        <v>1363696</v>
      </c>
      <c r="E26" s="15">
        <v>98625</v>
      </c>
      <c r="F26" s="15">
        <v>42628</v>
      </c>
      <c r="G26" s="16">
        <v>18550</v>
      </c>
      <c r="H26" s="29">
        <f t="shared" ref="H26:H29" si="2">SUM(C26:G26)</f>
        <v>1572841</v>
      </c>
      <c r="J26" s="9" t="s">
        <v>46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  <c r="P26" s="29">
        <f t="shared" ref="P26:P29" si="3">SUM(K26:O26)</f>
        <v>0</v>
      </c>
    </row>
    <row r="27" spans="2:16" x14ac:dyDescent="0.3">
      <c r="B27" s="9" t="s">
        <v>49</v>
      </c>
      <c r="C27" s="15">
        <v>54990</v>
      </c>
      <c r="D27" s="15">
        <v>1749246</v>
      </c>
      <c r="E27" s="15">
        <v>201158</v>
      </c>
      <c r="F27" s="15">
        <v>64747</v>
      </c>
      <c r="G27" s="16">
        <v>73981</v>
      </c>
      <c r="H27" s="29">
        <f t="shared" si="2"/>
        <v>2144122</v>
      </c>
      <c r="J27" s="9" t="s">
        <v>49</v>
      </c>
      <c r="K27" s="15">
        <v>0</v>
      </c>
      <c r="L27" s="15">
        <v>0</v>
      </c>
      <c r="M27" s="15">
        <v>0</v>
      </c>
      <c r="N27" s="15">
        <v>0</v>
      </c>
      <c r="O27" s="16">
        <v>0</v>
      </c>
      <c r="P27" s="29">
        <f t="shared" si="3"/>
        <v>0</v>
      </c>
    </row>
    <row r="28" spans="2:16" x14ac:dyDescent="0.3">
      <c r="B28" s="22" t="s">
        <v>52</v>
      </c>
      <c r="C28" s="39">
        <v>22255</v>
      </c>
      <c r="D28" s="39">
        <v>1529746</v>
      </c>
      <c r="E28" s="39">
        <v>136045</v>
      </c>
      <c r="F28" s="39">
        <v>30090</v>
      </c>
      <c r="G28" s="40">
        <v>87515</v>
      </c>
      <c r="H28" s="37">
        <f t="shared" si="2"/>
        <v>1805651</v>
      </c>
      <c r="J28" s="22" t="s">
        <v>52</v>
      </c>
      <c r="K28" s="25">
        <v>0</v>
      </c>
      <c r="L28" s="25">
        <v>0</v>
      </c>
      <c r="M28" s="25">
        <v>0</v>
      </c>
      <c r="N28" s="25">
        <v>0</v>
      </c>
      <c r="O28" s="24">
        <v>0</v>
      </c>
      <c r="P28" s="37">
        <f t="shared" si="3"/>
        <v>0</v>
      </c>
    </row>
    <row r="29" spans="2:16" x14ac:dyDescent="0.3">
      <c r="B29" s="8" t="s">
        <v>53</v>
      </c>
      <c r="C29" s="39">
        <v>27830</v>
      </c>
      <c r="D29" s="39">
        <v>1430278</v>
      </c>
      <c r="E29" s="39">
        <v>161980</v>
      </c>
      <c r="F29" s="39">
        <v>21631</v>
      </c>
      <c r="G29" s="40">
        <v>93357</v>
      </c>
      <c r="H29" s="14">
        <f t="shared" si="2"/>
        <v>1735076</v>
      </c>
      <c r="J29" s="8" t="s">
        <v>53</v>
      </c>
      <c r="K29" s="12">
        <v>0</v>
      </c>
      <c r="L29" s="12">
        <v>0</v>
      </c>
      <c r="M29" s="12">
        <v>0</v>
      </c>
      <c r="N29" s="12">
        <v>0</v>
      </c>
      <c r="O29" s="13">
        <v>0</v>
      </c>
      <c r="P29" s="14">
        <f t="shared" si="3"/>
        <v>0</v>
      </c>
    </row>
    <row r="30" spans="2:16" x14ac:dyDescent="0.3">
      <c r="B30" s="8" t="s">
        <v>55</v>
      </c>
      <c r="C30" s="39">
        <v>21911</v>
      </c>
      <c r="D30" s="39">
        <v>1628008</v>
      </c>
      <c r="E30" s="39">
        <v>129605</v>
      </c>
      <c r="F30" s="39">
        <v>48362</v>
      </c>
      <c r="G30" s="40">
        <v>73822</v>
      </c>
      <c r="H30" s="14">
        <v>1901708</v>
      </c>
      <c r="J30" s="8" t="s">
        <v>55</v>
      </c>
      <c r="K30" s="12">
        <v>0</v>
      </c>
      <c r="L30" s="12">
        <v>0</v>
      </c>
      <c r="M30" s="12">
        <v>0</v>
      </c>
      <c r="N30" s="12">
        <v>0</v>
      </c>
      <c r="O30" s="13">
        <v>0</v>
      </c>
      <c r="P30" s="14">
        <v>0</v>
      </c>
    </row>
    <row r="31" spans="2:16" x14ac:dyDescent="0.3">
      <c r="B31" s="8" t="s">
        <v>58</v>
      </c>
      <c r="C31" s="39">
        <v>12607</v>
      </c>
      <c r="D31" s="39">
        <v>1875895</v>
      </c>
      <c r="E31" s="39">
        <v>196543</v>
      </c>
      <c r="F31" s="39">
        <v>54779</v>
      </c>
      <c r="G31" s="40">
        <v>0</v>
      </c>
      <c r="H31" s="14">
        <f t="shared" ref="H31" si="4">SUM(C31:G31)</f>
        <v>2139824</v>
      </c>
      <c r="I31" s="30"/>
      <c r="J31" s="8" t="s">
        <v>58</v>
      </c>
      <c r="K31" s="12">
        <v>0</v>
      </c>
      <c r="L31" s="12">
        <v>0</v>
      </c>
      <c r="M31" s="12">
        <v>0</v>
      </c>
      <c r="N31" s="12">
        <v>0</v>
      </c>
      <c r="O31" s="13">
        <v>0</v>
      </c>
      <c r="P31" s="14">
        <f t="shared" ref="P31" si="5">SUM(K31:O31)</f>
        <v>0</v>
      </c>
    </row>
    <row r="32" spans="2:16" ht="15" thickBot="1" x14ac:dyDescent="0.35">
      <c r="B32" s="28" t="s">
        <v>56</v>
      </c>
      <c r="C32" s="50">
        <v>13094</v>
      </c>
      <c r="D32" s="50">
        <v>1176357</v>
      </c>
      <c r="E32" s="50">
        <v>113953</v>
      </c>
      <c r="F32" s="50">
        <v>8017</v>
      </c>
      <c r="G32" s="51">
        <v>0</v>
      </c>
      <c r="H32" s="17">
        <f t="shared" si="0"/>
        <v>1311421</v>
      </c>
      <c r="I32" s="30"/>
      <c r="J32" s="28" t="s">
        <v>56</v>
      </c>
      <c r="K32" s="18">
        <v>0</v>
      </c>
      <c r="L32" s="18">
        <v>0</v>
      </c>
      <c r="M32" s="18">
        <v>0</v>
      </c>
      <c r="N32" s="18">
        <v>0</v>
      </c>
      <c r="O32" s="27">
        <v>0</v>
      </c>
      <c r="P32" s="17">
        <f t="shared" si="1"/>
        <v>0</v>
      </c>
    </row>
    <row r="34" spans="2:10" x14ac:dyDescent="0.3">
      <c r="B34" s="7" t="s">
        <v>66</v>
      </c>
      <c r="J34" s="7" t="str">
        <f>B34</f>
        <v>* Progressive / Progressief: October / Oktober 2024 - May / Mei 2025</v>
      </c>
    </row>
    <row r="35" spans="2:10" x14ac:dyDescent="0.3">
      <c r="B35" s="68" t="s">
        <v>19</v>
      </c>
      <c r="J35" s="10"/>
    </row>
    <row r="36" spans="2:10" x14ac:dyDescent="0.3">
      <c r="B36" s="68" t="s">
        <v>20</v>
      </c>
      <c r="J36" s="10"/>
    </row>
  </sheetData>
  <mergeCells count="4">
    <mergeCell ref="B9:H9"/>
    <mergeCell ref="J9:P9"/>
    <mergeCell ref="C11:H11"/>
    <mergeCell ref="K11:P1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Barley</vt:lpstr>
      <vt:lpstr>Canola</vt:lpstr>
      <vt:lpstr>Maize</vt:lpstr>
      <vt:lpstr>Oats</vt:lpstr>
      <vt:lpstr>Sorghum</vt:lpstr>
      <vt:lpstr>Soybeans</vt:lpstr>
      <vt:lpstr>Sunflower</vt:lpstr>
      <vt:lpstr>Wheat</vt:lpstr>
      <vt:lpstr>Canola!Print_Area</vt:lpstr>
      <vt:lpstr>Oats!Print_Area</vt:lpstr>
      <vt:lpstr>Sorghum!Print_Area</vt:lpstr>
      <vt:lpstr>Sunflower!Print_Area</vt:lpstr>
      <vt:lpstr>Wheat!Print_Area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Lategan</dc:creator>
  <cp:lastModifiedBy>Chrishaine du Plessis</cp:lastModifiedBy>
  <cp:lastPrinted>2025-06-24T10:40:31Z</cp:lastPrinted>
  <dcterms:created xsi:type="dcterms:W3CDTF">2018-11-28T05:56:30Z</dcterms:created>
  <dcterms:modified xsi:type="dcterms:W3CDTF">2025-06-26T05:38:54Z</dcterms:modified>
</cp:coreProperties>
</file>