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  Finaal" sheetId="1" r:id="rId1"/>
  </sheets>
  <definedNames/>
  <calcPr fullCalcOnLoad="1"/>
</workbook>
</file>

<file path=xl/sharedStrings.xml><?xml version="1.0" encoding="utf-8"?>
<sst xmlns="http://schemas.openxmlformats.org/spreadsheetml/2006/main" count="171" uniqueCount="127">
  <si>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</si>
  <si>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</si>
  <si>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</si>
  <si>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</si>
  <si>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</si>
  <si>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</si>
  <si>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</si>
  <si>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</si>
  <si>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</si>
  <si>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</si>
  <si>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</si>
  <si>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</si>
  <si>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</si>
  <si>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</si>
  <si>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</si>
  <si>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</si>
  <si>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</si>
  <si>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</si>
  <si>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</si>
  <si>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</si>
  <si>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</si>
  <si>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</si>
  <si>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</si>
  <si>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</si>
  <si>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</si>
  <si>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</si>
  <si>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</si>
  <si>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</si>
  <si>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</si>
  <si>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</si>
  <si>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</si>
  <si>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</si>
  <si>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</si>
  <si>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</si>
  <si>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</si>
  <si>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</si>
  <si>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</si>
  <si>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</si>
  <si>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</si>
  <si>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</si>
  <si>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</si>
  <si>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</si>
  <si>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</si>
  <si>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</si>
  <si>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</si>
  <si>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</si>
  <si>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</si>
  <si>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</si>
  <si>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</si>
  <si>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</si>
  <si>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</si>
  <si>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</si>
  <si>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</si>
  <si>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</si>
  <si>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</si>
  <si>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</si>
  <si>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</si>
  <si>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</si>
  <si>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</si>
  <si>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</si>
  <si>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</si>
  <si>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</si>
  <si>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</si>
  <si>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</si>
  <si>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</si>
  <si>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</si>
  <si>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Produkte (6)</t>
  </si>
  <si>
    <t>Products (6)</t>
  </si>
  <si>
    <t>1 May/Mei 2001</t>
  </si>
  <si>
    <t>1 May/Mei 2002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</si>
  <si>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</si>
  <si>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</si>
  <si>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</si>
  <si>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</si>
  <si>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</si>
  <si>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</si>
  <si>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</si>
  <si>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</si>
  <si>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</si>
  <si>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</si>
  <si>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</si>
  <si>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</si>
  <si>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</si>
  <si>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</si>
  <si>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</si>
  <si>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</si>
  <si>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</si>
  <si>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</si>
  <si>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</si>
  <si>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</si>
  <si>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</si>
  <si>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</si>
  <si>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</si>
  <si>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</si>
  <si>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</si>
  <si>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</si>
  <si>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</si>
  <si>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</si>
  <si>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Exported - Whole Maize</t>
  </si>
  <si>
    <t xml:space="preserve">                            Produkte</t>
  </si>
  <si>
    <t>Uitgevoer - Heelmielies</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</si>
  <si>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</si>
  <si>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Products</t>
  </si>
  <si>
    <t>Mar/Mrt 2003</t>
  </si>
  <si>
    <t>1 Mar/Mrt 2003</t>
  </si>
  <si>
    <t>May/Mei 2002 - Mar/Mrt 2003</t>
  </si>
  <si>
    <t>31 Mar/Mrt 2003</t>
  </si>
  <si>
    <t>(9)</t>
  </si>
  <si>
    <t>Apr 2003</t>
  </si>
  <si>
    <t>May/Mei 2002 - Apr 2003</t>
  </si>
  <si>
    <t>May/Mei 2001 - Apr  2002</t>
  </si>
  <si>
    <t>1 Apr 2003</t>
  </si>
  <si>
    <t>Prog May/Mei 2002 - Apr 2003</t>
  </si>
  <si>
    <t>Prog May/Mei 2001 - Apr 2002</t>
  </si>
  <si>
    <t>30 Apr 2003</t>
  </si>
  <si>
    <t>30 Apr 2002</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</si>
  <si>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</si>
  <si>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</si>
  <si>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SMI-062003</t>
  </si>
  <si>
    <t>26/06/2003</t>
  </si>
  <si>
    <t xml:space="preserve">   MAIZE/MIELIES - 2002/2003 Year (May - Apr) FINAL/2002/2003 Jaar (Mei - Apr) FINAAL (2)</t>
  </si>
  <si>
    <t>Final/Finaal</t>
  </si>
  <si>
    <t>(d) RSA Uitvoere (7)</t>
  </si>
  <si>
    <t>5 284 107</t>
  </si>
  <si>
    <t>3 509 802</t>
  </si>
  <si>
    <t>291 697</t>
  </si>
  <si>
    <t>224 367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</si>
</sst>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64"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64"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64"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64"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64"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64"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64"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64"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64"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64"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alignment horizontal="left"/>
    </xf>
    <xf numFmtId="0" fontId="5" fillId="0" borderId="0" xfId="0" applyFont="1" applyFill="1" applyAlignment="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 fontId="6" fillId="0" borderId="0" xfId="0" applyNumberFormat="1" applyFont="1" applyFill="1" applyAlignment="1">
      <alignment horizontal="left"/>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164" fontId="3" fillId="0" borderId="16" xfId="0" applyNumberFormat="1" applyFont="1" applyFill="1" applyBorder="1" applyAlignment="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64"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64"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1" fontId="3" fillId="0" borderId="0" xfId="0" applyNumberFormat="1" applyFont="1" applyFill="1" applyBorder="1" applyAlignment="1">
      <alignment horizontal="right"/>
    </xf>
    <xf numFmtId="0" fontId="3" fillId="0" borderId="0" xfId="0" applyFont="1" applyFill="1" applyBorder="1" applyAlignment="1" quotePrefix="1">
      <alignment horizontal="left"/>
    </xf>
    <xf numFmtId="164" fontId="3" fillId="0" borderId="0" xfId="0" applyNumberFormat="1" applyFont="1" applyFill="1" applyBorder="1" applyAlignment="1" quotePrefix="1">
      <alignment horizontal="center"/>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55"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1390650</xdr:colOff>
      <xdr:row>56</xdr:row>
      <xdr:rowOff>38100</xdr:rowOff>
    </xdr:from>
    <xdr:to>
      <xdr:col>18</xdr:col>
      <xdr:colOff>447675</xdr:colOff>
      <xdr:row>59</xdr:row>
      <xdr:rowOff>247650</xdr:rowOff>
    </xdr:to>
    <xdr:pic>
      <xdr:nvPicPr>
        <xdr:cNvPr id="1" name="Picture 1"/>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2" name="Picture 2"/>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3" name="Picture 3"/>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4" name="Picture 4"/>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5" name="Picture 5"/>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6" name="Picture 6"/>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20</xdr:col>
      <xdr:colOff>0</xdr:colOff>
      <xdr:row>57</xdr:row>
      <xdr:rowOff>76200</xdr:rowOff>
    </xdr:from>
    <xdr:to>
      <xdr:col>20</xdr:col>
      <xdr:colOff>0</xdr:colOff>
      <xdr:row>61</xdr:row>
      <xdr:rowOff>38100</xdr:rowOff>
    </xdr:to>
    <xdr:pic>
      <xdr:nvPicPr>
        <xdr:cNvPr id="7" name="Picture 7"/>
        <xdr:cNvPicPr preferRelativeResize="1">
          <a:picLocks noChangeAspect="1"/>
        </xdr:cNvPicPr>
      </xdr:nvPicPr>
      <xdr:blipFill>
        <a:blip r:embed="rId1"/>
        <a:stretch>
          <a:fillRect/>
        </a:stretch>
      </xdr:blipFill>
      <xdr:spPr>
        <a:xfrm>
          <a:off x="21240750" y="14116050"/>
          <a:ext cx="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940"/>
  <sheetViews>
    <sheetView tabSelected="1" zoomScale="50" zoomScaleNormal="50" workbookViewId="0" topLeftCell="A30">
      <selection activeCell="F46" sqref="F46"/>
    </sheetView>
  </sheetViews>
  <sheetFormatPr defaultColWidth="9.140625" defaultRowHeight="12.75"/>
  <cols>
    <col min="1" max="1" width="8.57421875" style="110" customWidth="1"/>
    <col min="2" max="2" width="2.8515625" style="110" customWidth="1"/>
    <col min="3" max="3" width="44.140625" style="110" customWidth="1"/>
    <col min="4" max="16" width="15.421875" style="110" customWidth="1"/>
    <col min="17" max="17" width="48.28125" style="110" customWidth="1"/>
    <col min="18" max="18" width="2.8515625" style="110" customWidth="1"/>
    <col min="19" max="19" width="11.28125" style="109" customWidth="1"/>
    <col min="20" max="20" width="7.8515625" style="109" hidden="1" customWidth="1"/>
    <col min="21" max="57" width="7.8515625" style="109" customWidth="1"/>
    <col min="58" max="16384" width="7.8515625" style="110" customWidth="1"/>
  </cols>
  <sheetData>
    <row r="1" spans="1:20" ht="21" customHeight="1">
      <c r="A1" s="1" t="s">
        <v>118</v>
      </c>
      <c r="B1" s="107"/>
      <c r="C1" s="107"/>
      <c r="D1" s="107"/>
      <c r="E1" s="169"/>
      <c r="F1" s="169"/>
      <c r="G1" s="169"/>
      <c r="H1" s="169"/>
      <c r="I1" s="169"/>
      <c r="J1" s="2" t="s">
        <v>34</v>
      </c>
      <c r="K1" s="169"/>
      <c r="L1" s="169"/>
      <c r="M1" s="169"/>
      <c r="N1" s="169"/>
      <c r="O1" s="169"/>
      <c r="P1" s="169"/>
      <c r="Q1" s="108"/>
      <c r="R1" s="108"/>
      <c r="S1" s="3" t="s">
        <v>119</v>
      </c>
      <c r="T1" s="107"/>
    </row>
    <row r="2" spans="1:19" ht="21" customHeight="1">
      <c r="A2" s="169"/>
      <c r="B2" s="169"/>
      <c r="C2" s="169"/>
      <c r="D2" s="107"/>
      <c r="E2" s="169"/>
      <c r="F2" s="169"/>
      <c r="G2" s="169"/>
      <c r="H2" s="169"/>
      <c r="I2" s="169"/>
      <c r="J2" s="2" t="s">
        <v>120</v>
      </c>
      <c r="K2" s="169"/>
      <c r="L2" s="169"/>
      <c r="M2" s="169"/>
      <c r="N2" s="169"/>
      <c r="O2" s="169"/>
      <c r="P2" s="169"/>
      <c r="Q2" s="169"/>
      <c r="R2" s="169"/>
      <c r="S2" s="169"/>
    </row>
    <row r="3" spans="2:19" ht="21" customHeight="1" thickBot="1">
      <c r="B3" s="170"/>
      <c r="C3" s="170"/>
      <c r="D3" s="171"/>
      <c r="E3" s="170"/>
      <c r="F3" s="170"/>
      <c r="G3" s="170"/>
      <c r="H3" s="170"/>
      <c r="I3" s="170"/>
      <c r="J3" s="170" t="s">
        <v>97</v>
      </c>
      <c r="K3" s="170"/>
      <c r="L3" s="170"/>
      <c r="M3" s="172"/>
      <c r="N3" s="170"/>
      <c r="O3" s="170"/>
      <c r="P3" s="170"/>
      <c r="Q3" s="170"/>
      <c r="R3" s="170"/>
      <c r="S3" s="170"/>
    </row>
    <row r="4" spans="1:57" s="10" customFormat="1" ht="21" customHeight="1">
      <c r="A4" s="4"/>
      <c r="B4" s="5"/>
      <c r="C4" s="5"/>
      <c r="D4" s="202" t="s">
        <v>103</v>
      </c>
      <c r="E4" s="203"/>
      <c r="F4" s="204"/>
      <c r="G4" s="205" t="s">
        <v>108</v>
      </c>
      <c r="H4" s="203"/>
      <c r="I4" s="204"/>
      <c r="J4" s="206" t="s">
        <v>0</v>
      </c>
      <c r="K4" s="207"/>
      <c r="L4" s="207"/>
      <c r="M4" s="6"/>
      <c r="N4" s="206" t="s">
        <v>0</v>
      </c>
      <c r="O4" s="207"/>
      <c r="P4" s="208"/>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s="10" customFormat="1" ht="21" customHeight="1" thickBot="1">
      <c r="A5" s="11"/>
      <c r="B5" s="12"/>
      <c r="C5" s="12"/>
      <c r="D5" s="209"/>
      <c r="E5" s="210"/>
      <c r="F5" s="211"/>
      <c r="G5" s="209" t="s">
        <v>121</v>
      </c>
      <c r="H5" s="210"/>
      <c r="I5" s="211"/>
      <c r="J5" s="209" t="s">
        <v>109</v>
      </c>
      <c r="K5" s="210"/>
      <c r="L5" s="210"/>
      <c r="M5" s="13" t="s">
        <v>1</v>
      </c>
      <c r="N5" s="209" t="s">
        <v>110</v>
      </c>
      <c r="O5" s="210"/>
      <c r="P5" s="211"/>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57" s="10" customFormat="1" ht="21" customHeight="1">
      <c r="A6" s="11"/>
      <c r="B6" s="12"/>
      <c r="C6" s="12"/>
      <c r="D6" s="16" t="s">
        <v>2</v>
      </c>
      <c r="E6" s="17" t="s">
        <v>3</v>
      </c>
      <c r="F6" s="18" t="s">
        <v>4</v>
      </c>
      <c r="G6" s="16" t="s">
        <v>2</v>
      </c>
      <c r="H6" s="17" t="s">
        <v>3</v>
      </c>
      <c r="I6" s="18" t="s">
        <v>4</v>
      </c>
      <c r="J6" s="16" t="s">
        <v>2</v>
      </c>
      <c r="K6" s="17" t="s">
        <v>3</v>
      </c>
      <c r="L6" s="18" t="s">
        <v>4</v>
      </c>
      <c r="M6" s="19" t="s">
        <v>59</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row>
    <row r="7" spans="1:57"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s="10" customFormat="1" ht="21" customHeight="1" thickBot="1">
      <c r="A9" s="32"/>
      <c r="B9" s="33"/>
      <c r="C9" s="33"/>
      <c r="D9" s="212" t="s">
        <v>104</v>
      </c>
      <c r="E9" s="213"/>
      <c r="F9" s="214"/>
      <c r="G9" s="213" t="s">
        <v>111</v>
      </c>
      <c r="H9" s="213"/>
      <c r="I9" s="214"/>
      <c r="J9" s="215" t="s">
        <v>69</v>
      </c>
      <c r="K9" s="216"/>
      <c r="L9" s="216"/>
      <c r="M9" s="34"/>
      <c r="N9" s="215" t="s">
        <v>68</v>
      </c>
      <c r="O9" s="216"/>
      <c r="P9" s="217"/>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s="10" customFormat="1" ht="21" customHeight="1" thickBot="1">
      <c r="A10" s="36" t="s">
        <v>43</v>
      </c>
      <c r="B10" s="37"/>
      <c r="C10" s="37"/>
      <c r="D10" s="120">
        <v>2146</v>
      </c>
      <c r="E10" s="166">
        <v>1130</v>
      </c>
      <c r="F10" s="122">
        <f>SUM(D10:E10)</f>
        <v>3276</v>
      </c>
      <c r="G10" s="166">
        <v>1878</v>
      </c>
      <c r="H10" s="166">
        <f>E37</f>
        <v>966</v>
      </c>
      <c r="I10" s="122">
        <f>SUM(G10:H10)</f>
        <v>2844</v>
      </c>
      <c r="J10" s="120">
        <v>559</v>
      </c>
      <c r="K10" s="166">
        <v>643</v>
      </c>
      <c r="L10" s="122">
        <f>SUM(J10:K10)</f>
        <v>1202</v>
      </c>
      <c r="M10" s="38">
        <f>ROUND(L10-P10,2)/P10*100</f>
        <v>-43.167848699763596</v>
      </c>
      <c r="N10" s="120">
        <v>1273</v>
      </c>
      <c r="O10" s="166">
        <v>842</v>
      </c>
      <c r="P10" s="132">
        <f>SUM(N10:O10)</f>
        <v>2115</v>
      </c>
      <c r="Q10" s="39"/>
      <c r="S10" s="40" t="s">
        <v>40</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s="10" customFormat="1" ht="21" customHeight="1" thickBot="1">
      <c r="A11" s="36"/>
      <c r="B11" s="9"/>
      <c r="C11" s="9"/>
      <c r="D11" s="218"/>
      <c r="E11" s="218"/>
      <c r="F11" s="218"/>
      <c r="G11" s="218"/>
      <c r="H11" s="218"/>
      <c r="I11" s="218"/>
      <c r="J11" s="218" t="s">
        <v>112</v>
      </c>
      <c r="K11" s="218"/>
      <c r="L11" s="218"/>
      <c r="M11" s="41"/>
      <c r="N11" s="218" t="s">
        <v>113</v>
      </c>
      <c r="O11" s="218"/>
      <c r="P11" s="218"/>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s="10" customFormat="1" ht="21" customHeight="1" thickBot="1">
      <c r="A12" s="36" t="s">
        <v>8</v>
      </c>
      <c r="B12" s="44"/>
      <c r="C12" s="44"/>
      <c r="D12" s="145">
        <f>SUM(D13:D14)</f>
        <v>159</v>
      </c>
      <c r="E12" s="131">
        <f>SUM(E13:E14)</f>
        <v>162</v>
      </c>
      <c r="F12" s="133">
        <f>SUM(D12:E12)</f>
        <v>321</v>
      </c>
      <c r="G12" s="145">
        <f>SUM(G13:G14)</f>
        <v>292</v>
      </c>
      <c r="H12" s="131">
        <f>SUM(H13:H14)</f>
        <v>341</v>
      </c>
      <c r="I12" s="133">
        <f>SUM(G12:H12)</f>
        <v>633</v>
      </c>
      <c r="J12" s="120">
        <f>J13+J14</f>
        <v>5850</v>
      </c>
      <c r="K12" s="121">
        <f>K13+K14</f>
        <v>4385</v>
      </c>
      <c r="L12" s="122">
        <f>SUM(J12:K12)</f>
        <v>10235</v>
      </c>
      <c r="M12" s="123" t="s">
        <v>30</v>
      </c>
      <c r="N12" s="120">
        <f>N13+N14</f>
        <v>4683</v>
      </c>
      <c r="O12" s="121">
        <f>O13+O14</f>
        <v>3648</v>
      </c>
      <c r="P12" s="124">
        <f>SUM(N12:O12)</f>
        <v>8331</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s="10" customFormat="1" ht="21" customHeight="1">
      <c r="A13" s="36"/>
      <c r="B13" s="45" t="s">
        <v>87</v>
      </c>
      <c r="C13" s="46"/>
      <c r="D13" s="125">
        <v>159</v>
      </c>
      <c r="E13" s="126">
        <v>88</v>
      </c>
      <c r="F13" s="124">
        <f>SUM(D13:E13)</f>
        <v>247</v>
      </c>
      <c r="G13" s="125">
        <v>292</v>
      </c>
      <c r="H13" s="126">
        <v>224</v>
      </c>
      <c r="I13" s="124">
        <f>SUM(G13:H13)</f>
        <v>516</v>
      </c>
      <c r="J13" s="125">
        <v>5576</v>
      </c>
      <c r="K13" s="126">
        <v>3734</v>
      </c>
      <c r="L13" s="124">
        <f>SUM(J13:K13)</f>
        <v>9310</v>
      </c>
      <c r="M13" s="47">
        <f>ROUND(L13-P13,2)/P13*100</f>
        <v>17.313508064516128</v>
      </c>
      <c r="N13" s="125">
        <v>4636</v>
      </c>
      <c r="O13" s="126">
        <v>3300</v>
      </c>
      <c r="P13" s="124">
        <f>SUM(N13:O13)</f>
        <v>7936</v>
      </c>
      <c r="Q13" s="48"/>
      <c r="R13" s="49" t="s">
        <v>88</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s="10" customFormat="1" ht="21" customHeight="1" thickBot="1">
      <c r="A14" s="36"/>
      <c r="B14" s="50" t="s">
        <v>35</v>
      </c>
      <c r="C14" s="51"/>
      <c r="D14" s="127">
        <v>0</v>
      </c>
      <c r="E14" s="143">
        <v>74</v>
      </c>
      <c r="F14" s="129">
        <f>SUM(D14:E14)</f>
        <v>74</v>
      </c>
      <c r="G14" s="127">
        <v>0</v>
      </c>
      <c r="H14" s="143">
        <v>117</v>
      </c>
      <c r="I14" s="129">
        <f>SUM(G14:H14)</f>
        <v>117</v>
      </c>
      <c r="J14" s="127">
        <v>274</v>
      </c>
      <c r="K14" s="128">
        <v>651</v>
      </c>
      <c r="L14" s="129">
        <f>SUM(J14:K14)</f>
        <v>925</v>
      </c>
      <c r="M14" s="130" t="s">
        <v>30</v>
      </c>
      <c r="N14" s="127">
        <v>47</v>
      </c>
      <c r="O14" s="128">
        <v>348</v>
      </c>
      <c r="P14" s="129">
        <f>SUM(N14:O14)</f>
        <v>395</v>
      </c>
      <c r="Q14" s="52"/>
      <c r="R14" s="53" t="s">
        <v>36</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57" s="10" customFormat="1" ht="21" customHeight="1" thickBot="1">
      <c r="A16" s="36" t="s">
        <v>11</v>
      </c>
      <c r="B16" s="55"/>
      <c r="C16" s="44"/>
      <c r="D16" s="120">
        <f>SUM(D18:D22)</f>
        <v>338</v>
      </c>
      <c r="E16" s="131">
        <f>SUM(E18:E22)</f>
        <v>297</v>
      </c>
      <c r="F16" s="132">
        <f>SUM(D16:E16)</f>
        <v>635</v>
      </c>
      <c r="G16" s="120">
        <f>SUM(G18:G22)</f>
        <v>337</v>
      </c>
      <c r="H16" s="131">
        <f>SUM(H18:H22)</f>
        <v>294</v>
      </c>
      <c r="I16" s="132">
        <f>SUM(G16:H16)</f>
        <v>631</v>
      </c>
      <c r="J16" s="120">
        <f>SUM(J18:J22)</f>
        <v>3863</v>
      </c>
      <c r="K16" s="131">
        <f>SUM(K18:K22)</f>
        <v>3627</v>
      </c>
      <c r="L16" s="132">
        <f>SUM(J16:K16)</f>
        <v>7490</v>
      </c>
      <c r="M16" s="56">
        <f>ROUND((L16-P16)/(P16)*(100),2)</f>
        <v>-2.6</v>
      </c>
      <c r="N16" s="120">
        <f>SUM(N18:N22)</f>
        <v>4430</v>
      </c>
      <c r="O16" s="131">
        <f>SUM(O18:O22)</f>
        <v>3260</v>
      </c>
      <c r="P16" s="132">
        <f>SUM(N16:O16)</f>
        <v>7690</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row>
    <row r="17" spans="1:57" s="10" customFormat="1" ht="21" customHeight="1">
      <c r="A17" s="36"/>
      <c r="B17" s="57" t="s">
        <v>37</v>
      </c>
      <c r="C17" s="58"/>
      <c r="D17" s="125">
        <f>SUM(D18:D20)</f>
        <v>320</v>
      </c>
      <c r="E17" s="126">
        <f>SUM(E18:E20)</f>
        <v>267</v>
      </c>
      <c r="F17" s="133">
        <f>SUM(D17:E17)</f>
        <v>587</v>
      </c>
      <c r="G17" s="125">
        <f>SUM(G18:G20)</f>
        <v>311</v>
      </c>
      <c r="H17" s="126">
        <f>SUM(H18:H20)</f>
        <v>262</v>
      </c>
      <c r="I17" s="133">
        <f>SUM(G17:H17)</f>
        <v>573</v>
      </c>
      <c r="J17" s="125">
        <f>SUM(J18:J20)</f>
        <v>3679</v>
      </c>
      <c r="K17" s="126">
        <f>SUM(K18:K20)</f>
        <v>3304</v>
      </c>
      <c r="L17" s="133">
        <f>SUM(J17:K17)</f>
        <v>6983</v>
      </c>
      <c r="M17" s="47">
        <f aca="true" t="shared" si="0" ref="M17:M22">ROUND(L17-P17,2)/P17*100</f>
        <v>-2.3493217731785765</v>
      </c>
      <c r="N17" s="125">
        <f>SUM(N18:N20)</f>
        <v>4202</v>
      </c>
      <c r="O17" s="126">
        <f>SUM(O18:O20)</f>
        <v>2949</v>
      </c>
      <c r="P17" s="133">
        <f>SUM(N17:O17)</f>
        <v>7151</v>
      </c>
      <c r="Q17" s="59"/>
      <c r="R17" s="60" t="s">
        <v>38</v>
      </c>
      <c r="S17" s="40"/>
      <c r="T17" s="61"/>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row>
    <row r="18" spans="1:57" s="10" customFormat="1" ht="21" customHeight="1">
      <c r="A18" s="36"/>
      <c r="B18" s="62"/>
      <c r="C18" s="45" t="s">
        <v>13</v>
      </c>
      <c r="D18" s="134">
        <v>298</v>
      </c>
      <c r="E18" s="135">
        <v>24</v>
      </c>
      <c r="F18" s="136">
        <f>SUM(D18:E18)</f>
        <v>322</v>
      </c>
      <c r="G18" s="134">
        <v>288</v>
      </c>
      <c r="H18" s="135">
        <v>22</v>
      </c>
      <c r="I18" s="136">
        <f>SUM(G18:H18)</f>
        <v>310</v>
      </c>
      <c r="J18" s="134">
        <v>3459</v>
      </c>
      <c r="K18" s="135">
        <v>249</v>
      </c>
      <c r="L18" s="136">
        <f>SUM(J18:K18)</f>
        <v>3708</v>
      </c>
      <c r="M18" s="63">
        <f t="shared" si="0"/>
        <v>-4.359040495228269</v>
      </c>
      <c r="N18" s="134">
        <v>3630</v>
      </c>
      <c r="O18" s="135">
        <v>247</v>
      </c>
      <c r="P18" s="136">
        <f>SUM(N18:O18)</f>
        <v>3877</v>
      </c>
      <c r="Q18" s="49" t="s">
        <v>46</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1:57" s="10" customFormat="1" ht="21" customHeight="1">
      <c r="A19" s="36"/>
      <c r="B19" s="65"/>
      <c r="C19" s="66" t="s">
        <v>14</v>
      </c>
      <c r="D19" s="137">
        <v>13</v>
      </c>
      <c r="E19" s="138">
        <v>243</v>
      </c>
      <c r="F19" s="139">
        <f>SUM(D19:E19)</f>
        <v>256</v>
      </c>
      <c r="G19" s="137">
        <v>14</v>
      </c>
      <c r="H19" s="138">
        <v>240</v>
      </c>
      <c r="I19" s="139">
        <f>SUM(G19:H19)</f>
        <v>254</v>
      </c>
      <c r="J19" s="137">
        <v>105</v>
      </c>
      <c r="K19" s="138">
        <v>3050</v>
      </c>
      <c r="L19" s="139">
        <f>SUM(J19:K19)</f>
        <v>3155</v>
      </c>
      <c r="M19" s="67">
        <f t="shared" si="0"/>
        <v>0.28607755880483154</v>
      </c>
      <c r="N19" s="137">
        <v>446</v>
      </c>
      <c r="O19" s="138">
        <v>2700</v>
      </c>
      <c r="P19" s="139">
        <f>SUM(N19:O19)</f>
        <v>3146</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row>
    <row r="20" spans="1:57" s="10" customFormat="1" ht="21" customHeight="1">
      <c r="A20" s="36"/>
      <c r="B20" s="65"/>
      <c r="C20" s="69" t="s">
        <v>16</v>
      </c>
      <c r="D20" s="140">
        <v>9</v>
      </c>
      <c r="E20" s="141">
        <v>0</v>
      </c>
      <c r="F20" s="142">
        <f>E20+D20</f>
        <v>9</v>
      </c>
      <c r="G20" s="140">
        <v>9</v>
      </c>
      <c r="H20" s="141">
        <v>0</v>
      </c>
      <c r="I20" s="142">
        <f>H20+G20</f>
        <v>9</v>
      </c>
      <c r="J20" s="140">
        <v>115</v>
      </c>
      <c r="K20" s="141">
        <v>5</v>
      </c>
      <c r="L20" s="142">
        <f>K20+J20</f>
        <v>120</v>
      </c>
      <c r="M20" s="67">
        <f t="shared" si="0"/>
        <v>-6.25</v>
      </c>
      <c r="N20" s="140">
        <v>126</v>
      </c>
      <c r="O20" s="141">
        <v>2</v>
      </c>
      <c r="P20" s="142">
        <f>O20+N20</f>
        <v>128</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row>
    <row r="21" spans="1:57" s="10" customFormat="1" ht="21" customHeight="1">
      <c r="A21" s="36"/>
      <c r="B21" s="71" t="s">
        <v>18</v>
      </c>
      <c r="C21" s="72"/>
      <c r="D21" s="137">
        <v>12</v>
      </c>
      <c r="E21" s="138">
        <v>13</v>
      </c>
      <c r="F21" s="139">
        <f>SUM(D21:E21)</f>
        <v>25</v>
      </c>
      <c r="G21" s="137">
        <v>22</v>
      </c>
      <c r="H21" s="138">
        <v>17</v>
      </c>
      <c r="I21" s="139">
        <f>SUM(G21:H21)</f>
        <v>39</v>
      </c>
      <c r="J21" s="137">
        <v>144</v>
      </c>
      <c r="K21" s="138">
        <v>157</v>
      </c>
      <c r="L21" s="139">
        <f>SUM(J21:K21)</f>
        <v>301</v>
      </c>
      <c r="M21" s="73">
        <f t="shared" si="0"/>
        <v>-7.384615384615385</v>
      </c>
      <c r="N21" s="137">
        <v>164</v>
      </c>
      <c r="O21" s="138">
        <v>161</v>
      </c>
      <c r="P21" s="139">
        <f>SUM(N21:O21)</f>
        <v>325</v>
      </c>
      <c r="Q21" s="42"/>
      <c r="R21" s="70" t="s">
        <v>41</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row>
    <row r="22" spans="1:57" s="10" customFormat="1" ht="21" customHeight="1" thickBot="1">
      <c r="A22" s="36"/>
      <c r="B22" s="74" t="s">
        <v>19</v>
      </c>
      <c r="C22" s="75"/>
      <c r="D22" s="127">
        <v>6</v>
      </c>
      <c r="E22" s="143">
        <v>17</v>
      </c>
      <c r="F22" s="144">
        <f>SUM(D22:E22)</f>
        <v>23</v>
      </c>
      <c r="G22" s="127">
        <v>4</v>
      </c>
      <c r="H22" s="143">
        <v>15</v>
      </c>
      <c r="I22" s="144">
        <f>SUM(G22:H22)</f>
        <v>19</v>
      </c>
      <c r="J22" s="127">
        <v>40</v>
      </c>
      <c r="K22" s="143">
        <v>166</v>
      </c>
      <c r="L22" s="144">
        <f>SUM(J22:K22)</f>
        <v>206</v>
      </c>
      <c r="M22" s="76">
        <f t="shared" si="0"/>
        <v>-3.7383177570093453</v>
      </c>
      <c r="N22" s="127">
        <v>64</v>
      </c>
      <c r="O22" s="143">
        <v>150</v>
      </c>
      <c r="P22" s="144">
        <f>SUM(N22:O22)</f>
        <v>214</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s="10" customFormat="1" ht="9"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s="10" customFormat="1" ht="21" customHeight="1" thickBot="1">
      <c r="A24" s="36" t="s">
        <v>65</v>
      </c>
      <c r="B24" s="37"/>
      <c r="C24" s="37"/>
      <c r="D24" s="145">
        <f>SUM(D25+D28)</f>
        <v>75</v>
      </c>
      <c r="E24" s="146">
        <f>SUM(E25+E28)</f>
        <v>21</v>
      </c>
      <c r="F24" s="133">
        <f>SUM(D24:E24)</f>
        <v>96</v>
      </c>
      <c r="G24" s="145">
        <f>SUM(G25+G28)</f>
        <v>110</v>
      </c>
      <c r="H24" s="146">
        <f>SUM(H25+H28)</f>
        <v>11</v>
      </c>
      <c r="I24" s="133">
        <f>SUM(G24:H24)</f>
        <v>121</v>
      </c>
      <c r="J24" s="145">
        <f>SUM(J25+J28)</f>
        <v>817</v>
      </c>
      <c r="K24" s="146">
        <f>SUM(K25+K28)</f>
        <v>371</v>
      </c>
      <c r="L24" s="133">
        <f>SUM(J24:K24)</f>
        <v>1188</v>
      </c>
      <c r="M24" s="123" t="s">
        <v>30</v>
      </c>
      <c r="N24" s="145">
        <f>SUM(N25+N28)</f>
        <v>812</v>
      </c>
      <c r="O24" s="146">
        <f>SUM(O25+O28)</f>
        <v>523</v>
      </c>
      <c r="P24" s="133">
        <f>SUM(N24:O24)</f>
        <v>1335</v>
      </c>
      <c r="Q24" s="39"/>
      <c r="R24" s="39"/>
      <c r="S24" s="79" t="s">
        <v>122</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row>
    <row r="25" spans="1:57" s="10" customFormat="1" ht="21" customHeight="1">
      <c r="A25" s="36"/>
      <c r="B25" s="57" t="s">
        <v>67</v>
      </c>
      <c r="C25" s="80"/>
      <c r="D25" s="145">
        <f>SUM(D26:D27)</f>
        <v>7</v>
      </c>
      <c r="E25" s="146">
        <f>SUM(E26:E27)</f>
        <v>5</v>
      </c>
      <c r="F25" s="124">
        <f aca="true" t="shared" si="1" ref="F25:F30">SUM(D25:E25)</f>
        <v>12</v>
      </c>
      <c r="G25" s="146">
        <f>SUM(G26:G27)</f>
        <v>9</v>
      </c>
      <c r="H25" s="146">
        <f>SUM(H26:H27)</f>
        <v>3</v>
      </c>
      <c r="I25" s="124">
        <f aca="true" t="shared" si="2" ref="I25:I30">SUM(G25:H25)</f>
        <v>12</v>
      </c>
      <c r="J25" s="145">
        <f>SUM(J26:J27)</f>
        <v>73</v>
      </c>
      <c r="K25" s="147">
        <f>SUM(K26:K27)</f>
        <v>45</v>
      </c>
      <c r="L25" s="124">
        <f aca="true" t="shared" si="3" ref="L25:L30">SUM(J25:K25)</f>
        <v>118</v>
      </c>
      <c r="M25" s="148" t="s">
        <v>30</v>
      </c>
      <c r="N25" s="149">
        <f>SUM(N26:N27)</f>
        <v>52</v>
      </c>
      <c r="O25" s="126">
        <f>SUM(O26:O27)</f>
        <v>2</v>
      </c>
      <c r="P25" s="124">
        <f aca="true" t="shared" si="4" ref="P25:P30">SUM(N25:O25)</f>
        <v>54</v>
      </c>
      <c r="Q25" s="81"/>
      <c r="R25" s="60" t="s">
        <v>66</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row>
    <row r="26" spans="1:57" s="10" customFormat="1" ht="21" customHeight="1">
      <c r="A26" s="36"/>
      <c r="B26" s="82"/>
      <c r="C26" s="83" t="s">
        <v>49</v>
      </c>
      <c r="D26" s="150">
        <v>4</v>
      </c>
      <c r="E26" s="151">
        <v>2</v>
      </c>
      <c r="F26" s="152">
        <f t="shared" si="1"/>
        <v>6</v>
      </c>
      <c r="G26" s="150">
        <v>5</v>
      </c>
      <c r="H26" s="151">
        <v>2</v>
      </c>
      <c r="I26" s="152">
        <f t="shared" si="2"/>
        <v>7</v>
      </c>
      <c r="J26" s="150">
        <v>37</v>
      </c>
      <c r="K26" s="151">
        <v>24</v>
      </c>
      <c r="L26" s="152">
        <f t="shared" si="3"/>
        <v>61</v>
      </c>
      <c r="M26" s="153" t="s">
        <v>30</v>
      </c>
      <c r="N26" s="150">
        <v>37</v>
      </c>
      <c r="O26" s="151">
        <v>1</v>
      </c>
      <c r="P26" s="152">
        <f t="shared" si="4"/>
        <v>38</v>
      </c>
      <c r="Q26" s="84" t="s">
        <v>51</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row>
    <row r="27" spans="1:57" s="10" customFormat="1" ht="21" customHeight="1">
      <c r="A27" s="36"/>
      <c r="B27" s="82"/>
      <c r="C27" s="85" t="s">
        <v>50</v>
      </c>
      <c r="D27" s="154">
        <v>3</v>
      </c>
      <c r="E27" s="155">
        <v>3</v>
      </c>
      <c r="F27" s="156">
        <f t="shared" si="1"/>
        <v>6</v>
      </c>
      <c r="G27" s="154">
        <v>4</v>
      </c>
      <c r="H27" s="155">
        <v>1</v>
      </c>
      <c r="I27" s="156">
        <f t="shared" si="2"/>
        <v>5</v>
      </c>
      <c r="J27" s="154">
        <v>36</v>
      </c>
      <c r="K27" s="155">
        <v>21</v>
      </c>
      <c r="L27" s="156">
        <f t="shared" si="3"/>
        <v>57</v>
      </c>
      <c r="M27" s="157" t="s">
        <v>30</v>
      </c>
      <c r="N27" s="154">
        <v>15</v>
      </c>
      <c r="O27" s="155">
        <v>1</v>
      </c>
      <c r="P27" s="156">
        <f t="shared" si="4"/>
        <v>16</v>
      </c>
      <c r="Q27" s="87" t="s">
        <v>52</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s="10" customFormat="1" ht="21" customHeight="1">
      <c r="A28" s="36"/>
      <c r="B28" s="71" t="s">
        <v>57</v>
      </c>
      <c r="C28" s="89"/>
      <c r="D28" s="158">
        <f>SUM(D29:D30)</f>
        <v>68</v>
      </c>
      <c r="E28" s="159">
        <f>SUM(E29:E30)</f>
        <v>16</v>
      </c>
      <c r="F28" s="160">
        <f t="shared" si="1"/>
        <v>84</v>
      </c>
      <c r="G28" s="158">
        <f>SUM(G29:G30)</f>
        <v>101</v>
      </c>
      <c r="H28" s="159">
        <f>SUM(H29:H30)</f>
        <v>8</v>
      </c>
      <c r="I28" s="160">
        <f t="shared" si="2"/>
        <v>109</v>
      </c>
      <c r="J28" s="158">
        <f>SUM(J29:J30)</f>
        <v>744</v>
      </c>
      <c r="K28" s="159">
        <f>SUM(K29:K30)</f>
        <v>326</v>
      </c>
      <c r="L28" s="160">
        <f t="shared" si="3"/>
        <v>1070</v>
      </c>
      <c r="M28" s="153" t="s">
        <v>30</v>
      </c>
      <c r="N28" s="158">
        <f>SUM(N29:N30)</f>
        <v>760</v>
      </c>
      <c r="O28" s="159">
        <f>SUM(O29:O30)</f>
        <v>521</v>
      </c>
      <c r="P28" s="160">
        <f t="shared" si="4"/>
        <v>1281</v>
      </c>
      <c r="Q28" s="90"/>
      <c r="R28" s="70" t="s">
        <v>58</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row>
    <row r="29" spans="1:57" s="10" customFormat="1" ht="21" customHeight="1">
      <c r="A29" s="36"/>
      <c r="B29" s="82"/>
      <c r="C29" s="83" t="s">
        <v>60</v>
      </c>
      <c r="D29" s="150">
        <v>68</v>
      </c>
      <c r="E29" s="151">
        <v>16</v>
      </c>
      <c r="F29" s="152">
        <f t="shared" si="1"/>
        <v>84</v>
      </c>
      <c r="G29" s="150">
        <v>101</v>
      </c>
      <c r="H29" s="151">
        <v>8</v>
      </c>
      <c r="I29" s="152">
        <f t="shared" si="2"/>
        <v>109</v>
      </c>
      <c r="J29" s="150">
        <v>737</v>
      </c>
      <c r="K29" s="151">
        <v>296</v>
      </c>
      <c r="L29" s="152">
        <f t="shared" si="3"/>
        <v>1033</v>
      </c>
      <c r="M29" s="153" t="s">
        <v>30</v>
      </c>
      <c r="N29" s="150">
        <v>671</v>
      </c>
      <c r="O29" s="151">
        <v>81</v>
      </c>
      <c r="P29" s="152">
        <f t="shared" si="4"/>
        <v>752</v>
      </c>
      <c r="Q29" s="84" t="s">
        <v>62</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row>
    <row r="30" spans="1:57" s="10" customFormat="1" ht="21" customHeight="1">
      <c r="A30" s="36"/>
      <c r="B30" s="82"/>
      <c r="C30" s="85" t="s">
        <v>61</v>
      </c>
      <c r="D30" s="154">
        <v>0</v>
      </c>
      <c r="E30" s="155">
        <v>0</v>
      </c>
      <c r="F30" s="156">
        <f t="shared" si="1"/>
        <v>0</v>
      </c>
      <c r="G30" s="154">
        <v>0</v>
      </c>
      <c r="H30" s="155">
        <v>0</v>
      </c>
      <c r="I30" s="156">
        <f t="shared" si="2"/>
        <v>0</v>
      </c>
      <c r="J30" s="154">
        <v>7</v>
      </c>
      <c r="K30" s="155">
        <v>30</v>
      </c>
      <c r="L30" s="156">
        <f t="shared" si="3"/>
        <v>37</v>
      </c>
      <c r="M30" s="157" t="s">
        <v>30</v>
      </c>
      <c r="N30" s="154">
        <v>89</v>
      </c>
      <c r="O30" s="155">
        <v>440</v>
      </c>
      <c r="P30" s="156">
        <f t="shared" si="4"/>
        <v>529</v>
      </c>
      <c r="Q30" s="87" t="s">
        <v>63</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s="10" customFormat="1" ht="9" customHeight="1" thickBot="1">
      <c r="A31" s="36"/>
      <c r="B31" s="91"/>
      <c r="C31" s="92"/>
      <c r="D31" s="161"/>
      <c r="E31" s="162"/>
      <c r="F31" s="163"/>
      <c r="G31" s="161"/>
      <c r="H31" s="162"/>
      <c r="I31" s="163"/>
      <c r="J31" s="161"/>
      <c r="K31" s="162"/>
      <c r="L31" s="163"/>
      <c r="M31" s="164"/>
      <c r="N31" s="161"/>
      <c r="O31" s="162"/>
      <c r="P31" s="163"/>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7" s="10" customFormat="1" ht="9"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row>
    <row r="33" spans="1:57" s="10" customFormat="1" ht="21" customHeight="1" thickBot="1">
      <c r="A33" s="95" t="s">
        <v>21</v>
      </c>
      <c r="B33" s="37"/>
      <c r="C33" s="37"/>
      <c r="D33" s="167">
        <f aca="true" t="shared" si="5" ref="D33:P33">SUM(D34:D35)</f>
        <v>14</v>
      </c>
      <c r="E33" s="131">
        <f t="shared" si="5"/>
        <v>8</v>
      </c>
      <c r="F33" s="132">
        <f t="shared" si="5"/>
        <v>22</v>
      </c>
      <c r="G33" s="131">
        <f t="shared" si="5"/>
        <v>5</v>
      </c>
      <c r="H33" s="131">
        <f t="shared" si="5"/>
        <v>10</v>
      </c>
      <c r="I33" s="132">
        <f t="shared" si="5"/>
        <v>15</v>
      </c>
      <c r="J33" s="131">
        <f t="shared" si="5"/>
        <v>11</v>
      </c>
      <c r="K33" s="131">
        <f t="shared" si="5"/>
        <v>38</v>
      </c>
      <c r="L33" s="122">
        <f t="shared" si="5"/>
        <v>49</v>
      </c>
      <c r="M33" s="165" t="s">
        <v>30</v>
      </c>
      <c r="N33" s="166">
        <f t="shared" si="5"/>
        <v>155</v>
      </c>
      <c r="O33" s="131">
        <f t="shared" si="5"/>
        <v>64</v>
      </c>
      <c r="P33" s="122">
        <f t="shared" si="5"/>
        <v>219</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row>
    <row r="34" spans="1:57" s="10" customFormat="1" ht="21" customHeight="1">
      <c r="A34" s="36"/>
      <c r="B34" s="45" t="s">
        <v>85</v>
      </c>
      <c r="C34" s="46"/>
      <c r="D34" s="137">
        <v>12</v>
      </c>
      <c r="E34" s="138">
        <v>10</v>
      </c>
      <c r="F34" s="124">
        <f>SUM(D34:E34)</f>
        <v>22</v>
      </c>
      <c r="G34" s="137">
        <v>14</v>
      </c>
      <c r="H34" s="138">
        <v>3</v>
      </c>
      <c r="I34" s="139">
        <f>SUM(G34:H34)</f>
        <v>17</v>
      </c>
      <c r="J34" s="137">
        <v>11</v>
      </c>
      <c r="K34" s="138">
        <v>24</v>
      </c>
      <c r="L34" s="124">
        <f>SUM(J34:K34)</f>
        <v>35</v>
      </c>
      <c r="M34" s="123" t="s">
        <v>30</v>
      </c>
      <c r="N34" s="137">
        <v>43</v>
      </c>
      <c r="O34" s="138">
        <v>20</v>
      </c>
      <c r="P34" s="124">
        <f>SUM(N34:O34)</f>
        <v>63</v>
      </c>
      <c r="Q34" s="48"/>
      <c r="R34" s="49" t="s">
        <v>93</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1:57" s="10" customFormat="1" ht="21" customHeight="1" thickBot="1">
      <c r="A35" s="36"/>
      <c r="B35" s="69" t="s">
        <v>86</v>
      </c>
      <c r="C35" s="96"/>
      <c r="D35" s="137">
        <v>2</v>
      </c>
      <c r="E35" s="138">
        <v>-2</v>
      </c>
      <c r="F35" s="144">
        <f>SUM(D35:E35)</f>
        <v>0</v>
      </c>
      <c r="G35" s="137">
        <v>-9</v>
      </c>
      <c r="H35" s="138">
        <v>7</v>
      </c>
      <c r="I35" s="144">
        <f>SUM(G35:H35)</f>
        <v>-2</v>
      </c>
      <c r="J35" s="127">
        <v>0</v>
      </c>
      <c r="K35" s="128">
        <v>14</v>
      </c>
      <c r="L35" s="129">
        <f>SUM(J35:K35)</f>
        <v>14</v>
      </c>
      <c r="M35" s="130" t="s">
        <v>30</v>
      </c>
      <c r="N35" s="127">
        <v>112</v>
      </c>
      <c r="O35" s="128">
        <v>44</v>
      </c>
      <c r="P35" s="129">
        <f>SUM(N35:O35)</f>
        <v>156</v>
      </c>
      <c r="Q35" s="52"/>
      <c r="R35" s="53" t="s">
        <v>89</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1:57" s="10" customFormat="1" ht="21" customHeight="1" thickBot="1">
      <c r="A36" s="36"/>
      <c r="B36" s="9"/>
      <c r="C36" s="9"/>
      <c r="D36" s="218" t="s">
        <v>106</v>
      </c>
      <c r="E36" s="218"/>
      <c r="F36" s="218"/>
      <c r="G36" s="219" t="s">
        <v>114</v>
      </c>
      <c r="H36" s="218"/>
      <c r="I36" s="218"/>
      <c r="J36" s="219" t="s">
        <v>114</v>
      </c>
      <c r="K36" s="218"/>
      <c r="L36" s="218"/>
      <c r="M36" s="218"/>
      <c r="N36" s="219" t="s">
        <v>115</v>
      </c>
      <c r="O36" s="218"/>
      <c r="P36" s="218"/>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1:57" s="10" customFormat="1" ht="21" customHeight="1" thickBot="1">
      <c r="A37" s="97" t="s">
        <v>94</v>
      </c>
      <c r="B37" s="98"/>
      <c r="C37" s="98"/>
      <c r="D37" s="120">
        <f>D10+D12-D16-D24-D33</f>
        <v>1878</v>
      </c>
      <c r="E37" s="131">
        <f>E10+E12-E16-E24-E33</f>
        <v>966</v>
      </c>
      <c r="F37" s="132">
        <f>SUM(D37:E37)</f>
        <v>2844</v>
      </c>
      <c r="G37" s="120">
        <f>G10+G12-G16-G24-G33</f>
        <v>1718</v>
      </c>
      <c r="H37" s="131">
        <f>H10+H12-H16-H24-H33</f>
        <v>992</v>
      </c>
      <c r="I37" s="132">
        <f>SUM(G37:H37)</f>
        <v>2710</v>
      </c>
      <c r="J37" s="120">
        <f>J10+J12-J16-J24-J33</f>
        <v>1718</v>
      </c>
      <c r="K37" s="131">
        <f>K10+K12-K16-K24-K33</f>
        <v>992</v>
      </c>
      <c r="L37" s="132">
        <f>SUM(J37:K37)</f>
        <v>2710</v>
      </c>
      <c r="M37" s="99">
        <f>ROUND(L37-P37,2)/P37*100</f>
        <v>125.4575707154742</v>
      </c>
      <c r="N37" s="120">
        <f>N10+N12-N16-N24-N33</f>
        <v>559</v>
      </c>
      <c r="O37" s="131">
        <f>O10+O12-O16-O24-O33</f>
        <v>643</v>
      </c>
      <c r="P37" s="132">
        <f>SUM(N37:O37)</f>
        <v>1202</v>
      </c>
      <c r="Q37" s="100"/>
      <c r="R37" s="100"/>
      <c r="S37" s="101" t="s">
        <v>95</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row>
    <row r="38" spans="1:57" s="10" customFormat="1" ht="12" customHeight="1" thickBot="1">
      <c r="A38" s="102"/>
      <c r="B38" s="33"/>
      <c r="C38" s="33"/>
      <c r="D38" s="54"/>
      <c r="E38" s="54"/>
      <c r="F38" s="54"/>
      <c r="G38" s="218"/>
      <c r="H38" s="218"/>
      <c r="I38" s="218"/>
      <c r="J38" s="218"/>
      <c r="K38" s="218"/>
      <c r="L38" s="218"/>
      <c r="M38" s="173"/>
      <c r="N38" s="218"/>
      <c r="O38" s="218"/>
      <c r="P38" s="218"/>
      <c r="Q38" s="220"/>
      <c r="R38" s="220"/>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row>
    <row r="39" spans="1:57" s="10" customFormat="1" ht="21" customHeight="1" thickBot="1">
      <c r="A39" s="95" t="s">
        <v>84</v>
      </c>
      <c r="B39" s="37"/>
      <c r="C39" s="37"/>
      <c r="D39" s="167">
        <f aca="true" t="shared" si="6" ref="D39:L39">SUM(D40:D41)</f>
        <v>1878</v>
      </c>
      <c r="E39" s="131">
        <f t="shared" si="6"/>
        <v>966</v>
      </c>
      <c r="F39" s="166">
        <f t="shared" si="6"/>
        <v>2844</v>
      </c>
      <c r="G39" s="167">
        <f t="shared" si="6"/>
        <v>1718</v>
      </c>
      <c r="H39" s="131">
        <f t="shared" si="6"/>
        <v>992</v>
      </c>
      <c r="I39" s="166">
        <f t="shared" si="6"/>
        <v>2710</v>
      </c>
      <c r="J39" s="167">
        <f t="shared" si="6"/>
        <v>1718</v>
      </c>
      <c r="K39" s="131">
        <f t="shared" si="6"/>
        <v>992</v>
      </c>
      <c r="L39" s="122">
        <f t="shared" si="6"/>
        <v>2710</v>
      </c>
      <c r="M39" s="56">
        <f>ROUND(L39-P39,2)/P39*100</f>
        <v>125.4575707154742</v>
      </c>
      <c r="N39" s="167">
        <f>SUM(N40:N41)</f>
        <v>559</v>
      </c>
      <c r="O39" s="131">
        <f>SUM(O40:O41)</f>
        <v>643</v>
      </c>
      <c r="P39" s="122">
        <f>SUM(N39:O39)</f>
        <v>1202</v>
      </c>
      <c r="Q39" s="39"/>
      <c r="R39" s="39"/>
      <c r="S39" s="40" t="s">
        <v>90</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1:57" s="10" customFormat="1" ht="21" customHeight="1">
      <c r="A40" s="103"/>
      <c r="B40" s="45" t="s">
        <v>23</v>
      </c>
      <c r="C40" s="46"/>
      <c r="D40" s="125">
        <v>1703</v>
      </c>
      <c r="E40" s="138">
        <v>840</v>
      </c>
      <c r="F40" s="139">
        <f>SUM(D40:E40)</f>
        <v>2543</v>
      </c>
      <c r="G40" s="138">
        <v>1555</v>
      </c>
      <c r="H40" s="138">
        <v>854</v>
      </c>
      <c r="I40" s="139">
        <f>SUM(G40:H40)</f>
        <v>2409</v>
      </c>
      <c r="J40" s="138">
        <v>1555</v>
      </c>
      <c r="K40" s="138">
        <v>854</v>
      </c>
      <c r="L40" s="124">
        <f>SUM(J40:K40)</f>
        <v>2409</v>
      </c>
      <c r="M40" s="47">
        <f>ROUND(L40-P40,2)/P40*100</f>
        <v>146.5711361310133</v>
      </c>
      <c r="N40" s="138">
        <v>453</v>
      </c>
      <c r="O40" s="138">
        <v>524</v>
      </c>
      <c r="P40" s="124">
        <f>SUM(N40:O40)</f>
        <v>977</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1:57" s="10" customFormat="1" ht="21" customHeight="1" thickBot="1">
      <c r="A41" s="103"/>
      <c r="B41" s="69" t="s">
        <v>25</v>
      </c>
      <c r="C41" s="96"/>
      <c r="D41" s="127">
        <v>175</v>
      </c>
      <c r="E41" s="143">
        <v>126</v>
      </c>
      <c r="F41" s="129">
        <f>SUM(D41:E41)</f>
        <v>301</v>
      </c>
      <c r="G41" s="143">
        <v>163</v>
      </c>
      <c r="H41" s="143">
        <v>138</v>
      </c>
      <c r="I41" s="129">
        <f>SUM(G41:H41)</f>
        <v>301</v>
      </c>
      <c r="J41" s="143">
        <v>163</v>
      </c>
      <c r="K41" s="143">
        <v>138</v>
      </c>
      <c r="L41" s="129">
        <f>SUM(J41:K41)</f>
        <v>301</v>
      </c>
      <c r="M41" s="104">
        <f>ROUND(L41-P41,2)/P41*100</f>
        <v>33.77777777777778</v>
      </c>
      <c r="N41" s="127">
        <v>106</v>
      </c>
      <c r="O41" s="143">
        <v>119</v>
      </c>
      <c r="P41" s="129">
        <f>SUM(N41:O41)</f>
        <v>225</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row>
    <row r="42" spans="1:57"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1:19" s="10" customFormat="1" ht="21" customHeight="1">
      <c r="A43" s="174" t="s">
        <v>71</v>
      </c>
      <c r="B43" s="175"/>
      <c r="C43" s="175"/>
      <c r="D43" s="176"/>
      <c r="E43" s="177"/>
      <c r="F43" s="178"/>
      <c r="G43" s="176"/>
      <c r="H43" s="177"/>
      <c r="I43" s="178"/>
      <c r="J43" s="176"/>
      <c r="K43" s="177"/>
      <c r="L43" s="178"/>
      <c r="M43" s="179"/>
      <c r="N43" s="176"/>
      <c r="O43" s="177"/>
      <c r="P43" s="178"/>
      <c r="Q43" s="180"/>
      <c r="R43" s="180"/>
      <c r="S43" s="181" t="s">
        <v>72</v>
      </c>
    </row>
    <row r="44" spans="1:19" s="10" customFormat="1" ht="21" customHeight="1">
      <c r="A44" s="95" t="s">
        <v>73</v>
      </c>
      <c r="B44" s="72"/>
      <c r="C44" s="72"/>
      <c r="D44" s="182"/>
      <c r="E44" s="183"/>
      <c r="F44" s="184"/>
      <c r="G44" s="182"/>
      <c r="H44" s="183"/>
      <c r="I44" s="184"/>
      <c r="J44" s="182"/>
      <c r="K44" s="183"/>
      <c r="L44" s="184"/>
      <c r="M44" s="185"/>
      <c r="N44" s="182"/>
      <c r="O44" s="183"/>
      <c r="P44" s="184"/>
      <c r="Q44" s="61"/>
      <c r="R44" s="61"/>
      <c r="S44" s="40" t="s">
        <v>74</v>
      </c>
    </row>
    <row r="45" spans="1:19" s="10" customFormat="1" ht="21" customHeight="1">
      <c r="A45" s="186"/>
      <c r="B45" s="72" t="s">
        <v>75</v>
      </c>
      <c r="C45" s="72"/>
      <c r="D45" s="187">
        <v>0</v>
      </c>
      <c r="E45" s="183">
        <v>73</v>
      </c>
      <c r="F45" s="188">
        <f aca="true" t="shared" si="7" ref="F45:F50">SUM(D45:E45)</f>
        <v>73</v>
      </c>
      <c r="G45" s="187">
        <v>0</v>
      </c>
      <c r="H45" s="183">
        <v>58</v>
      </c>
      <c r="I45" s="188">
        <f aca="true" t="shared" si="8" ref="I45:I50">SUM(G45:H45)</f>
        <v>58</v>
      </c>
      <c r="J45" s="187">
        <v>7</v>
      </c>
      <c r="K45" s="183">
        <v>1</v>
      </c>
      <c r="L45" s="188">
        <f aca="true" t="shared" si="9" ref="L45:L50">SUM(J45:K45)</f>
        <v>8</v>
      </c>
      <c r="M45" s="189" t="s">
        <v>30</v>
      </c>
      <c r="N45" s="187">
        <v>0</v>
      </c>
      <c r="O45" s="183">
        <v>0</v>
      </c>
      <c r="P45" s="184">
        <f>SUM(N45:O45)</f>
        <v>0</v>
      </c>
      <c r="Q45" s="61"/>
      <c r="R45" s="42" t="s">
        <v>76</v>
      </c>
      <c r="S45" s="43"/>
    </row>
    <row r="46" spans="1:19" s="10" customFormat="1" ht="21" customHeight="1">
      <c r="A46" s="186"/>
      <c r="B46" s="72" t="s">
        <v>77</v>
      </c>
      <c r="C46" s="72"/>
      <c r="D46" s="187">
        <v>0</v>
      </c>
      <c r="E46" s="183">
        <v>23</v>
      </c>
      <c r="F46" s="188">
        <f t="shared" si="7"/>
        <v>23</v>
      </c>
      <c r="G46" s="187">
        <v>0</v>
      </c>
      <c r="H46" s="183">
        <v>2</v>
      </c>
      <c r="I46" s="188">
        <f t="shared" si="8"/>
        <v>2</v>
      </c>
      <c r="J46" s="187">
        <v>48</v>
      </c>
      <c r="K46" s="183">
        <v>292</v>
      </c>
      <c r="L46" s="188">
        <f t="shared" si="9"/>
        <v>340</v>
      </c>
      <c r="M46" s="189" t="s">
        <v>30</v>
      </c>
      <c r="N46" s="187">
        <v>7</v>
      </c>
      <c r="O46" s="183">
        <v>3</v>
      </c>
      <c r="P46" s="184">
        <f>SUM(N46:O46)</f>
        <v>10</v>
      </c>
      <c r="Q46" s="61"/>
      <c r="R46" s="42" t="s">
        <v>78</v>
      </c>
      <c r="S46" s="43"/>
    </row>
    <row r="47" spans="1:19" s="10" customFormat="1" ht="21" customHeight="1">
      <c r="A47" s="186"/>
      <c r="B47" s="72" t="s">
        <v>98</v>
      </c>
      <c r="C47" s="72"/>
      <c r="D47" s="187">
        <v>0</v>
      </c>
      <c r="E47" s="183">
        <v>36</v>
      </c>
      <c r="F47" s="188">
        <f t="shared" si="7"/>
        <v>36</v>
      </c>
      <c r="G47" s="187">
        <v>0</v>
      </c>
      <c r="H47" s="183">
        <v>17</v>
      </c>
      <c r="I47" s="188">
        <f t="shared" si="8"/>
        <v>17</v>
      </c>
      <c r="J47" s="187">
        <v>55</v>
      </c>
      <c r="K47" s="183">
        <v>236</v>
      </c>
      <c r="L47" s="188">
        <f t="shared" si="9"/>
        <v>291</v>
      </c>
      <c r="M47" s="189" t="s">
        <v>30</v>
      </c>
      <c r="N47" s="187">
        <v>0</v>
      </c>
      <c r="O47" s="183">
        <v>2</v>
      </c>
      <c r="P47" s="184">
        <f>SUM(N47:O47)</f>
        <v>2</v>
      </c>
      <c r="Q47" s="61"/>
      <c r="R47" s="42" t="s">
        <v>100</v>
      </c>
      <c r="S47" s="43"/>
    </row>
    <row r="48" spans="1:19" s="10" customFormat="1" ht="21" customHeight="1">
      <c r="A48" s="186"/>
      <c r="B48" s="28"/>
      <c r="C48" s="72" t="s">
        <v>102</v>
      </c>
      <c r="D48" s="187">
        <v>0</v>
      </c>
      <c r="E48" s="183">
        <v>2</v>
      </c>
      <c r="F48" s="188">
        <f t="shared" si="7"/>
        <v>2</v>
      </c>
      <c r="G48" s="187">
        <v>0</v>
      </c>
      <c r="H48" s="183">
        <v>2</v>
      </c>
      <c r="I48" s="188">
        <f t="shared" si="8"/>
        <v>2</v>
      </c>
      <c r="J48" s="187">
        <v>0</v>
      </c>
      <c r="K48" s="183">
        <v>15</v>
      </c>
      <c r="L48" s="199">
        <f t="shared" si="9"/>
        <v>15</v>
      </c>
      <c r="M48" s="189" t="s">
        <v>30</v>
      </c>
      <c r="N48" s="199">
        <v>0</v>
      </c>
      <c r="O48" s="183">
        <v>0</v>
      </c>
      <c r="P48" s="184">
        <v>0</v>
      </c>
      <c r="R48" s="42" t="s">
        <v>99</v>
      </c>
      <c r="S48" s="43"/>
    </row>
    <row r="49" spans="1:19" s="10" customFormat="1" ht="21" customHeight="1">
      <c r="A49" s="186"/>
      <c r="B49" s="72" t="s">
        <v>79</v>
      </c>
      <c r="C49" s="72"/>
      <c r="D49" s="187">
        <v>0</v>
      </c>
      <c r="E49" s="190">
        <v>0</v>
      </c>
      <c r="F49" s="188">
        <f t="shared" si="7"/>
        <v>0</v>
      </c>
      <c r="G49" s="187">
        <v>0</v>
      </c>
      <c r="H49" s="190">
        <v>0</v>
      </c>
      <c r="I49" s="188">
        <f t="shared" si="8"/>
        <v>0</v>
      </c>
      <c r="J49" s="187">
        <v>0</v>
      </c>
      <c r="K49" s="190">
        <v>1</v>
      </c>
      <c r="L49" s="188">
        <f t="shared" si="9"/>
        <v>1</v>
      </c>
      <c r="M49" s="86" t="s">
        <v>30</v>
      </c>
      <c r="N49" s="187">
        <v>0</v>
      </c>
      <c r="O49" s="190">
        <v>0</v>
      </c>
      <c r="P49" s="184">
        <f>SUM(N49:O49)</f>
        <v>0</v>
      </c>
      <c r="Q49" s="61"/>
      <c r="R49" s="42" t="s">
        <v>80</v>
      </c>
      <c r="S49" s="43"/>
    </row>
    <row r="50" spans="1:19" s="10" customFormat="1" ht="21.75" customHeight="1" thickBot="1">
      <c r="A50" s="191"/>
      <c r="B50" s="192" t="s">
        <v>81</v>
      </c>
      <c r="C50" s="192"/>
      <c r="D50" s="193">
        <f>D45+D46-D47-D49</f>
        <v>0</v>
      </c>
      <c r="E50" s="194">
        <f>E45+E46-E47-E48-E49</f>
        <v>58</v>
      </c>
      <c r="F50" s="194">
        <f t="shared" si="7"/>
        <v>58</v>
      </c>
      <c r="G50" s="193">
        <f>G45+G46-G47-G49</f>
        <v>0</v>
      </c>
      <c r="H50" s="194">
        <f>H45+H46-H47-H48-H49</f>
        <v>41</v>
      </c>
      <c r="I50" s="194">
        <f t="shared" si="8"/>
        <v>41</v>
      </c>
      <c r="J50" s="193">
        <f>J45+J46-J47-J49</f>
        <v>0</v>
      </c>
      <c r="K50" s="194">
        <f>K45+K46-K47-K48-K49</f>
        <v>41</v>
      </c>
      <c r="L50" s="194">
        <f t="shared" si="9"/>
        <v>41</v>
      </c>
      <c r="M50" s="195" t="s">
        <v>30</v>
      </c>
      <c r="N50" s="193">
        <f>N45+N46-N47-N49</f>
        <v>7</v>
      </c>
      <c r="O50" s="194">
        <f>O45+O46-O47-O49</f>
        <v>1</v>
      </c>
      <c r="P50" s="196">
        <f>SUM(N50:O50)</f>
        <v>8</v>
      </c>
      <c r="Q50" s="197"/>
      <c r="R50" s="198" t="s">
        <v>82</v>
      </c>
      <c r="S50" s="106"/>
    </row>
    <row r="51" spans="1:19" s="10" customFormat="1" ht="18.75" customHeight="1">
      <c r="A51" s="200"/>
      <c r="B51" s="72"/>
      <c r="C51" s="72"/>
      <c r="D51" s="199"/>
      <c r="E51" s="199"/>
      <c r="F51" s="199"/>
      <c r="G51" s="199"/>
      <c r="H51" s="199"/>
      <c r="I51" s="199"/>
      <c r="J51" s="199"/>
      <c r="K51" s="199"/>
      <c r="L51" s="199"/>
      <c r="M51" s="201"/>
      <c r="N51" s="199"/>
      <c r="O51" s="199"/>
      <c r="P51" s="199"/>
      <c r="Q51" s="61"/>
      <c r="R51" s="42"/>
      <c r="S51" s="9"/>
    </row>
    <row r="52" spans="1:57" ht="19.5" customHeight="1">
      <c r="A52" s="111" t="s">
        <v>27</v>
      </c>
      <c r="B52" s="112" t="s">
        <v>47</v>
      </c>
      <c r="C52" s="112"/>
      <c r="D52" s="112"/>
      <c r="E52" s="112"/>
      <c r="F52" s="112"/>
      <c r="G52" s="112"/>
      <c r="H52" s="112"/>
      <c r="I52" s="112"/>
      <c r="J52" s="112"/>
      <c r="K52" s="112"/>
      <c r="L52" s="112"/>
      <c r="M52" s="112"/>
      <c r="N52" s="112"/>
      <c r="O52" s="112"/>
      <c r="P52" s="112"/>
      <c r="Q52" s="113"/>
      <c r="R52" s="113"/>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row>
    <row r="53" spans="1:57" ht="19.5" customHeight="1">
      <c r="A53" s="111"/>
      <c r="B53" s="112" t="s">
        <v>53</v>
      </c>
      <c r="C53" s="112"/>
      <c r="D53" s="112"/>
      <c r="E53" s="112"/>
      <c r="F53" s="112"/>
      <c r="G53" s="112"/>
      <c r="H53" s="112"/>
      <c r="I53" s="112"/>
      <c r="J53" s="112"/>
      <c r="K53" s="112"/>
      <c r="L53" s="112"/>
      <c r="M53" s="112"/>
      <c r="N53" s="112"/>
      <c r="O53" s="112"/>
      <c r="P53" s="112"/>
      <c r="Q53" s="113"/>
      <c r="R53" s="113"/>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row>
    <row r="54" spans="1:57" ht="19.5" customHeight="1">
      <c r="A54" s="114" t="s">
        <v>28</v>
      </c>
      <c r="B54" s="110" t="s">
        <v>45</v>
      </c>
      <c r="D54" s="112"/>
      <c r="E54" s="112"/>
      <c r="F54" s="112"/>
      <c r="G54" s="112"/>
      <c r="H54" s="112"/>
      <c r="I54" s="112"/>
      <c r="J54" s="112"/>
      <c r="K54" s="112"/>
      <c r="L54" s="112"/>
      <c r="M54" s="112"/>
      <c r="N54" s="112"/>
      <c r="O54" s="112"/>
      <c r="P54" s="112"/>
      <c r="Q54" s="112"/>
      <c r="R54" s="112"/>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row>
    <row r="55" spans="2:57" ht="19.5" customHeight="1">
      <c r="B55" s="110" t="s">
        <v>101</v>
      </c>
      <c r="D55" s="112"/>
      <c r="E55" s="112"/>
      <c r="F55" s="112"/>
      <c r="G55" s="112"/>
      <c r="H55" s="112"/>
      <c r="I55" s="112"/>
      <c r="J55" s="112"/>
      <c r="K55" s="112"/>
      <c r="L55" s="112"/>
      <c r="M55" s="112"/>
      <c r="N55" s="112"/>
      <c r="O55" s="112"/>
      <c r="P55" s="112"/>
      <c r="Q55" s="115"/>
      <c r="R55" s="115"/>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row>
    <row r="56" spans="1:57" ht="19.5" customHeight="1">
      <c r="A56" s="111" t="s">
        <v>29</v>
      </c>
      <c r="B56" s="112" t="s">
        <v>31</v>
      </c>
      <c r="C56" s="112"/>
      <c r="D56" s="112"/>
      <c r="E56" s="112"/>
      <c r="F56" s="112"/>
      <c r="G56" s="112"/>
      <c r="H56" s="112"/>
      <c r="I56" s="112"/>
      <c r="J56" s="112"/>
      <c r="K56" s="112"/>
      <c r="L56" s="112"/>
      <c r="M56" s="112"/>
      <c r="N56" s="112"/>
      <c r="O56" s="112"/>
      <c r="P56" s="112"/>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row>
    <row r="57" spans="1:57" ht="19.5" customHeight="1">
      <c r="A57" s="111" t="s">
        <v>30</v>
      </c>
      <c r="B57" s="116" t="s">
        <v>48</v>
      </c>
      <c r="C57" s="112"/>
      <c r="D57" s="112"/>
      <c r="E57" s="112"/>
      <c r="F57" s="112"/>
      <c r="G57" s="112"/>
      <c r="H57" s="112"/>
      <c r="K57" s="117"/>
      <c r="L57" s="117"/>
      <c r="M57" s="117"/>
      <c r="N57" s="117"/>
      <c r="O57" s="112"/>
      <c r="P57" s="112"/>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row>
    <row r="58" spans="1:14" ht="19.5" customHeight="1">
      <c r="A58" s="118" t="s">
        <v>33</v>
      </c>
      <c r="B58" s="110" t="s">
        <v>44</v>
      </c>
      <c r="C58" s="112"/>
      <c r="D58" s="112"/>
      <c r="E58" s="112"/>
      <c r="F58" s="112"/>
      <c r="G58" s="112"/>
      <c r="H58" s="117"/>
      <c r="I58" s="111"/>
      <c r="J58" s="112"/>
      <c r="K58" s="117"/>
      <c r="L58" s="112"/>
      <c r="M58" s="117"/>
      <c r="N58" s="112"/>
    </row>
    <row r="59" spans="1:15" ht="19.5" customHeight="1">
      <c r="A59" s="112"/>
      <c r="B59" s="110" t="s">
        <v>39</v>
      </c>
      <c r="C59" s="112"/>
      <c r="D59" s="112"/>
      <c r="E59" s="112"/>
      <c r="F59" s="112"/>
      <c r="G59" s="112"/>
      <c r="H59" s="117"/>
      <c r="L59" s="117" t="s">
        <v>54</v>
      </c>
      <c r="M59" s="117"/>
      <c r="N59" s="117" t="s">
        <v>55</v>
      </c>
      <c r="O59" s="117"/>
    </row>
    <row r="60" spans="1:15" ht="19.5" customHeight="1">
      <c r="A60" s="111"/>
      <c r="B60" s="112"/>
      <c r="C60" s="112"/>
      <c r="D60" s="112"/>
      <c r="E60" s="112"/>
      <c r="F60" s="112"/>
      <c r="G60" s="112"/>
      <c r="H60" s="117"/>
      <c r="I60" s="111" t="s">
        <v>70</v>
      </c>
      <c r="J60" s="112"/>
      <c r="L60" s="117" t="s">
        <v>91</v>
      </c>
      <c r="M60" s="112" t="s">
        <v>42</v>
      </c>
      <c r="N60" s="117" t="s">
        <v>92</v>
      </c>
      <c r="O60" s="112" t="s">
        <v>42</v>
      </c>
    </row>
    <row r="61" spans="1:57" ht="19.5" customHeight="1">
      <c r="A61" s="118"/>
      <c r="B61" s="116"/>
      <c r="C61" s="112"/>
      <c r="D61" s="112"/>
      <c r="E61" s="112"/>
      <c r="F61" s="112"/>
      <c r="G61" s="112"/>
      <c r="H61" s="112"/>
      <c r="I61" s="112" t="s">
        <v>105</v>
      </c>
      <c r="J61" s="112"/>
      <c r="L61" s="117" t="s">
        <v>123</v>
      </c>
      <c r="M61" s="112" t="s">
        <v>42</v>
      </c>
      <c r="N61" s="117" t="s">
        <v>124</v>
      </c>
      <c r="O61" s="112" t="s">
        <v>42</v>
      </c>
      <c r="P61" s="112"/>
      <c r="Q61" s="113"/>
      <c r="R61" s="113"/>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row>
    <row r="62" spans="1:57" ht="19.5" customHeight="1">
      <c r="A62" s="118"/>
      <c r="B62" s="116"/>
      <c r="C62" s="112"/>
      <c r="D62" s="112"/>
      <c r="E62" s="112"/>
      <c r="F62" s="112"/>
      <c r="G62" s="112"/>
      <c r="H62" s="112"/>
      <c r="I62" s="111" t="s">
        <v>108</v>
      </c>
      <c r="J62" s="112"/>
      <c r="L62" s="117" t="s">
        <v>125</v>
      </c>
      <c r="M62" s="112" t="s">
        <v>42</v>
      </c>
      <c r="N62" s="117" t="s">
        <v>126</v>
      </c>
      <c r="O62" s="112" t="s">
        <v>42</v>
      </c>
      <c r="P62" s="112"/>
      <c r="Q62" s="113"/>
      <c r="R62" s="113"/>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row>
    <row r="63" spans="1:57" ht="19.5" customHeight="1">
      <c r="A63" s="111" t="s">
        <v>32</v>
      </c>
      <c r="B63" s="112" t="s">
        <v>56</v>
      </c>
      <c r="C63" s="112"/>
      <c r="D63" s="112"/>
      <c r="E63" s="112"/>
      <c r="F63" s="112"/>
      <c r="G63" s="112"/>
      <c r="H63" s="112"/>
      <c r="I63" s="168"/>
      <c r="J63" s="112"/>
      <c r="K63" s="112"/>
      <c r="L63" s="112"/>
      <c r="M63" s="112"/>
      <c r="N63" s="112"/>
      <c r="O63" s="112"/>
      <c r="P63" s="112"/>
      <c r="Q63" s="113"/>
      <c r="R63" s="113"/>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row>
    <row r="64" spans="1:57" ht="19.5" customHeight="1">
      <c r="A64" s="118" t="s">
        <v>10</v>
      </c>
      <c r="B64" s="112" t="s">
        <v>64</v>
      </c>
      <c r="C64" s="112"/>
      <c r="D64" s="112"/>
      <c r="E64" s="112"/>
      <c r="F64" s="112"/>
      <c r="G64" s="112"/>
      <c r="H64" s="112"/>
      <c r="I64" s="112"/>
      <c r="J64" s="112"/>
      <c r="K64" s="112"/>
      <c r="L64" s="112"/>
      <c r="M64" s="112"/>
      <c r="N64" s="112"/>
      <c r="O64" s="112"/>
      <c r="P64" s="112"/>
      <c r="Q64" s="113"/>
      <c r="R64" s="113"/>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row>
    <row r="65" spans="1:57" ht="19.5" customHeight="1">
      <c r="A65" s="118" t="s">
        <v>83</v>
      </c>
      <c r="B65" s="112" t="s">
        <v>96</v>
      </c>
      <c r="C65" s="112"/>
      <c r="D65" s="112"/>
      <c r="E65" s="112"/>
      <c r="F65" s="112"/>
      <c r="G65" s="112"/>
      <c r="H65" s="112"/>
      <c r="I65" s="112"/>
      <c r="J65" s="112"/>
      <c r="K65" s="112"/>
      <c r="L65" s="112"/>
      <c r="M65" s="112"/>
      <c r="N65" s="112"/>
      <c r="O65" s="112"/>
      <c r="P65" s="112"/>
      <c r="Q65" s="113"/>
      <c r="R65" s="113"/>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row>
    <row r="66" spans="1:57" ht="19.5" customHeight="1">
      <c r="A66" s="114" t="s">
        <v>107</v>
      </c>
      <c r="B66" s="110" t="s">
        <v>116</v>
      </c>
      <c r="C66" s="112"/>
      <c r="D66" s="112"/>
      <c r="E66" s="112"/>
      <c r="F66" s="112"/>
      <c r="G66" s="112"/>
      <c r="H66" s="112"/>
      <c r="I66" s="112"/>
      <c r="J66" s="112"/>
      <c r="K66" s="112"/>
      <c r="L66" s="112"/>
      <c r="M66" s="112"/>
      <c r="N66" s="112"/>
      <c r="O66" s="112"/>
      <c r="P66" s="112"/>
      <c r="Q66" s="113"/>
      <c r="R66" s="113"/>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row>
    <row r="67" spans="1:14" ht="21" customHeight="1">
      <c r="A67" s="111"/>
      <c r="B67" s="112" t="s">
        <v>117</v>
      </c>
      <c r="C67" s="119"/>
      <c r="D67" s="112"/>
      <c r="E67" s="112"/>
      <c r="F67" s="112"/>
      <c r="G67" s="112"/>
      <c r="H67" s="112"/>
      <c r="I67" s="112"/>
      <c r="J67" s="112"/>
      <c r="K67" s="112"/>
      <c r="L67" s="117"/>
      <c r="M67" s="112"/>
      <c r="N67" s="112"/>
    </row>
    <row r="68" s="109" customFormat="1" ht="18"/>
    <row r="69" s="109" customFormat="1" ht="18"/>
    <row r="70" s="109" customFormat="1" ht="18"/>
    <row r="71" s="109" customFormat="1" ht="18"/>
    <row r="72" s="109" customFormat="1" ht="18"/>
    <row r="73" s="109" customFormat="1" ht="18"/>
    <row r="74" s="109" customFormat="1" ht="18"/>
    <row r="75" s="109" customFormat="1" ht="18"/>
    <row r="76" s="109" customFormat="1" ht="18"/>
    <row r="77" s="109" customFormat="1" ht="18"/>
    <row r="78" s="109" customFormat="1" ht="18"/>
    <row r="79" s="109" customFormat="1" ht="18"/>
    <row r="80" s="109" customFormat="1" ht="18"/>
    <row r="81" s="109" customFormat="1" ht="18"/>
    <row r="82" s="109" customFormat="1" ht="18"/>
    <row r="83" s="109" customFormat="1" ht="18"/>
    <row r="84" s="109" customFormat="1" ht="18"/>
    <row r="85" s="109" customFormat="1" ht="18"/>
    <row r="86" s="109" customFormat="1" ht="18"/>
    <row r="87" s="109" customFormat="1" ht="18"/>
    <row r="88" s="109" customFormat="1" ht="18"/>
    <row r="89" s="109" customFormat="1" ht="18"/>
    <row r="90" s="109" customFormat="1" ht="18"/>
    <row r="91" s="109" customFormat="1" ht="18"/>
    <row r="92" s="109" customFormat="1" ht="18"/>
    <row r="93" s="109" customFormat="1" ht="18"/>
    <row r="94" s="109" customFormat="1" ht="18"/>
    <row r="95" s="109" customFormat="1" ht="18"/>
    <row r="96" s="109" customFormat="1" ht="18"/>
    <row r="97" s="109" customFormat="1" ht="18"/>
    <row r="98" s="109" customFormat="1" ht="18"/>
    <row r="99" s="109" customFormat="1" ht="18"/>
    <row r="100" s="109" customFormat="1" ht="18"/>
    <row r="101" s="109" customFormat="1" ht="18"/>
    <row r="102" s="109" customFormat="1" ht="18"/>
    <row r="103" s="109" customFormat="1" ht="18"/>
    <row r="104" s="109" customFormat="1" ht="18"/>
    <row r="105" s="109" customFormat="1" ht="18"/>
    <row r="106" s="109" customFormat="1" ht="18"/>
    <row r="107" s="109" customFormat="1" ht="18"/>
    <row r="108" s="109" customFormat="1" ht="18"/>
    <row r="109" s="109" customFormat="1" ht="18"/>
    <row r="110" s="109" customFormat="1" ht="18"/>
    <row r="111" s="109" customFormat="1" ht="18"/>
    <row r="112" s="109" customFormat="1" ht="18"/>
    <row r="113" s="109" customFormat="1" ht="18"/>
    <row r="114" s="109" customFormat="1" ht="18"/>
    <row r="115" s="109" customFormat="1" ht="18"/>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pans="8:14" s="109" customFormat="1" ht="18">
      <c r="H940" s="110"/>
      <c r="I940" s="110"/>
      <c r="J940" s="110"/>
      <c r="K940" s="110"/>
      <c r="L940" s="110"/>
      <c r="M940" s="110"/>
      <c r="N940"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2003-06-26T09:41:28Z</cp:lastPrinted>
  <dcterms:created xsi:type="dcterms:W3CDTF">2002-02-15T09:17:36Z</dcterms:created>
  <dcterms:modified xsi:type="dcterms:W3CDTF">2003-06-26T09:49:25Z</dcterms:modified>
  <cp:category/>
  <cp:version/>
  <cp:contentType/>
  <cp:contentStatus/>
</cp:coreProperties>
</file>