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art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<sst xmlns="http://schemas.openxmlformats.org/spreadsheetml/2006/main" count="173" uniqueCount="131">
  <si>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</si>
  <si>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</si>
  <si>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</si>
  <si>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</si>
  <si>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</si>
  <si>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</si>
  <si>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</si>
  <si>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</si>
  <si>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</si>
  <si>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</si>
  <si>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</si>
  <si>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</si>
  <si>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</si>
  <si>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</si>
  <si>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</si>
  <si>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</si>
  <si>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</si>
  <si>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</si>
  <si>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</si>
  <si>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</si>
  <si>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</si>
  <si>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</si>
  <si>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</si>
  <si>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</si>
  <si>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</si>
  <si>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</si>
  <si>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</si>
  <si>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</si>
  <si>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</si>
  <si>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</si>
  <si>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</si>
  <si>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</si>
  <si>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</si>
  <si>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</si>
  <si>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</si>
  <si>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</si>
  <si>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</si>
  <si>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</si>
  <si>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</si>
  <si>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</si>
  <si>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</si>
  <si>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</si>
  <si>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</si>
  <si>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</si>
  <si>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</si>
  <si>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</si>
  <si>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</si>
  <si>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</si>
  <si>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</si>
  <si>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</si>
  <si>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</si>
  <si>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</si>
  <si>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</si>
  <si>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</si>
  <si>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</si>
  <si>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</si>
  <si>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</si>
  <si>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</si>
  <si>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</si>
  <si>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</si>
  <si>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>Okuthunyelwa kwamanye amazwe - Imikhiqizo</t>
  </si>
  <si>
    <t>Includes a portion of the production of developing sector - the balance will not necessarily be included here.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</si>
  <si>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</si>
  <si>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</si>
  <si>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</si>
  <si>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</si>
  <si>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</si>
  <si>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</si>
  <si>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</si>
  <si>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</si>
  <si>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</si>
  <si>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</si>
  <si>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</si>
  <si>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</si>
  <si>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</si>
  <si>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</si>
  <si>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</si>
  <si>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</si>
  <si>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</si>
  <si>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</si>
  <si>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</si>
  <si>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</si>
  <si>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</si>
  <si>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</si>
  <si>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</si>
  <si>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</si>
  <si>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</si>
  <si>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</si>
  <si>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</si>
  <si>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</si>
  <si>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(Preliminary/Okokuqala)</t>
  </si>
  <si>
    <t>1 May/KuMeyi 2004</t>
  </si>
  <si>
    <t>Okusele okuthunyelwayo(+)/Okwemukelwayo(-)</t>
  </si>
  <si>
    <t>Surplus(-)/Deficit(+) (iii)</t>
  </si>
  <si>
    <t>March 2004 (On request of the industry.)</t>
  </si>
  <si>
    <t>45 699</t>
  </si>
  <si>
    <t>34 355</t>
  </si>
  <si>
    <t>KuMashi 2004 (Ngesicelo semboni.)</t>
  </si>
  <si>
    <t>April 2004</t>
  </si>
  <si>
    <t>47 761</t>
  </si>
  <si>
    <t>74 382</t>
  </si>
  <si>
    <t>Okulinganiswa  nommbila.</t>
  </si>
  <si>
    <t>2004/2005 season.</t>
  </si>
  <si>
    <t>ngonyaka ka-2004/2005.</t>
  </si>
  <si>
    <t xml:space="preserve">Imported during 2003/2004 season originally destined for RSA  (25 000 t) but exported to other countries during </t>
  </si>
  <si>
    <t xml:space="preserve">Kuthengwe kwamanye a, zwe ngonyaka ka-2003/2004 mayelana ne RSA (25 000 t) okuthunyelwe kwamanye amazwe </t>
  </si>
  <si>
    <t>February 2005</t>
  </si>
  <si>
    <t>KuFebhuwari 2005</t>
  </si>
  <si>
    <t>1 February/KuFebhuwari 2005</t>
  </si>
  <si>
    <t>28 February/KuFebhuwari 2005</t>
  </si>
  <si>
    <t>Closing stock</t>
  </si>
  <si>
    <t>Isitokwe sa kuvhala</t>
  </si>
  <si>
    <t>Okuthunyelwa kwamanye amazwe - Ummbila ophelele</t>
  </si>
  <si>
    <t>2004/2005 Year (May - April) / Unyaka ka-2004/2005 (KuMeyi - Ku-Aphreli) (2)</t>
  </si>
  <si>
    <t>Exported - Products</t>
  </si>
  <si>
    <t>Kufaka ingxenye yomkhiqizo emkhakheni osafufusa - okusele kungeke kufakwe lapha.</t>
  </si>
  <si>
    <t>SMI-042005</t>
  </si>
  <si>
    <t>March 2005</t>
  </si>
  <si>
    <t>KuMashi 2005</t>
  </si>
  <si>
    <t>May 2004 - March 2005</t>
  </si>
  <si>
    <t>May 2003 - March 2004</t>
  </si>
  <si>
    <t>KuMeyi 2004 - KuMashi 2005</t>
  </si>
  <si>
    <t>KuMeyi 2003 - KuMashi 2004</t>
  </si>
  <si>
    <t>1 March/KuMashi 2005</t>
  </si>
  <si>
    <t>May  2004 -  March 2005</t>
  </si>
  <si>
    <t>May  2003 - March 2004</t>
  </si>
  <si>
    <t>31 March/KuMashi 2005</t>
  </si>
  <si>
    <t>31 March/KuMashi 2004</t>
  </si>
  <si>
    <t>5 612 872</t>
  </si>
  <si>
    <t>3 338 239</t>
  </si>
  <si>
    <t>KuMeyi  2004 - KuMashi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</si>
</sst>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1" fontId="13" fillId="0" borderId="54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3" fillId="0" borderId="6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/>
    </xf>
    <xf numFmtId="1" fontId="6" fillId="0" borderId="59" xfId="0" applyNumberFormat="1" applyFont="1" applyFill="1" applyBorder="1" applyAlignment="1">
      <alignment/>
    </xf>
    <xf numFmtId="1" fontId="6" fillId="0" borderId="60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/>
    </xf>
    <xf numFmtId="164" fontId="4" fillId="0" borderId="8" xfId="0" applyNumberFormat="1" applyFont="1" applyFill="1" applyBorder="1" applyAlignment="1" quotePrefix="1">
      <alignment horizontal="center"/>
    </xf>
    <xf numFmtId="1" fontId="4" fillId="0" borderId="53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4" fillId="0" borderId="29" xfId="0" applyNumberFormat="1" applyFont="1" applyFill="1" applyBorder="1" applyAlignment="1" quotePrefix="1">
      <alignment horizontal="center"/>
    </xf>
    <xf numFmtId="1" fontId="5" fillId="0" borderId="53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29" xfId="0" applyNumberFormat="1" applyFont="1" applyFill="1" applyBorder="1" applyAlignment="1" quotePrefix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61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62</xdr:row>
      <xdr:rowOff>0</xdr:rowOff>
    </xdr:from>
    <xdr:to>
      <xdr:col>12</xdr:col>
      <xdr:colOff>704850</xdr:colOff>
      <xdr:row>62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0</xdr:rowOff>
    </xdr:from>
    <xdr:to>
      <xdr:col>18</xdr:col>
      <xdr:colOff>85725</xdr:colOff>
      <xdr:row>62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35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6.42187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88"/>
      <c r="B1" s="289"/>
      <c r="C1" s="290"/>
      <c r="D1" s="297" t="s">
        <v>0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116</v>
      </c>
      <c r="R1" s="300"/>
      <c r="S1" s="301"/>
      <c r="T1" s="1"/>
    </row>
    <row r="2" spans="1:20" s="2" customFormat="1" ht="21" customHeight="1">
      <c r="A2" s="291"/>
      <c r="B2" s="292"/>
      <c r="C2" s="293"/>
      <c r="D2" s="291" t="s">
        <v>65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302"/>
      <c r="R2" s="303"/>
      <c r="S2" s="304"/>
      <c r="T2" s="1"/>
    </row>
    <row r="3" spans="1:20" s="2" customFormat="1" ht="21" customHeight="1" thickBot="1">
      <c r="A3" s="291"/>
      <c r="B3" s="292"/>
      <c r="C3" s="293"/>
      <c r="D3" s="294" t="s">
        <v>113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302"/>
      <c r="R3" s="303"/>
      <c r="S3" s="304"/>
      <c r="T3" s="1"/>
    </row>
    <row r="4" spans="1:166" s="5" customFormat="1" ht="21" customHeight="1">
      <c r="A4" s="291"/>
      <c r="B4" s="292"/>
      <c r="C4" s="293"/>
      <c r="D4" s="305" t="s">
        <v>106</v>
      </c>
      <c r="E4" s="306"/>
      <c r="F4" s="307"/>
      <c r="G4" s="305" t="s">
        <v>117</v>
      </c>
      <c r="H4" s="306"/>
      <c r="I4" s="307"/>
      <c r="J4" s="308" t="s">
        <v>1</v>
      </c>
      <c r="K4" s="231"/>
      <c r="L4" s="231"/>
      <c r="M4" s="3"/>
      <c r="N4" s="308" t="s">
        <v>1</v>
      </c>
      <c r="O4" s="231"/>
      <c r="P4" s="231"/>
      <c r="Q4" s="302"/>
      <c r="R4" s="303"/>
      <c r="S4" s="30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91"/>
      <c r="B5" s="292"/>
      <c r="C5" s="293"/>
      <c r="D5" s="277" t="s">
        <v>107</v>
      </c>
      <c r="E5" s="278"/>
      <c r="F5" s="279"/>
      <c r="G5" s="277" t="s">
        <v>118</v>
      </c>
      <c r="H5" s="278"/>
      <c r="I5" s="279"/>
      <c r="J5" s="280" t="s">
        <v>119</v>
      </c>
      <c r="K5" s="233"/>
      <c r="L5" s="232"/>
      <c r="M5" s="6"/>
      <c r="N5" s="280" t="s">
        <v>120</v>
      </c>
      <c r="O5" s="233"/>
      <c r="P5" s="232"/>
      <c r="Q5" s="281">
        <v>38468</v>
      </c>
      <c r="R5" s="282"/>
      <c r="S5" s="28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91"/>
      <c r="B6" s="292"/>
      <c r="C6" s="293"/>
      <c r="D6" s="275"/>
      <c r="E6" s="259"/>
      <c r="F6" s="276"/>
      <c r="G6" s="275" t="s">
        <v>90</v>
      </c>
      <c r="H6" s="260"/>
      <c r="I6" s="259"/>
      <c r="J6" s="275" t="s">
        <v>121</v>
      </c>
      <c r="K6" s="260"/>
      <c r="L6" s="259"/>
      <c r="M6" s="7" t="s">
        <v>2</v>
      </c>
      <c r="N6" s="275" t="s">
        <v>122</v>
      </c>
      <c r="O6" s="260"/>
      <c r="P6" s="259"/>
      <c r="Q6" s="284"/>
      <c r="R6" s="282"/>
      <c r="S6" s="28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91"/>
      <c r="B7" s="292"/>
      <c r="C7" s="293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84"/>
      <c r="R7" s="282"/>
      <c r="S7" s="28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94"/>
      <c r="B8" s="295"/>
      <c r="C8" s="296"/>
      <c r="D8" s="202" t="s">
        <v>87</v>
      </c>
      <c r="E8" s="203" t="s">
        <v>88</v>
      </c>
      <c r="F8" s="13" t="s">
        <v>7</v>
      </c>
      <c r="G8" s="202" t="s">
        <v>87</v>
      </c>
      <c r="H8" s="203" t="s">
        <v>88</v>
      </c>
      <c r="I8" s="13" t="s">
        <v>7</v>
      </c>
      <c r="J8" s="202" t="s">
        <v>87</v>
      </c>
      <c r="K8" s="203" t="s">
        <v>88</v>
      </c>
      <c r="L8" s="13" t="s">
        <v>7</v>
      </c>
      <c r="M8" s="14"/>
      <c r="N8" s="202" t="s">
        <v>87</v>
      </c>
      <c r="O8" s="203" t="s">
        <v>88</v>
      </c>
      <c r="P8" s="13" t="s">
        <v>7</v>
      </c>
      <c r="Q8" s="285"/>
      <c r="R8" s="286"/>
      <c r="S8" s="28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61" t="s">
        <v>89</v>
      </c>
      <c r="B9" s="262"/>
      <c r="C9" s="263"/>
      <c r="D9" s="264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1" t="s">
        <v>8</v>
      </c>
      <c r="R9" s="262"/>
      <c r="S9" s="26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6" t="s">
        <v>9</v>
      </c>
      <c r="B10" s="231"/>
      <c r="C10" s="231"/>
      <c r="D10" s="267" t="s">
        <v>108</v>
      </c>
      <c r="E10" s="268"/>
      <c r="F10" s="268"/>
      <c r="G10" s="267" t="s">
        <v>123</v>
      </c>
      <c r="H10" s="268"/>
      <c r="I10" s="269"/>
      <c r="J10" s="270" t="s">
        <v>91</v>
      </c>
      <c r="K10" s="271"/>
      <c r="L10" s="272"/>
      <c r="M10" s="15"/>
      <c r="N10" s="270" t="s">
        <v>86</v>
      </c>
      <c r="O10" s="271"/>
      <c r="P10" s="272"/>
      <c r="Q10" s="273" t="s">
        <v>10</v>
      </c>
      <c r="R10" s="273"/>
      <c r="S10" s="27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3918</v>
      </c>
      <c r="E11" s="19">
        <v>1299</v>
      </c>
      <c r="F11" s="20">
        <f>SUM(D11:E11)</f>
        <v>5217</v>
      </c>
      <c r="G11" s="19">
        <v>3481</v>
      </c>
      <c r="H11" s="19">
        <v>1050</v>
      </c>
      <c r="I11" s="199">
        <f>SUM(G11:H11)</f>
        <v>4531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31" t="s">
        <v>1</v>
      </c>
      <c r="K12" s="231"/>
      <c r="L12" s="231"/>
      <c r="M12" s="27"/>
      <c r="N12" s="231" t="s">
        <v>1</v>
      </c>
      <c r="O12" s="231"/>
      <c r="P12" s="231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32" t="s">
        <v>124</v>
      </c>
      <c r="K13" s="233"/>
      <c r="L13" s="232"/>
      <c r="M13" s="29"/>
      <c r="N13" s="232" t="s">
        <v>125</v>
      </c>
      <c r="O13" s="233"/>
      <c r="P13" s="232"/>
      <c r="Q13" s="22"/>
      <c r="S13" s="24"/>
    </row>
    <row r="14" spans="1:166" s="23" customFormat="1" ht="21" customHeight="1" thickBot="1">
      <c r="A14" s="16"/>
      <c r="B14" s="25"/>
      <c r="C14" s="25"/>
      <c r="D14" s="258"/>
      <c r="E14" s="258"/>
      <c r="F14" s="258"/>
      <c r="G14" s="30"/>
      <c r="H14" s="30"/>
      <c r="I14" s="30"/>
      <c r="J14" s="259" t="s">
        <v>121</v>
      </c>
      <c r="K14" s="260"/>
      <c r="L14" s="259"/>
      <c r="M14" s="31"/>
      <c r="N14" s="259" t="s">
        <v>122</v>
      </c>
      <c r="O14" s="260"/>
      <c r="P14" s="259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14</v>
      </c>
      <c r="E15" s="37">
        <f>SUM(E16:E17)</f>
        <v>20</v>
      </c>
      <c r="F15" s="38">
        <f>SUM(D15:E15)</f>
        <v>34</v>
      </c>
      <c r="G15" s="36">
        <f>SUM(G16:G17)</f>
        <v>18</v>
      </c>
      <c r="H15" s="218">
        <f>SUM(H16:H17)</f>
        <v>65</v>
      </c>
      <c r="I15" s="38">
        <f>SUM(G15:H15)</f>
        <v>83</v>
      </c>
      <c r="J15" s="36">
        <f>SUM(J16:J17)</f>
        <v>5613</v>
      </c>
      <c r="K15" s="37">
        <f>SUM(K16:K17)</f>
        <v>3557</v>
      </c>
      <c r="L15" s="38">
        <f>SUM(J15:K15)</f>
        <v>9170</v>
      </c>
      <c r="M15" s="39" t="s">
        <v>14</v>
      </c>
      <c r="N15" s="36">
        <f>SUM(N16:N17)</f>
        <v>5807</v>
      </c>
      <c r="O15" s="37">
        <f>SUM(O16:O17)</f>
        <v>2800</v>
      </c>
      <c r="P15" s="38">
        <f>SUM(N15:O15)</f>
        <v>8607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66</v>
      </c>
      <c r="C16" s="42"/>
      <c r="D16" s="43">
        <v>14</v>
      </c>
      <c r="E16" s="44">
        <v>20</v>
      </c>
      <c r="F16" s="45">
        <f>SUM(D16:E16)</f>
        <v>34</v>
      </c>
      <c r="G16" s="43">
        <v>18</v>
      </c>
      <c r="H16" s="44">
        <v>51</v>
      </c>
      <c r="I16" s="45">
        <f>SUM(G16:H16)</f>
        <v>69</v>
      </c>
      <c r="J16" s="43">
        <v>5613</v>
      </c>
      <c r="K16" s="44">
        <v>3338</v>
      </c>
      <c r="L16" s="45">
        <f>SUM(J16:K16)</f>
        <v>8951</v>
      </c>
      <c r="M16" s="46">
        <v>8</v>
      </c>
      <c r="N16" s="43">
        <v>5797</v>
      </c>
      <c r="O16" s="44">
        <v>2490</v>
      </c>
      <c r="P16" s="45">
        <f>SUM(N16:O16)</f>
        <v>8287</v>
      </c>
      <c r="Q16" s="47"/>
      <c r="R16" s="48" t="s">
        <v>67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0</v>
      </c>
      <c r="F17" s="53">
        <f>SUM(D17:E17)</f>
        <v>0</v>
      </c>
      <c r="G17" s="51">
        <v>0</v>
      </c>
      <c r="H17" s="52">
        <v>14</v>
      </c>
      <c r="I17" s="53">
        <f>SUM(G17:H17)</f>
        <v>14</v>
      </c>
      <c r="J17" s="51">
        <v>0</v>
      </c>
      <c r="K17" s="52">
        <v>219</v>
      </c>
      <c r="L17" s="53">
        <f>SUM(J17:K17)</f>
        <v>219</v>
      </c>
      <c r="M17" s="54" t="s">
        <v>14</v>
      </c>
      <c r="N17" s="51">
        <v>10</v>
      </c>
      <c r="O17" s="52">
        <v>310</v>
      </c>
      <c r="P17" s="53">
        <f>SUM(N17:O17)</f>
        <v>320</v>
      </c>
      <c r="Q17" s="55"/>
      <c r="R17" s="56" t="s">
        <v>68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385</v>
      </c>
      <c r="E19" s="37">
        <f>SUM(E21:E25)</f>
        <v>256</v>
      </c>
      <c r="F19" s="60">
        <f aca="true" t="shared" si="0" ref="F19:F25">SUM(D19:E19)</f>
        <v>641</v>
      </c>
      <c r="G19" s="59">
        <f>SUM(G21:G25)</f>
        <v>441</v>
      </c>
      <c r="H19" s="37">
        <f>SUM(H21:H25)</f>
        <v>220</v>
      </c>
      <c r="I19" s="60">
        <f aca="true" t="shared" si="1" ref="I19:I25">SUM(G19:H19)</f>
        <v>661</v>
      </c>
      <c r="J19" s="59">
        <f>SUM(J21:J25)</f>
        <v>4105</v>
      </c>
      <c r="K19" s="37">
        <f>SUM(K21:K25)</f>
        <v>3041</v>
      </c>
      <c r="L19" s="60">
        <f aca="true" t="shared" si="2" ref="L19:L25">SUM(J19:K19)</f>
        <v>7146</v>
      </c>
      <c r="M19" s="21">
        <v>0</v>
      </c>
      <c r="N19" s="59">
        <f>SUM(N21:N25)</f>
        <v>4076</v>
      </c>
      <c r="O19" s="37">
        <f>SUM(O21:O25)</f>
        <v>3069</v>
      </c>
      <c r="P19" s="60">
        <f aca="true" t="shared" si="3" ref="P19:P25">SUM(N19:O19)</f>
        <v>7145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348</v>
      </c>
      <c r="E20" s="64">
        <f>SUM(E21:E23)</f>
        <v>226</v>
      </c>
      <c r="F20" s="38">
        <f t="shared" si="0"/>
        <v>574</v>
      </c>
      <c r="G20" s="63">
        <f>SUM(G21:G23)</f>
        <v>406</v>
      </c>
      <c r="H20" s="64">
        <f>SUM(H21:H23)</f>
        <v>195</v>
      </c>
      <c r="I20" s="38">
        <f t="shared" si="1"/>
        <v>601</v>
      </c>
      <c r="J20" s="63">
        <f>SUM(J21:J23)</f>
        <v>3855</v>
      </c>
      <c r="K20" s="64">
        <f>SUM(K21:K23)</f>
        <v>2770</v>
      </c>
      <c r="L20" s="38">
        <f t="shared" si="2"/>
        <v>6625</v>
      </c>
      <c r="M20" s="65">
        <v>-0.6</v>
      </c>
      <c r="N20" s="63">
        <f>SUM(N21:N23)</f>
        <v>3877</v>
      </c>
      <c r="O20" s="64">
        <f>SUM(O21:O23)</f>
        <v>2790</v>
      </c>
      <c r="P20" s="38">
        <f t="shared" si="3"/>
        <v>6667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275</v>
      </c>
      <c r="E21" s="71">
        <v>23</v>
      </c>
      <c r="F21" s="72">
        <f t="shared" si="0"/>
        <v>298</v>
      </c>
      <c r="G21" s="70">
        <v>298</v>
      </c>
      <c r="H21" s="71">
        <v>22</v>
      </c>
      <c r="I21" s="72">
        <f t="shared" si="1"/>
        <v>320</v>
      </c>
      <c r="J21" s="70">
        <v>3150</v>
      </c>
      <c r="K21" s="71">
        <v>238</v>
      </c>
      <c r="L21" s="72">
        <f t="shared" si="2"/>
        <v>3388</v>
      </c>
      <c r="M21" s="46">
        <v>-1.5</v>
      </c>
      <c r="N21" s="70">
        <v>3213</v>
      </c>
      <c r="O21" s="71">
        <v>226</v>
      </c>
      <c r="P21" s="72">
        <f t="shared" si="3"/>
        <v>3439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65</v>
      </c>
      <c r="E22" s="77">
        <v>201</v>
      </c>
      <c r="F22" s="78">
        <f t="shared" si="0"/>
        <v>266</v>
      </c>
      <c r="G22" s="76">
        <v>101</v>
      </c>
      <c r="H22" s="77">
        <v>170</v>
      </c>
      <c r="I22" s="78">
        <f t="shared" si="1"/>
        <v>271</v>
      </c>
      <c r="J22" s="76">
        <v>613</v>
      </c>
      <c r="K22" s="77">
        <v>2520</v>
      </c>
      <c r="L22" s="78">
        <f t="shared" si="2"/>
        <v>3133</v>
      </c>
      <c r="M22" s="79">
        <v>0.4</v>
      </c>
      <c r="N22" s="76">
        <v>567</v>
      </c>
      <c r="O22" s="77">
        <v>2553</v>
      </c>
      <c r="P22" s="78">
        <f t="shared" si="3"/>
        <v>3120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8</v>
      </c>
      <c r="E23" s="83">
        <v>2</v>
      </c>
      <c r="F23" s="84">
        <f t="shared" si="0"/>
        <v>10</v>
      </c>
      <c r="G23" s="82">
        <v>7</v>
      </c>
      <c r="H23" s="83">
        <v>3</v>
      </c>
      <c r="I23" s="84">
        <f t="shared" si="1"/>
        <v>10</v>
      </c>
      <c r="J23" s="82">
        <v>92</v>
      </c>
      <c r="K23" s="83">
        <v>12</v>
      </c>
      <c r="L23" s="84">
        <f t="shared" si="2"/>
        <v>104</v>
      </c>
      <c r="M23" s="79">
        <v>-3.7</v>
      </c>
      <c r="N23" s="82">
        <v>97</v>
      </c>
      <c r="O23" s="83">
        <v>11</v>
      </c>
      <c r="P23" s="84">
        <f t="shared" si="3"/>
        <v>108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8</v>
      </c>
      <c r="E24" s="77">
        <v>12</v>
      </c>
      <c r="F24" s="78">
        <f t="shared" si="0"/>
        <v>20</v>
      </c>
      <c r="G24" s="76">
        <v>10</v>
      </c>
      <c r="H24" s="77">
        <v>15</v>
      </c>
      <c r="I24" s="78">
        <f t="shared" si="1"/>
        <v>25</v>
      </c>
      <c r="J24" s="76">
        <v>98</v>
      </c>
      <c r="K24" s="77">
        <v>135</v>
      </c>
      <c r="L24" s="78">
        <f t="shared" si="2"/>
        <v>233</v>
      </c>
      <c r="M24" s="89">
        <v>-14.7</v>
      </c>
      <c r="N24" s="76">
        <v>131</v>
      </c>
      <c r="O24" s="77">
        <v>142</v>
      </c>
      <c r="P24" s="78">
        <f t="shared" si="3"/>
        <v>273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81</v>
      </c>
      <c r="C25" s="92"/>
      <c r="D25" s="82">
        <v>29</v>
      </c>
      <c r="E25" s="83">
        <v>18</v>
      </c>
      <c r="F25" s="84">
        <f t="shared" si="0"/>
        <v>47</v>
      </c>
      <c r="G25" s="82">
        <v>25</v>
      </c>
      <c r="H25" s="83">
        <v>10</v>
      </c>
      <c r="I25" s="84">
        <f t="shared" si="1"/>
        <v>35</v>
      </c>
      <c r="J25" s="82">
        <v>152</v>
      </c>
      <c r="K25" s="83">
        <v>136</v>
      </c>
      <c r="L25" s="84">
        <f t="shared" si="2"/>
        <v>288</v>
      </c>
      <c r="M25" s="93">
        <v>40.5</v>
      </c>
      <c r="N25" s="82">
        <v>68</v>
      </c>
      <c r="O25" s="83">
        <v>137</v>
      </c>
      <c r="P25" s="84">
        <f t="shared" si="3"/>
        <v>205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69</v>
      </c>
      <c r="B27" s="35"/>
      <c r="C27" s="35"/>
      <c r="D27" s="36">
        <f>SUM(D28+D31)</f>
        <v>72</v>
      </c>
      <c r="E27" s="97">
        <f>SUM(E28+E31)</f>
        <v>11</v>
      </c>
      <c r="F27" s="38">
        <f aca="true" t="shared" si="4" ref="F27:F33">SUM(D27:E27)</f>
        <v>83</v>
      </c>
      <c r="G27" s="36">
        <f>SUM(G28+G31)</f>
        <v>83</v>
      </c>
      <c r="H27" s="97">
        <f>SUM(H28+H31)</f>
        <v>10</v>
      </c>
      <c r="I27" s="38">
        <f aca="true" t="shared" si="5" ref="I27:I33">SUM(G27:H27)</f>
        <v>93</v>
      </c>
      <c r="J27" s="36">
        <f>SUM(J28+J31)</f>
        <v>614</v>
      </c>
      <c r="K27" s="97">
        <f>SUM(K28+K31)</f>
        <v>110</v>
      </c>
      <c r="L27" s="38">
        <f aca="true" t="shared" si="6" ref="L27:L33">SUM(J27:K27)</f>
        <v>724</v>
      </c>
      <c r="M27" s="98" t="s">
        <v>14</v>
      </c>
      <c r="N27" s="36">
        <f>SUM(N28+N31)</f>
        <v>1006</v>
      </c>
      <c r="O27" s="97">
        <f>SUM(O28+O31)</f>
        <v>112</v>
      </c>
      <c r="P27" s="38">
        <f aca="true" t="shared" si="7" ref="P27:P33">SUM(N27:O27)</f>
        <v>1118</v>
      </c>
      <c r="Q27" s="68"/>
      <c r="R27" s="68"/>
      <c r="S27" s="99" t="s">
        <v>70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72</v>
      </c>
      <c r="C28" s="100"/>
      <c r="D28" s="36">
        <f>SUM(D29:D30)</f>
        <v>2</v>
      </c>
      <c r="E28" s="97">
        <f>SUM(E29:E30)</f>
        <v>6</v>
      </c>
      <c r="F28" s="45">
        <f t="shared" si="4"/>
        <v>8</v>
      </c>
      <c r="G28" s="36">
        <f>SUM(G29:G30)</f>
        <v>4</v>
      </c>
      <c r="H28" s="97">
        <f>SUM(H29:H30)</f>
        <v>5</v>
      </c>
      <c r="I28" s="45">
        <f t="shared" si="5"/>
        <v>9</v>
      </c>
      <c r="J28" s="36">
        <f>SUM(J29:J30)</f>
        <v>39</v>
      </c>
      <c r="K28" s="97">
        <f>SUM(K29:K30)</f>
        <v>51</v>
      </c>
      <c r="L28" s="45">
        <f t="shared" si="6"/>
        <v>90</v>
      </c>
      <c r="M28" s="101" t="s">
        <v>14</v>
      </c>
      <c r="N28" s="36">
        <f>SUM(N29:N30)</f>
        <v>61</v>
      </c>
      <c r="O28" s="97">
        <f>SUM(O29:O30)</f>
        <v>23</v>
      </c>
      <c r="P28" s="45">
        <f t="shared" si="7"/>
        <v>84</v>
      </c>
      <c r="Q28" s="102"/>
      <c r="R28" s="67" t="s">
        <v>71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1</v>
      </c>
      <c r="E29" s="106">
        <v>2</v>
      </c>
      <c r="F29" s="107">
        <f t="shared" si="4"/>
        <v>3</v>
      </c>
      <c r="G29" s="105">
        <v>2</v>
      </c>
      <c r="H29" s="106">
        <v>4</v>
      </c>
      <c r="I29" s="107">
        <f t="shared" si="5"/>
        <v>6</v>
      </c>
      <c r="J29" s="105">
        <v>20</v>
      </c>
      <c r="K29" s="106">
        <v>22</v>
      </c>
      <c r="L29" s="107">
        <f t="shared" si="6"/>
        <v>42</v>
      </c>
      <c r="M29" s="108" t="s">
        <v>14</v>
      </c>
      <c r="N29" s="105">
        <v>21</v>
      </c>
      <c r="O29" s="106">
        <v>12</v>
      </c>
      <c r="P29" s="107">
        <f t="shared" si="7"/>
        <v>33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1</v>
      </c>
      <c r="E30" s="112">
        <v>4</v>
      </c>
      <c r="F30" s="113">
        <f t="shared" si="4"/>
        <v>5</v>
      </c>
      <c r="G30" s="111">
        <v>2</v>
      </c>
      <c r="H30" s="112">
        <v>1</v>
      </c>
      <c r="I30" s="113">
        <f t="shared" si="5"/>
        <v>3</v>
      </c>
      <c r="J30" s="111">
        <v>19</v>
      </c>
      <c r="K30" s="112">
        <v>29</v>
      </c>
      <c r="L30" s="113">
        <f t="shared" si="6"/>
        <v>48</v>
      </c>
      <c r="M30" s="114" t="s">
        <v>14</v>
      </c>
      <c r="N30" s="111">
        <v>40</v>
      </c>
      <c r="O30" s="112">
        <v>11</v>
      </c>
      <c r="P30" s="113">
        <f t="shared" si="7"/>
        <v>51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70</v>
      </c>
      <c r="E31" s="119">
        <f>SUM(E32:E33)</f>
        <v>5</v>
      </c>
      <c r="F31" s="120">
        <f t="shared" si="4"/>
        <v>75</v>
      </c>
      <c r="G31" s="118">
        <f>SUM(G32:G33)</f>
        <v>79</v>
      </c>
      <c r="H31" s="119">
        <f>SUM(H32:H33)</f>
        <v>5</v>
      </c>
      <c r="I31" s="120">
        <f t="shared" si="5"/>
        <v>84</v>
      </c>
      <c r="J31" s="219">
        <f>SUM(J32:J33)</f>
        <v>575</v>
      </c>
      <c r="K31" s="220">
        <f>SUM(K32:K33)</f>
        <v>59</v>
      </c>
      <c r="L31" s="120">
        <f t="shared" si="6"/>
        <v>634</v>
      </c>
      <c r="M31" s="108" t="s">
        <v>14</v>
      </c>
      <c r="N31" s="118">
        <f>SUM(N32:N33)</f>
        <v>945</v>
      </c>
      <c r="O31" s="119">
        <f>SUM(O32:O33)</f>
        <v>89</v>
      </c>
      <c r="P31" s="120">
        <f t="shared" si="7"/>
        <v>1034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70</v>
      </c>
      <c r="E32" s="106">
        <v>5</v>
      </c>
      <c r="F32" s="107">
        <f t="shared" si="4"/>
        <v>75</v>
      </c>
      <c r="G32" s="105">
        <v>79</v>
      </c>
      <c r="H32" s="106">
        <v>5</v>
      </c>
      <c r="I32" s="107">
        <f t="shared" si="5"/>
        <v>84</v>
      </c>
      <c r="J32" s="105">
        <v>453</v>
      </c>
      <c r="K32" s="106">
        <v>59</v>
      </c>
      <c r="L32" s="107">
        <f t="shared" si="6"/>
        <v>512</v>
      </c>
      <c r="M32" s="108" t="s">
        <v>14</v>
      </c>
      <c r="N32" s="105">
        <v>823</v>
      </c>
      <c r="O32" s="106">
        <v>66</v>
      </c>
      <c r="P32" s="107">
        <f t="shared" si="7"/>
        <v>889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0</v>
      </c>
      <c r="E33" s="112">
        <v>0</v>
      </c>
      <c r="F33" s="113">
        <f t="shared" si="4"/>
        <v>0</v>
      </c>
      <c r="G33" s="111">
        <v>0</v>
      </c>
      <c r="H33" s="112">
        <v>0</v>
      </c>
      <c r="I33" s="113">
        <f t="shared" si="5"/>
        <v>0</v>
      </c>
      <c r="J33" s="111">
        <v>122</v>
      </c>
      <c r="K33" s="112">
        <v>0</v>
      </c>
      <c r="L33" s="113">
        <f t="shared" si="6"/>
        <v>122</v>
      </c>
      <c r="M33" s="114" t="s">
        <v>14</v>
      </c>
      <c r="N33" s="111">
        <v>122</v>
      </c>
      <c r="O33" s="112">
        <v>23</v>
      </c>
      <c r="P33" s="113">
        <f t="shared" si="7"/>
        <v>145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-6</v>
      </c>
      <c r="E36" s="37">
        <f>SUM(E37:E38)</f>
        <v>2</v>
      </c>
      <c r="F36" s="60">
        <f>SUM(F37:F38)</f>
        <v>-4</v>
      </c>
      <c r="G36" s="132">
        <f aca="true" t="shared" si="8" ref="G36:L36">SUM(G37:G38)</f>
        <v>11</v>
      </c>
      <c r="H36" s="37">
        <f t="shared" si="8"/>
        <v>-4</v>
      </c>
      <c r="I36" s="60">
        <f t="shared" si="8"/>
        <v>7</v>
      </c>
      <c r="J36" s="132">
        <f t="shared" si="8"/>
        <v>53</v>
      </c>
      <c r="K36" s="37">
        <f t="shared" si="8"/>
        <v>18</v>
      </c>
      <c r="L36" s="60">
        <f t="shared" si="8"/>
        <v>71</v>
      </c>
      <c r="M36" s="39" t="s">
        <v>14</v>
      </c>
      <c r="N36" s="132">
        <f>SUM(N37:N38)</f>
        <v>-20</v>
      </c>
      <c r="O36" s="37">
        <f>SUM(O37:O38)</f>
        <v>10</v>
      </c>
      <c r="P36" s="60">
        <f>SUM(P37:P38)</f>
        <v>-10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5</v>
      </c>
      <c r="E37" s="77">
        <v>3</v>
      </c>
      <c r="F37" s="78">
        <f>SUM(D37:E37)</f>
        <v>8</v>
      </c>
      <c r="G37" s="76">
        <v>6</v>
      </c>
      <c r="H37" s="77">
        <v>2</v>
      </c>
      <c r="I37" s="78">
        <f>SUM(G37:H37)</f>
        <v>8</v>
      </c>
      <c r="J37" s="76">
        <v>14</v>
      </c>
      <c r="K37" s="77">
        <v>10</v>
      </c>
      <c r="L37" s="78">
        <f>SUM(J37:K37)</f>
        <v>24</v>
      </c>
      <c r="M37" s="133" t="s">
        <v>14</v>
      </c>
      <c r="N37" s="76">
        <v>12</v>
      </c>
      <c r="O37" s="77">
        <v>11</v>
      </c>
      <c r="P37" s="78">
        <f>SUM(N37:O37)</f>
        <v>23</v>
      </c>
      <c r="Q37" s="47"/>
      <c r="R37" s="48" t="s">
        <v>92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93</v>
      </c>
      <c r="C38" s="135"/>
      <c r="D38" s="51">
        <v>-11</v>
      </c>
      <c r="E38" s="52">
        <v>-1</v>
      </c>
      <c r="F38" s="136">
        <f>SUM(D38:E38)</f>
        <v>-12</v>
      </c>
      <c r="G38" s="51">
        <v>5</v>
      </c>
      <c r="H38" s="52">
        <v>-6</v>
      </c>
      <c r="I38" s="136">
        <f>SUM(G38:H38)</f>
        <v>-1</v>
      </c>
      <c r="J38" s="51">
        <v>39</v>
      </c>
      <c r="K38" s="52">
        <v>8</v>
      </c>
      <c r="L38" s="136">
        <f>SUM(J38:K38)</f>
        <v>47</v>
      </c>
      <c r="M38" s="128" t="s">
        <v>14</v>
      </c>
      <c r="N38" s="51">
        <v>-32</v>
      </c>
      <c r="O38" s="52">
        <v>-1</v>
      </c>
      <c r="P38" s="136">
        <f>SUM(N38:O38)</f>
        <v>-33</v>
      </c>
      <c r="Q38" s="55"/>
      <c r="R38" s="56" t="s">
        <v>73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9" customHeight="1" thickBot="1">
      <c r="A39" s="16"/>
      <c r="B39" s="117"/>
      <c r="C39" s="25"/>
      <c r="D39" s="222"/>
      <c r="E39" s="222"/>
      <c r="F39" s="223"/>
      <c r="G39" s="222"/>
      <c r="H39" s="222"/>
      <c r="I39" s="223"/>
      <c r="J39" s="222"/>
      <c r="K39" s="222"/>
      <c r="L39" s="223"/>
      <c r="M39" s="224"/>
      <c r="N39" s="222"/>
      <c r="O39" s="222"/>
      <c r="P39" s="136"/>
      <c r="Q39" s="179"/>
      <c r="R39" s="179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6"/>
      <c r="B40" s="25"/>
      <c r="C40" s="25"/>
      <c r="D40" s="225" t="s">
        <v>109</v>
      </c>
      <c r="E40" s="226"/>
      <c r="F40" s="227"/>
      <c r="G40" s="225" t="s">
        <v>126</v>
      </c>
      <c r="H40" s="226"/>
      <c r="I40" s="227"/>
      <c r="J40" s="228" t="s">
        <v>126</v>
      </c>
      <c r="K40" s="229"/>
      <c r="L40" s="230"/>
      <c r="M40" s="221"/>
      <c r="N40" s="225" t="s">
        <v>127</v>
      </c>
      <c r="O40" s="226"/>
      <c r="P40" s="227"/>
      <c r="Q40" s="33"/>
      <c r="R40" s="33"/>
      <c r="S40" s="3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21" customHeight="1" thickBot="1">
      <c r="A41" s="137" t="s">
        <v>43</v>
      </c>
      <c r="B41" s="138"/>
      <c r="C41" s="138"/>
      <c r="D41" s="132">
        <f aca="true" t="shared" si="9" ref="D41:L41">SUM(D11+D15-D19-D27-D36)</f>
        <v>3481</v>
      </c>
      <c r="E41" s="37">
        <f t="shared" si="9"/>
        <v>1050</v>
      </c>
      <c r="F41" s="37">
        <f t="shared" si="9"/>
        <v>4531</v>
      </c>
      <c r="G41" s="59">
        <f t="shared" si="9"/>
        <v>2964</v>
      </c>
      <c r="H41" s="144">
        <f t="shared" si="9"/>
        <v>889</v>
      </c>
      <c r="I41" s="144">
        <f t="shared" si="9"/>
        <v>3853</v>
      </c>
      <c r="J41" s="59">
        <f t="shared" si="9"/>
        <v>2964</v>
      </c>
      <c r="K41" s="144">
        <f t="shared" si="9"/>
        <v>889</v>
      </c>
      <c r="L41" s="144">
        <f t="shared" si="9"/>
        <v>3853</v>
      </c>
      <c r="M41" s="21">
        <v>25.8</v>
      </c>
      <c r="N41" s="59">
        <f>SUM(N11+N15-N19-N27-N36)</f>
        <v>2463</v>
      </c>
      <c r="O41" s="144">
        <f>SUM(O11+O15-O19-O27-O36)</f>
        <v>601</v>
      </c>
      <c r="P41" s="60">
        <f>SUM(N41:O41)</f>
        <v>3064</v>
      </c>
      <c r="Q41" s="139"/>
      <c r="R41" s="139"/>
      <c r="S41" s="140" t="s">
        <v>44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9" customHeight="1" thickBot="1">
      <c r="A42" s="141"/>
      <c r="B42" s="142"/>
      <c r="C42" s="142"/>
      <c r="D42" s="25"/>
      <c r="E42" s="25"/>
      <c r="F42" s="25"/>
      <c r="G42" s="25"/>
      <c r="H42" s="25"/>
      <c r="I42" s="25"/>
      <c r="J42" s="25"/>
      <c r="K42" s="25"/>
      <c r="L42" s="25"/>
      <c r="M42" s="143"/>
      <c r="N42" s="25"/>
      <c r="O42" s="25"/>
      <c r="P42" s="25"/>
      <c r="Q42" s="246"/>
      <c r="R42" s="246"/>
      <c r="S42" s="3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 thickBot="1">
      <c r="A43" s="131" t="s">
        <v>74</v>
      </c>
      <c r="B43" s="17"/>
      <c r="C43" s="17"/>
      <c r="D43" s="132">
        <f>SUM(D44:D45)</f>
        <v>3481</v>
      </c>
      <c r="E43" s="37">
        <f>SUM(E44:E45)</f>
        <v>1050</v>
      </c>
      <c r="F43" s="144">
        <f>SUM(F44:F45)</f>
        <v>4531</v>
      </c>
      <c r="G43" s="132">
        <f aca="true" t="shared" si="10" ref="G43:L43">SUM(G44:G45)</f>
        <v>2964</v>
      </c>
      <c r="H43" s="37">
        <f t="shared" si="10"/>
        <v>889</v>
      </c>
      <c r="I43" s="144">
        <f t="shared" si="10"/>
        <v>3853</v>
      </c>
      <c r="J43" s="132">
        <f t="shared" si="10"/>
        <v>2964</v>
      </c>
      <c r="K43" s="37">
        <f t="shared" si="10"/>
        <v>889</v>
      </c>
      <c r="L43" s="144">
        <f t="shared" si="10"/>
        <v>3853</v>
      </c>
      <c r="M43" s="21">
        <v>25.8</v>
      </c>
      <c r="N43" s="132">
        <f>SUM(N44:N45)</f>
        <v>2463</v>
      </c>
      <c r="O43" s="37">
        <f>SUM(O44:O45)</f>
        <v>601</v>
      </c>
      <c r="P43" s="144">
        <f>SUM(P44:P45)</f>
        <v>3064</v>
      </c>
      <c r="Q43" s="22"/>
      <c r="R43" s="22"/>
      <c r="S43" s="24" t="s">
        <v>75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>
      <c r="A44" s="145"/>
      <c r="B44" s="41" t="s">
        <v>45</v>
      </c>
      <c r="C44" s="42"/>
      <c r="D44" s="43">
        <v>3236</v>
      </c>
      <c r="E44" s="77">
        <v>922</v>
      </c>
      <c r="F44" s="78">
        <f>SUM(D44:E44)</f>
        <v>4158</v>
      </c>
      <c r="G44" s="43">
        <v>2753</v>
      </c>
      <c r="H44" s="77">
        <v>761</v>
      </c>
      <c r="I44" s="78">
        <f>SUM(G44:H44)</f>
        <v>3514</v>
      </c>
      <c r="J44" s="43">
        <v>2753</v>
      </c>
      <c r="K44" s="77">
        <v>761</v>
      </c>
      <c r="L44" s="78">
        <f>SUM(J44:K44)</f>
        <v>3514</v>
      </c>
      <c r="M44" s="146">
        <v>30.2</v>
      </c>
      <c r="N44" s="43">
        <v>2224</v>
      </c>
      <c r="O44" s="77">
        <v>475</v>
      </c>
      <c r="P44" s="78">
        <f>SUM(N44:O44)</f>
        <v>2699</v>
      </c>
      <c r="Q44" s="47"/>
      <c r="R44" s="147" t="s">
        <v>46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21" customHeight="1" thickBot="1">
      <c r="A45" s="145"/>
      <c r="B45" s="134" t="s">
        <v>47</v>
      </c>
      <c r="C45" s="135"/>
      <c r="D45" s="51">
        <v>245</v>
      </c>
      <c r="E45" s="52">
        <v>128</v>
      </c>
      <c r="F45" s="53">
        <f>SUM(D45:E45)</f>
        <v>373</v>
      </c>
      <c r="G45" s="51">
        <v>211</v>
      </c>
      <c r="H45" s="52">
        <v>128</v>
      </c>
      <c r="I45" s="53">
        <f>SUM(G45:H45)</f>
        <v>339</v>
      </c>
      <c r="J45" s="51">
        <v>211</v>
      </c>
      <c r="K45" s="52">
        <v>128</v>
      </c>
      <c r="L45" s="53">
        <f>SUM(J45:K45)</f>
        <v>339</v>
      </c>
      <c r="M45" s="148">
        <v>-7.1</v>
      </c>
      <c r="N45" s="51">
        <v>239</v>
      </c>
      <c r="O45" s="52">
        <v>126</v>
      </c>
      <c r="P45" s="53">
        <f>SUM(N45:O45)</f>
        <v>365</v>
      </c>
      <c r="Q45" s="55"/>
      <c r="R45" s="149" t="s">
        <v>48</v>
      </c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66" s="23" customFormat="1" ht="9" customHeight="1" thickBot="1">
      <c r="A46" s="131"/>
      <c r="B46" s="17"/>
      <c r="C46" s="17"/>
      <c r="D46" s="25"/>
      <c r="E46" s="25"/>
      <c r="F46" s="25"/>
      <c r="G46" s="25"/>
      <c r="H46" s="25"/>
      <c r="I46" s="25"/>
      <c r="J46" s="25"/>
      <c r="K46" s="25"/>
      <c r="L46" s="25"/>
      <c r="M46" s="150"/>
      <c r="N46" s="25"/>
      <c r="O46" s="25"/>
      <c r="P46" s="25"/>
      <c r="Q46" s="22"/>
      <c r="R46" s="22"/>
      <c r="S46" s="3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</row>
    <row r="47" spans="1:19" s="23" customFormat="1" ht="21" customHeight="1">
      <c r="A47" s="151" t="s">
        <v>49</v>
      </c>
      <c r="B47" s="152"/>
      <c r="C47" s="152"/>
      <c r="D47" s="153"/>
      <c r="E47" s="154"/>
      <c r="F47" s="155"/>
      <c r="G47" s="153"/>
      <c r="H47" s="154"/>
      <c r="I47" s="155"/>
      <c r="J47" s="153"/>
      <c r="K47" s="154"/>
      <c r="L47" s="155"/>
      <c r="M47" s="156"/>
      <c r="N47" s="153"/>
      <c r="O47" s="154"/>
      <c r="P47" s="155"/>
      <c r="Q47" s="247" t="s">
        <v>50</v>
      </c>
      <c r="R47" s="246"/>
      <c r="S47" s="248"/>
    </row>
    <row r="48" spans="1:19" s="23" customFormat="1" ht="21" customHeight="1">
      <c r="A48" s="157" t="s">
        <v>51</v>
      </c>
      <c r="B48" s="158"/>
      <c r="C48" s="158"/>
      <c r="D48" s="159"/>
      <c r="E48" s="160"/>
      <c r="F48" s="161"/>
      <c r="G48" s="159"/>
      <c r="H48" s="160"/>
      <c r="I48" s="161"/>
      <c r="J48" s="159"/>
      <c r="K48" s="160"/>
      <c r="L48" s="161"/>
      <c r="M48" s="162"/>
      <c r="N48" s="159"/>
      <c r="O48" s="160"/>
      <c r="P48" s="161"/>
      <c r="Q48" s="249" t="s">
        <v>52</v>
      </c>
      <c r="R48" s="250"/>
      <c r="S48" s="251"/>
    </row>
    <row r="49" spans="1:19" s="23" customFormat="1" ht="21" customHeight="1">
      <c r="A49" s="252" t="s">
        <v>53</v>
      </c>
      <c r="B49" s="253"/>
      <c r="C49" s="254"/>
      <c r="D49" s="163"/>
      <c r="E49" s="160"/>
      <c r="F49" s="164"/>
      <c r="G49" s="163"/>
      <c r="H49" s="160"/>
      <c r="I49" s="164"/>
      <c r="J49" s="163"/>
      <c r="K49" s="160"/>
      <c r="L49" s="164"/>
      <c r="M49" s="162"/>
      <c r="N49" s="163"/>
      <c r="O49" s="160"/>
      <c r="P49" s="164"/>
      <c r="Q49" s="255" t="s">
        <v>54</v>
      </c>
      <c r="R49" s="256"/>
      <c r="S49" s="257"/>
    </row>
    <row r="50" spans="1:19" s="23" customFormat="1" ht="21" customHeight="1">
      <c r="A50" s="165"/>
      <c r="B50" s="88" t="s">
        <v>55</v>
      </c>
      <c r="C50" s="88"/>
      <c r="D50" s="163">
        <v>0</v>
      </c>
      <c r="E50" s="160">
        <v>0</v>
      </c>
      <c r="F50" s="166">
        <f aca="true" t="shared" si="11" ref="F50:F55">SUM(D50:E50)</f>
        <v>0</v>
      </c>
      <c r="G50" s="163">
        <v>0</v>
      </c>
      <c r="H50" s="160">
        <v>0</v>
      </c>
      <c r="I50" s="166">
        <f aca="true" t="shared" si="12" ref="I50:I55">SUM(G50:H50)</f>
        <v>0</v>
      </c>
      <c r="J50" s="163">
        <v>16</v>
      </c>
      <c r="K50" s="160">
        <v>0</v>
      </c>
      <c r="L50" s="166">
        <f aca="true" t="shared" si="13" ref="L50:L55">SUM(J50:K50)</f>
        <v>16</v>
      </c>
      <c r="M50" s="167" t="s">
        <v>14</v>
      </c>
      <c r="N50" s="163">
        <v>0</v>
      </c>
      <c r="O50" s="160">
        <v>41</v>
      </c>
      <c r="P50" s="166">
        <f aca="true" t="shared" si="14" ref="P50:P55">SUM(N50:O50)</f>
        <v>41</v>
      </c>
      <c r="Q50" s="239" t="s">
        <v>56</v>
      </c>
      <c r="R50" s="240"/>
      <c r="S50" s="34"/>
    </row>
    <row r="51" spans="1:19" s="23" customFormat="1" ht="21" customHeight="1">
      <c r="A51" s="165"/>
      <c r="B51" s="88" t="s">
        <v>57</v>
      </c>
      <c r="C51" s="88"/>
      <c r="D51" s="163">
        <v>0</v>
      </c>
      <c r="E51" s="160">
        <v>0</v>
      </c>
      <c r="F51" s="168">
        <f t="shared" si="11"/>
        <v>0</v>
      </c>
      <c r="G51" s="163">
        <v>0</v>
      </c>
      <c r="H51" s="160">
        <v>0</v>
      </c>
      <c r="I51" s="168">
        <f t="shared" si="12"/>
        <v>0</v>
      </c>
      <c r="J51" s="163">
        <v>0</v>
      </c>
      <c r="K51" s="160">
        <v>0</v>
      </c>
      <c r="L51" s="168">
        <f t="shared" si="13"/>
        <v>0</v>
      </c>
      <c r="M51" s="167" t="s">
        <v>14</v>
      </c>
      <c r="N51" s="163">
        <v>27</v>
      </c>
      <c r="O51" s="160">
        <v>0</v>
      </c>
      <c r="P51" s="168">
        <f t="shared" si="14"/>
        <v>27</v>
      </c>
      <c r="Q51" s="239" t="s">
        <v>58</v>
      </c>
      <c r="R51" s="240"/>
      <c r="S51" s="34"/>
    </row>
    <row r="52" spans="1:19" s="23" customFormat="1" ht="21" customHeight="1">
      <c r="A52" s="165"/>
      <c r="B52" s="88" t="s">
        <v>59</v>
      </c>
      <c r="C52" s="88"/>
      <c r="D52" s="163">
        <v>0</v>
      </c>
      <c r="E52" s="160">
        <v>0</v>
      </c>
      <c r="F52" s="166">
        <f t="shared" si="11"/>
        <v>0</v>
      </c>
      <c r="G52" s="163">
        <v>0</v>
      </c>
      <c r="H52" s="160">
        <v>0</v>
      </c>
      <c r="I52" s="166">
        <f t="shared" si="12"/>
        <v>0</v>
      </c>
      <c r="J52" s="163">
        <v>41</v>
      </c>
      <c r="K52" s="160">
        <v>0</v>
      </c>
      <c r="L52" s="166">
        <f t="shared" si="13"/>
        <v>41</v>
      </c>
      <c r="M52" s="167" t="s">
        <v>14</v>
      </c>
      <c r="N52" s="163">
        <v>0</v>
      </c>
      <c r="O52" s="160">
        <v>19</v>
      </c>
      <c r="P52" s="166">
        <f t="shared" si="14"/>
        <v>19</v>
      </c>
      <c r="Q52" s="239" t="s">
        <v>112</v>
      </c>
      <c r="R52" s="240"/>
      <c r="S52" s="34"/>
    </row>
    <row r="53" spans="1:19" s="23" customFormat="1" ht="21" customHeight="1">
      <c r="A53" s="165"/>
      <c r="B53" s="88" t="s">
        <v>114</v>
      </c>
      <c r="C53" s="88"/>
      <c r="D53" s="163">
        <v>0</v>
      </c>
      <c r="E53" s="160">
        <v>0</v>
      </c>
      <c r="F53" s="166">
        <f t="shared" si="11"/>
        <v>0</v>
      </c>
      <c r="G53" s="163">
        <v>0</v>
      </c>
      <c r="H53" s="160">
        <v>0</v>
      </c>
      <c r="I53" s="166">
        <f t="shared" si="12"/>
        <v>0</v>
      </c>
      <c r="J53" s="163">
        <v>0</v>
      </c>
      <c r="K53" s="160">
        <v>0</v>
      </c>
      <c r="L53" s="166">
        <f t="shared" si="13"/>
        <v>0</v>
      </c>
      <c r="M53" s="167" t="s">
        <v>14</v>
      </c>
      <c r="N53" s="163">
        <v>0</v>
      </c>
      <c r="O53" s="160">
        <v>0</v>
      </c>
      <c r="P53" s="166">
        <f t="shared" si="14"/>
        <v>0</v>
      </c>
      <c r="Q53" s="239" t="s">
        <v>60</v>
      </c>
      <c r="R53" s="240"/>
      <c r="S53" s="34"/>
    </row>
    <row r="54" spans="1:19" s="23" customFormat="1" ht="21" customHeight="1">
      <c r="A54" s="165"/>
      <c r="B54" s="88" t="s">
        <v>78</v>
      </c>
      <c r="C54" s="88"/>
      <c r="D54" s="163">
        <v>0</v>
      </c>
      <c r="E54" s="169">
        <v>0</v>
      </c>
      <c r="F54" s="166">
        <f t="shared" si="11"/>
        <v>0</v>
      </c>
      <c r="G54" s="163">
        <v>0</v>
      </c>
      <c r="H54" s="169">
        <v>0</v>
      </c>
      <c r="I54" s="166">
        <f t="shared" si="12"/>
        <v>0</v>
      </c>
      <c r="J54" s="163">
        <v>-25</v>
      </c>
      <c r="K54" s="169">
        <v>0</v>
      </c>
      <c r="L54" s="166">
        <f t="shared" si="13"/>
        <v>-25</v>
      </c>
      <c r="M54" s="114" t="s">
        <v>14</v>
      </c>
      <c r="N54" s="163">
        <v>0</v>
      </c>
      <c r="O54" s="169">
        <v>22</v>
      </c>
      <c r="P54" s="166">
        <f t="shared" si="14"/>
        <v>22</v>
      </c>
      <c r="Q54" s="239" t="s">
        <v>79</v>
      </c>
      <c r="R54" s="240"/>
      <c r="S54" s="34"/>
    </row>
    <row r="55" spans="1:19" s="23" customFormat="1" ht="21" customHeight="1" thickBot="1">
      <c r="A55" s="170"/>
      <c r="B55" s="171" t="s">
        <v>110</v>
      </c>
      <c r="C55" s="171"/>
      <c r="D55" s="172">
        <f>D50+D51-D52-D53-D54</f>
        <v>0</v>
      </c>
      <c r="E55" s="173">
        <v>0</v>
      </c>
      <c r="F55" s="174">
        <f t="shared" si="11"/>
        <v>0</v>
      </c>
      <c r="G55" s="172">
        <f>G50+G51-G52-G53-G54</f>
        <v>0</v>
      </c>
      <c r="H55" s="173">
        <v>0</v>
      </c>
      <c r="I55" s="174">
        <f t="shared" si="12"/>
        <v>0</v>
      </c>
      <c r="J55" s="172">
        <f>J50+J51-J52-J53-J54</f>
        <v>0</v>
      </c>
      <c r="K55" s="173">
        <v>0</v>
      </c>
      <c r="L55" s="174">
        <f t="shared" si="13"/>
        <v>0</v>
      </c>
      <c r="M55" s="175" t="s">
        <v>14</v>
      </c>
      <c r="N55" s="172">
        <v>27</v>
      </c>
      <c r="O55" s="173">
        <v>0</v>
      </c>
      <c r="P55" s="174">
        <f t="shared" si="14"/>
        <v>27</v>
      </c>
      <c r="Q55" s="241" t="s">
        <v>111</v>
      </c>
      <c r="R55" s="242"/>
      <c r="S55" s="176"/>
    </row>
    <row r="56" spans="1:171" s="23" customFormat="1" ht="19.5">
      <c r="A56" s="210" t="s">
        <v>61</v>
      </c>
      <c r="B56" s="211"/>
      <c r="C56" s="211"/>
      <c r="D56" s="211"/>
      <c r="E56" s="211"/>
      <c r="F56" s="211"/>
      <c r="G56" s="211"/>
      <c r="H56" s="211"/>
      <c r="I56" s="211"/>
      <c r="J56" s="181" t="s">
        <v>76</v>
      </c>
      <c r="L56" s="179"/>
      <c r="M56" s="179"/>
      <c r="N56" s="179"/>
      <c r="O56" s="179"/>
      <c r="P56" s="179"/>
      <c r="Q56" s="179"/>
      <c r="R56" s="215"/>
      <c r="S56" s="213" t="s">
        <v>115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243" t="s">
        <v>62</v>
      </c>
      <c r="B57" s="244"/>
      <c r="C57" s="244"/>
      <c r="D57" s="244"/>
      <c r="E57" s="244"/>
      <c r="F57" s="244"/>
      <c r="G57" s="244"/>
      <c r="H57" s="244"/>
      <c r="I57" s="244"/>
      <c r="J57" s="182" t="s">
        <v>83</v>
      </c>
      <c r="L57" s="179"/>
      <c r="M57" s="179"/>
      <c r="N57" s="179"/>
      <c r="O57" s="179"/>
      <c r="P57" s="179"/>
      <c r="Q57" s="179"/>
      <c r="R57" s="216"/>
      <c r="S57" s="214" t="s">
        <v>63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77"/>
      <c r="B58" s="178"/>
      <c r="C58" s="178"/>
      <c r="D58" s="178"/>
      <c r="E58" s="178"/>
      <c r="F58" s="178"/>
      <c r="G58" s="178"/>
      <c r="H58" s="178"/>
      <c r="I58" s="183" t="s">
        <v>82</v>
      </c>
      <c r="J58" s="184"/>
      <c r="K58" s="185" t="s">
        <v>84</v>
      </c>
      <c r="L58" s="179"/>
      <c r="M58" s="179"/>
      <c r="N58" s="179"/>
      <c r="O58" s="179"/>
      <c r="P58" s="179"/>
      <c r="Q58" s="179"/>
      <c r="R58" s="179"/>
      <c r="S58" s="180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245" t="s">
        <v>94</v>
      </c>
      <c r="F59" s="245"/>
      <c r="G59" s="245"/>
      <c r="H59" s="245"/>
      <c r="I59" s="201" t="s">
        <v>95</v>
      </c>
      <c r="J59" s="189"/>
      <c r="K59" s="33" t="s">
        <v>96</v>
      </c>
      <c r="L59" s="190" t="s">
        <v>97</v>
      </c>
      <c r="M59" s="190"/>
      <c r="N59" s="190"/>
      <c r="O59" s="190"/>
      <c r="P59" s="191"/>
      <c r="Q59" s="191"/>
      <c r="R59" s="191"/>
      <c r="S59" s="192"/>
      <c r="T59" s="193"/>
      <c r="U59" s="19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86"/>
      <c r="E60" s="186"/>
      <c r="F60" s="234" t="s">
        <v>98</v>
      </c>
      <c r="G60" s="234"/>
      <c r="H60" s="234"/>
      <c r="I60" s="33" t="s">
        <v>99</v>
      </c>
      <c r="J60" s="189"/>
      <c r="K60" s="33" t="s">
        <v>100</v>
      </c>
      <c r="L60" s="235" t="s">
        <v>85</v>
      </c>
      <c r="M60" s="235"/>
      <c r="N60" s="235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187"/>
      <c r="B61" s="188"/>
      <c r="C61" s="188"/>
      <c r="D61" s="194"/>
      <c r="E61" s="194"/>
      <c r="F61" s="236" t="s">
        <v>119</v>
      </c>
      <c r="G61" s="236"/>
      <c r="H61" s="236"/>
      <c r="I61" s="33" t="s">
        <v>128</v>
      </c>
      <c r="J61" s="189"/>
      <c r="K61" s="33" t="s">
        <v>129</v>
      </c>
      <c r="L61" s="178" t="s">
        <v>130</v>
      </c>
      <c r="M61" s="178"/>
      <c r="N61" s="178"/>
      <c r="O61" s="178"/>
      <c r="P61" s="179"/>
      <c r="Q61" s="179"/>
      <c r="R61" s="179"/>
      <c r="S61" s="180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3" customFormat="1" ht="19.5">
      <c r="A62" s="237" t="s">
        <v>64</v>
      </c>
      <c r="B62" s="238"/>
      <c r="C62" s="238"/>
      <c r="D62" s="238"/>
      <c r="E62" s="238"/>
      <c r="F62" s="238"/>
      <c r="G62" s="238"/>
      <c r="H62" s="238"/>
      <c r="I62" s="238"/>
      <c r="J62" s="181" t="s">
        <v>77</v>
      </c>
      <c r="K62" s="25"/>
      <c r="L62" s="179"/>
      <c r="M62" s="179"/>
      <c r="N62" s="179"/>
      <c r="O62" s="179"/>
      <c r="P62" s="179"/>
      <c r="Q62" s="179"/>
      <c r="R62" s="179"/>
      <c r="S62" s="214" t="s">
        <v>101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</row>
    <row r="63" spans="1:171" s="206" customFormat="1" ht="21" customHeight="1">
      <c r="A63" s="212" t="s">
        <v>104</v>
      </c>
      <c r="B63" s="204"/>
      <c r="C63" s="204"/>
      <c r="D63" s="204"/>
      <c r="E63" s="204"/>
      <c r="F63" s="204"/>
      <c r="G63" s="204"/>
      <c r="H63" s="204"/>
      <c r="I63" s="204"/>
      <c r="J63" s="205" t="s">
        <v>80</v>
      </c>
      <c r="K63" s="204"/>
      <c r="L63" s="204"/>
      <c r="M63" s="204"/>
      <c r="N63" s="204"/>
      <c r="O63" s="204"/>
      <c r="P63" s="204"/>
      <c r="Q63" s="204"/>
      <c r="R63" s="204"/>
      <c r="S63" s="214" t="s">
        <v>105</v>
      </c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</row>
    <row r="64" spans="1:171" s="196" customFormat="1" ht="21" customHeight="1" thickBot="1">
      <c r="A64" s="207" t="s">
        <v>102</v>
      </c>
      <c r="B64" s="208"/>
      <c r="C64" s="208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7" t="s">
        <v>103</v>
      </c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21" customHeight="1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s="196" customFormat="1" ht="12.7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195"/>
      <c r="DG120" s="195"/>
      <c r="DH120" s="195"/>
      <c r="DI120" s="195"/>
      <c r="DJ120" s="195"/>
      <c r="DK120" s="195"/>
      <c r="DL120" s="195"/>
      <c r="DM120" s="195"/>
      <c r="DN120" s="195"/>
      <c r="DO120" s="195"/>
      <c r="DP120" s="195"/>
      <c r="DQ120" s="195"/>
      <c r="DR120" s="195"/>
      <c r="DS120" s="195"/>
      <c r="DT120" s="195"/>
      <c r="DU120" s="195"/>
      <c r="DV120" s="195"/>
      <c r="DW120" s="195"/>
      <c r="DX120" s="195"/>
      <c r="DY120" s="195"/>
      <c r="DZ120" s="195"/>
      <c r="EA120" s="195"/>
      <c r="EB120" s="195"/>
      <c r="EC120" s="195"/>
      <c r="ED120" s="195"/>
      <c r="EE120" s="195"/>
      <c r="EF120" s="195"/>
      <c r="EG120" s="195"/>
      <c r="EH120" s="195"/>
      <c r="EI120" s="195"/>
      <c r="EJ120" s="195"/>
      <c r="EK120" s="195"/>
      <c r="EL120" s="195"/>
      <c r="EM120" s="195"/>
      <c r="EN120" s="195"/>
      <c r="EO120" s="195"/>
      <c r="EP120" s="195"/>
      <c r="EQ120" s="195"/>
      <c r="ER120" s="195"/>
      <c r="ES120" s="195"/>
      <c r="ET120" s="195"/>
      <c r="EU120" s="195"/>
      <c r="EV120" s="195"/>
      <c r="EW120" s="195"/>
      <c r="EX120" s="195"/>
      <c r="EY120" s="195"/>
      <c r="EZ120" s="195"/>
      <c r="FA120" s="195"/>
      <c r="FB120" s="195"/>
      <c r="FC120" s="195"/>
      <c r="FD120" s="195"/>
      <c r="FE120" s="195"/>
      <c r="FF120" s="195"/>
      <c r="FG120" s="195"/>
      <c r="FH120" s="195"/>
      <c r="FI120" s="195"/>
      <c r="FJ120" s="195"/>
      <c r="FK120" s="195"/>
      <c r="FL120" s="195"/>
      <c r="FM120" s="195"/>
      <c r="FN120" s="195"/>
      <c r="FO120" s="195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pans="1:171" ht="12.75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FK122" s="197"/>
      <c r="FL122" s="197"/>
      <c r="FM122" s="197"/>
      <c r="FN122" s="197"/>
      <c r="FO122" s="197"/>
    </row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="197" customFormat="1" ht="12.75"/>
    <row r="1129" spans="8:14" s="197" customFormat="1" ht="12.75">
      <c r="H1129" s="198"/>
      <c r="I1129" s="198"/>
      <c r="J1129" s="198"/>
      <c r="K1129" s="198"/>
      <c r="L1129" s="198"/>
      <c r="M1129" s="198"/>
      <c r="N1129" s="198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N40:P40"/>
    <mergeCell ref="J40:L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Q54:R54"/>
    <mergeCell ref="Q55:R55"/>
    <mergeCell ref="A57:I57"/>
    <mergeCell ref="E59:H59"/>
    <mergeCell ref="F60:H60"/>
    <mergeCell ref="L60:N60"/>
    <mergeCell ref="F61:H61"/>
    <mergeCell ref="A62:I62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2005-04-26T07:08:43Z</cp:lastPrinted>
  <dcterms:created xsi:type="dcterms:W3CDTF">2004-05-24T05:55:53Z</dcterms:created>
  <dcterms:modified xsi:type="dcterms:W3CDTF">2005-04-26T09:59:36Z</dcterms:modified>
  <cp:category/>
  <cp:version/>
  <cp:contentType/>
  <cp:contentStatus/>
</cp:coreProperties>
</file>