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November 2004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<sst xmlns="http://schemas.openxmlformats.org/spreadsheetml/2006/main" count="173" uniqueCount="128">
  <si>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</si>
  <si>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</si>
  <si>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</si>
  <si>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</si>
  <si>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</si>
  <si>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</si>
  <si>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</si>
  <si>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</si>
  <si>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</si>
  <si>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</si>
  <si>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</si>
  <si>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</si>
  <si>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</si>
  <si>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</si>
  <si>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</si>
  <si>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</si>
  <si>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</si>
  <si>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</si>
  <si>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</si>
  <si>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</si>
  <si>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</si>
  <si>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</si>
  <si>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</si>
  <si>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</si>
  <si>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</si>
  <si>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</si>
  <si>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</si>
  <si>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</si>
  <si>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</si>
  <si>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</si>
  <si>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</si>
  <si>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</si>
  <si>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</si>
  <si>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</si>
  <si>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</si>
  <si>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</si>
  <si>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</si>
  <si>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</si>
  <si>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</si>
  <si>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</si>
  <si>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</si>
  <si>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</si>
  <si>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</si>
  <si>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</si>
  <si>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</si>
  <si>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</si>
  <si>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</si>
  <si>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</si>
  <si>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</si>
  <si>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</si>
  <si>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</si>
  <si>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</si>
  <si>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</si>
  <si>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</si>
  <si>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</si>
  <si>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</si>
  <si>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</si>
  <si>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</si>
  <si>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</si>
  <si>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</si>
  <si>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</si>
  <si>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</si>
  <si>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</si>
  <si>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</si>
  <si>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</si>
  <si>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</si>
  <si>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</si>
  <si>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</si>
  <si>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</si>
  <si>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</si>
  <si>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</si>
  <si>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</si>
  <si>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</si>
  <si>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</si>
  <si>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</si>
  <si>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</si>
  <si>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</si>
  <si>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</si>
  <si>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</si>
  <si>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</si>
  <si>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</si>
  <si>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</si>
  <si>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</si>
  <si>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</si>
  <si>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</si>
  <si>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</si>
  <si>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</si>
  <si>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</si>
  <si>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</si>
  <si>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</si>
  <si>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</si>
  <si>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</si>
  <si>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</si>
  <si>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</si>
  <si>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</si>
  <si>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2004/2005 Year (May - April)/ Unyaka ka-2004/2005 (KuMeyi - Ku-Aphreli) (2)</t>
  </si>
  <si>
    <t>October 2004</t>
  </si>
  <si>
    <t>Ku-Okthoba 2004</t>
  </si>
  <si>
    <t>(Preliminary/Okokuqala)</t>
  </si>
  <si>
    <t>1 May/KuMeyi 2004</t>
  </si>
  <si>
    <t>Okusele okuthunyelwayo(+)/Okwemukelwayo(-)</t>
  </si>
  <si>
    <t>Surplus(-)/Deficit(+) (iii)</t>
  </si>
  <si>
    <t>31 October/Ku-Okthoba 2004</t>
  </si>
  <si>
    <t>March 2004 (On request of the industry.)</t>
  </si>
  <si>
    <t>45 699</t>
  </si>
  <si>
    <t>34 355</t>
  </si>
  <si>
    <t>KuMashi 2004 (Ngesicelo semboni.)</t>
  </si>
  <si>
    <t>April 2004</t>
  </si>
  <si>
    <t>47 761</t>
  </si>
  <si>
    <t>74 382</t>
  </si>
  <si>
    <t>Okulinganiswa  nommbila.</t>
  </si>
  <si>
    <t xml:space="preserve">Imported during 2003/2004 season originally destined for RSA but exported to other countries during </t>
  </si>
  <si>
    <t xml:space="preserve">Kuthengwe kwamanye a, zwe ngonyaka ka-2003/2004 mayelana ne RSA okuthunyelwe kwamanye amazwe </t>
  </si>
  <si>
    <t>2004/2005 season.</t>
  </si>
  <si>
    <t>ngonyaka ka-2004/2005.</t>
  </si>
  <si>
    <t>SMI-122004</t>
  </si>
  <si>
    <t>November 2004</t>
  </si>
  <si>
    <t>KuNovemba 2004</t>
  </si>
  <si>
    <t>1 October/Ku-Okthoba 2004</t>
  </si>
  <si>
    <t>1 November/KuNovemba 2004</t>
  </si>
  <si>
    <t>May - November 2004</t>
  </si>
  <si>
    <t>KuMeyi - KuNovemba 2004</t>
  </si>
  <si>
    <t>May - November 2003</t>
  </si>
  <si>
    <t>KuMeyi - KuNovemba 2003</t>
  </si>
  <si>
    <t>30 November/KuNovemba 2004</t>
  </si>
  <si>
    <t>30 November/KuNovemba 2003</t>
  </si>
  <si>
    <t>5 559 111</t>
  </si>
  <si>
    <t>3 255 163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</si>
</sst>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7" fillId="0" borderId="14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1" fontId="13" fillId="0" borderId="54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5.851562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5" t="s">
        <v>115</v>
      </c>
      <c r="R1" s="286"/>
      <c r="S1" s="287"/>
      <c r="T1" s="1"/>
    </row>
    <row r="2" spans="1:20" s="2" customFormat="1" ht="21" customHeight="1">
      <c r="A2" s="277"/>
      <c r="B2" s="278"/>
      <c r="C2" s="279"/>
      <c r="D2" s="277" t="s">
        <v>70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88"/>
      <c r="R2" s="289"/>
      <c r="S2" s="290"/>
      <c r="T2" s="1"/>
    </row>
    <row r="3" spans="1:20" s="2" customFormat="1" ht="21" customHeight="1" thickBot="1">
      <c r="A3" s="277"/>
      <c r="B3" s="278"/>
      <c r="C3" s="279"/>
      <c r="D3" s="280" t="s">
        <v>95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8"/>
      <c r="R3" s="289"/>
      <c r="S3" s="290"/>
      <c r="T3" s="1"/>
    </row>
    <row r="4" spans="1:166" s="5" customFormat="1" ht="21" customHeight="1">
      <c r="A4" s="277"/>
      <c r="B4" s="278"/>
      <c r="C4" s="279"/>
      <c r="D4" s="291" t="s">
        <v>96</v>
      </c>
      <c r="E4" s="292"/>
      <c r="F4" s="293"/>
      <c r="G4" s="291" t="s">
        <v>116</v>
      </c>
      <c r="H4" s="292"/>
      <c r="I4" s="293"/>
      <c r="J4" s="294" t="s">
        <v>1</v>
      </c>
      <c r="K4" s="244"/>
      <c r="L4" s="244"/>
      <c r="M4" s="3"/>
      <c r="N4" s="294" t="s">
        <v>1</v>
      </c>
      <c r="O4" s="244"/>
      <c r="P4" s="244"/>
      <c r="Q4" s="288"/>
      <c r="R4" s="289"/>
      <c r="S4" s="29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7"/>
      <c r="B5" s="278"/>
      <c r="C5" s="279"/>
      <c r="D5" s="263" t="s">
        <v>97</v>
      </c>
      <c r="E5" s="264"/>
      <c r="F5" s="265"/>
      <c r="G5" s="263" t="s">
        <v>117</v>
      </c>
      <c r="H5" s="264"/>
      <c r="I5" s="265"/>
      <c r="J5" s="266" t="s">
        <v>120</v>
      </c>
      <c r="K5" s="246"/>
      <c r="L5" s="245"/>
      <c r="M5" s="6"/>
      <c r="N5" s="266" t="s">
        <v>122</v>
      </c>
      <c r="O5" s="246"/>
      <c r="P5" s="245"/>
      <c r="Q5" s="267">
        <v>38344</v>
      </c>
      <c r="R5" s="268"/>
      <c r="S5" s="26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7"/>
      <c r="B6" s="278"/>
      <c r="C6" s="279"/>
      <c r="D6" s="261"/>
      <c r="E6" s="239"/>
      <c r="F6" s="262"/>
      <c r="G6" s="261" t="s">
        <v>98</v>
      </c>
      <c r="H6" s="240"/>
      <c r="I6" s="239"/>
      <c r="J6" s="261" t="s">
        <v>121</v>
      </c>
      <c r="K6" s="240"/>
      <c r="L6" s="239"/>
      <c r="M6" s="7" t="s">
        <v>2</v>
      </c>
      <c r="N6" s="261" t="s">
        <v>123</v>
      </c>
      <c r="O6" s="240"/>
      <c r="P6" s="239"/>
      <c r="Q6" s="270"/>
      <c r="R6" s="268"/>
      <c r="S6" s="26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7"/>
      <c r="B7" s="278"/>
      <c r="C7" s="279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0"/>
      <c r="R7" s="268"/>
      <c r="S7" s="26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80"/>
      <c r="B8" s="281"/>
      <c r="C8" s="282"/>
      <c r="D8" s="202" t="s">
        <v>92</v>
      </c>
      <c r="E8" s="203" t="s">
        <v>93</v>
      </c>
      <c r="F8" s="13" t="s">
        <v>7</v>
      </c>
      <c r="G8" s="202" t="s">
        <v>92</v>
      </c>
      <c r="H8" s="203" t="s">
        <v>93</v>
      </c>
      <c r="I8" s="13" t="s">
        <v>7</v>
      </c>
      <c r="J8" s="202" t="s">
        <v>92</v>
      </c>
      <c r="K8" s="203" t="s">
        <v>93</v>
      </c>
      <c r="L8" s="13" t="s">
        <v>7</v>
      </c>
      <c r="M8" s="14"/>
      <c r="N8" s="202" t="s">
        <v>92</v>
      </c>
      <c r="O8" s="203" t="s">
        <v>93</v>
      </c>
      <c r="P8" s="13" t="s">
        <v>7</v>
      </c>
      <c r="Q8" s="271"/>
      <c r="R8" s="272"/>
      <c r="S8" s="27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7" t="s">
        <v>94</v>
      </c>
      <c r="B9" s="248"/>
      <c r="C9" s="249"/>
      <c r="D9" s="250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47" t="s">
        <v>8</v>
      </c>
      <c r="R9" s="248"/>
      <c r="S9" s="24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52" t="s">
        <v>9</v>
      </c>
      <c r="B10" s="244"/>
      <c r="C10" s="244"/>
      <c r="D10" s="253" t="s">
        <v>118</v>
      </c>
      <c r="E10" s="254"/>
      <c r="F10" s="254"/>
      <c r="G10" s="255" t="s">
        <v>119</v>
      </c>
      <c r="H10" s="254"/>
      <c r="I10" s="254"/>
      <c r="J10" s="256" t="s">
        <v>99</v>
      </c>
      <c r="K10" s="257"/>
      <c r="L10" s="258"/>
      <c r="M10" s="15"/>
      <c r="N10" s="256" t="s">
        <v>91</v>
      </c>
      <c r="O10" s="257"/>
      <c r="P10" s="258"/>
      <c r="Q10" s="259" t="s">
        <v>10</v>
      </c>
      <c r="R10" s="259"/>
      <c r="S10" s="26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5561</v>
      </c>
      <c r="E11" s="19">
        <v>2323</v>
      </c>
      <c r="F11" s="20">
        <f>SUM(D11:E11)</f>
        <v>7884</v>
      </c>
      <c r="G11" s="19">
        <v>5149</v>
      </c>
      <c r="H11" s="19">
        <v>2043</v>
      </c>
      <c r="I11" s="199">
        <f>SUM(G11:H11)</f>
        <v>7192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44" t="s">
        <v>1</v>
      </c>
      <c r="K12" s="244"/>
      <c r="L12" s="244"/>
      <c r="M12" s="27"/>
      <c r="N12" s="244" t="s">
        <v>1</v>
      </c>
      <c r="O12" s="244"/>
      <c r="P12" s="244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5" t="s">
        <v>120</v>
      </c>
      <c r="K13" s="246"/>
      <c r="L13" s="245"/>
      <c r="M13" s="29"/>
      <c r="N13" s="245" t="s">
        <v>122</v>
      </c>
      <c r="O13" s="246"/>
      <c r="P13" s="245"/>
      <c r="Q13" s="22"/>
      <c r="S13" s="24"/>
    </row>
    <row r="14" spans="1:166" s="23" customFormat="1" ht="21" customHeight="1" thickBot="1">
      <c r="A14" s="16"/>
      <c r="B14" s="25"/>
      <c r="C14" s="25"/>
      <c r="D14" s="238"/>
      <c r="E14" s="238"/>
      <c r="F14" s="238"/>
      <c r="G14" s="30"/>
      <c r="H14" s="30"/>
      <c r="I14" s="30"/>
      <c r="J14" s="239" t="s">
        <v>121</v>
      </c>
      <c r="K14" s="240"/>
      <c r="L14" s="239"/>
      <c r="M14" s="31"/>
      <c r="N14" s="239" t="s">
        <v>123</v>
      </c>
      <c r="O14" s="240"/>
      <c r="P14" s="239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30</v>
      </c>
      <c r="E15" s="37">
        <f>SUM(E16:E17)</f>
        <v>29</v>
      </c>
      <c r="F15" s="38">
        <f>SUM(D15:E15)</f>
        <v>59</v>
      </c>
      <c r="G15" s="36">
        <f>SUM(G16:G17)</f>
        <v>27</v>
      </c>
      <c r="H15" s="37">
        <f>SUM(H16:H17)</f>
        <v>36</v>
      </c>
      <c r="I15" s="38">
        <f>SUM(G15:H15)</f>
        <v>63</v>
      </c>
      <c r="J15" s="36">
        <f>SUM(J16:J17)</f>
        <v>5559</v>
      </c>
      <c r="K15" s="37">
        <f>SUM(K16:K17)</f>
        <v>3350</v>
      </c>
      <c r="L15" s="38">
        <f>SUM(J15:K15)</f>
        <v>8909</v>
      </c>
      <c r="M15" s="39" t="s">
        <v>14</v>
      </c>
      <c r="N15" s="36">
        <f>SUM(N16:N17)</f>
        <v>5712</v>
      </c>
      <c r="O15" s="37">
        <f>SUM(O16:O17)</f>
        <v>2478</v>
      </c>
      <c r="P15" s="38">
        <f>SUM(N15:O15)</f>
        <v>8190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71</v>
      </c>
      <c r="C16" s="42"/>
      <c r="D16" s="43">
        <v>30</v>
      </c>
      <c r="E16" s="44">
        <v>29</v>
      </c>
      <c r="F16" s="45">
        <f>SUM(D16:E16)</f>
        <v>59</v>
      </c>
      <c r="G16" s="43">
        <v>27</v>
      </c>
      <c r="H16" s="44">
        <v>28</v>
      </c>
      <c r="I16" s="45">
        <f>SUM(G16:H16)</f>
        <v>55</v>
      </c>
      <c r="J16" s="43">
        <v>5559</v>
      </c>
      <c r="K16" s="44">
        <v>3255</v>
      </c>
      <c r="L16" s="45">
        <f>SUM(J16:K16)</f>
        <v>8814</v>
      </c>
      <c r="M16" s="46">
        <v>8.3</v>
      </c>
      <c r="N16" s="43">
        <v>5712</v>
      </c>
      <c r="O16" s="44">
        <v>2425</v>
      </c>
      <c r="P16" s="45">
        <f>SUM(N16:O16)</f>
        <v>8137</v>
      </c>
      <c r="Q16" s="47"/>
      <c r="R16" s="48" t="s">
        <v>72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0</v>
      </c>
      <c r="F17" s="53">
        <f>SUM(D17:E17)</f>
        <v>0</v>
      </c>
      <c r="G17" s="51">
        <v>0</v>
      </c>
      <c r="H17" s="52">
        <v>8</v>
      </c>
      <c r="I17" s="53">
        <f>SUM(G17:H17)</f>
        <v>8</v>
      </c>
      <c r="J17" s="51">
        <v>0</v>
      </c>
      <c r="K17" s="52">
        <v>95</v>
      </c>
      <c r="L17" s="53">
        <f>SUM(J17:K17)</f>
        <v>95</v>
      </c>
      <c r="M17" s="54" t="s">
        <v>14</v>
      </c>
      <c r="N17" s="51">
        <v>0</v>
      </c>
      <c r="O17" s="52">
        <v>53</v>
      </c>
      <c r="P17" s="53">
        <f>SUM(N17:O17)</f>
        <v>53</v>
      </c>
      <c r="Q17" s="55"/>
      <c r="R17" s="56" t="s">
        <v>73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367</v>
      </c>
      <c r="E19" s="37">
        <f>SUM(E21:E25)</f>
        <v>294</v>
      </c>
      <c r="F19" s="60">
        <f aca="true" t="shared" si="0" ref="F19:F25">SUM(D19:E19)</f>
        <v>661</v>
      </c>
      <c r="G19" s="59">
        <f>SUM(G21:G25)</f>
        <v>370</v>
      </c>
      <c r="H19" s="37">
        <f>SUM(H21:H25)</f>
        <v>287</v>
      </c>
      <c r="I19" s="60">
        <f aca="true" t="shared" si="1" ref="I19:I25">SUM(G19:H19)</f>
        <v>657</v>
      </c>
      <c r="J19" s="59">
        <f>SUM(J21:J25)</f>
        <v>2561</v>
      </c>
      <c r="K19" s="37">
        <f>SUM(K21:K25)</f>
        <v>1983</v>
      </c>
      <c r="L19" s="60">
        <f aca="true" t="shared" si="2" ref="L19:L25">SUM(J19:K19)</f>
        <v>4544</v>
      </c>
      <c r="M19" s="21">
        <v>-1.2</v>
      </c>
      <c r="N19" s="59">
        <f>SUM(N21:N25)</f>
        <v>2611</v>
      </c>
      <c r="O19" s="37">
        <f>SUM(O21:O25)</f>
        <v>1988</v>
      </c>
      <c r="P19" s="60">
        <f aca="true" t="shared" si="3" ref="P19:P25">SUM(N19:O19)</f>
        <v>4599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345</v>
      </c>
      <c r="E20" s="64">
        <f>SUM(E21:E23)</f>
        <v>266</v>
      </c>
      <c r="F20" s="38">
        <f t="shared" si="0"/>
        <v>611</v>
      </c>
      <c r="G20" s="63">
        <f>SUM(G21:G23)</f>
        <v>350</v>
      </c>
      <c r="H20" s="64">
        <f>SUM(H21:H23)</f>
        <v>260</v>
      </c>
      <c r="I20" s="38">
        <f t="shared" si="1"/>
        <v>610</v>
      </c>
      <c r="J20" s="63">
        <f>SUM(J21:J23)</f>
        <v>2433</v>
      </c>
      <c r="K20" s="64">
        <f>SUM(K21:K23)</f>
        <v>1820</v>
      </c>
      <c r="L20" s="38">
        <f t="shared" si="2"/>
        <v>4253</v>
      </c>
      <c r="M20" s="65">
        <v>-1</v>
      </c>
      <c r="N20" s="63">
        <f>SUM(N21:N23)</f>
        <v>2481</v>
      </c>
      <c r="O20" s="64">
        <f>SUM(O21:O23)</f>
        <v>1816</v>
      </c>
      <c r="P20" s="38">
        <f t="shared" si="3"/>
        <v>4297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290</v>
      </c>
      <c r="E21" s="71">
        <v>21</v>
      </c>
      <c r="F21" s="72">
        <f t="shared" si="0"/>
        <v>311</v>
      </c>
      <c r="G21" s="70">
        <v>288</v>
      </c>
      <c r="H21" s="71">
        <v>20</v>
      </c>
      <c r="I21" s="72">
        <f t="shared" si="1"/>
        <v>308</v>
      </c>
      <c r="J21" s="70">
        <v>2041</v>
      </c>
      <c r="K21" s="71">
        <v>156</v>
      </c>
      <c r="L21" s="72">
        <f t="shared" si="2"/>
        <v>2197</v>
      </c>
      <c r="M21" s="46">
        <v>-2.3</v>
      </c>
      <c r="N21" s="70">
        <v>2092</v>
      </c>
      <c r="O21" s="71">
        <v>156</v>
      </c>
      <c r="P21" s="72">
        <f t="shared" si="3"/>
        <v>2248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47</v>
      </c>
      <c r="E22" s="77">
        <v>244</v>
      </c>
      <c r="F22" s="78">
        <f t="shared" si="0"/>
        <v>291</v>
      </c>
      <c r="G22" s="76">
        <v>54</v>
      </c>
      <c r="H22" s="77">
        <v>239</v>
      </c>
      <c r="I22" s="78">
        <f t="shared" si="1"/>
        <v>293</v>
      </c>
      <c r="J22" s="76">
        <v>332</v>
      </c>
      <c r="K22" s="77">
        <v>1659</v>
      </c>
      <c r="L22" s="78">
        <f t="shared" si="2"/>
        <v>1991</v>
      </c>
      <c r="M22" s="79">
        <v>0.8</v>
      </c>
      <c r="N22" s="76">
        <v>323</v>
      </c>
      <c r="O22" s="77">
        <v>1652</v>
      </c>
      <c r="P22" s="78">
        <f t="shared" si="3"/>
        <v>1975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8</v>
      </c>
      <c r="E23" s="83">
        <v>1</v>
      </c>
      <c r="F23" s="84">
        <f t="shared" si="0"/>
        <v>9</v>
      </c>
      <c r="G23" s="82">
        <v>8</v>
      </c>
      <c r="H23" s="83">
        <v>1</v>
      </c>
      <c r="I23" s="84">
        <f t="shared" si="1"/>
        <v>9</v>
      </c>
      <c r="J23" s="82">
        <v>60</v>
      </c>
      <c r="K23" s="83">
        <v>5</v>
      </c>
      <c r="L23" s="84">
        <f t="shared" si="2"/>
        <v>65</v>
      </c>
      <c r="M23" s="79">
        <v>-12.2</v>
      </c>
      <c r="N23" s="82">
        <v>66</v>
      </c>
      <c r="O23" s="83">
        <v>8</v>
      </c>
      <c r="P23" s="84">
        <f t="shared" si="3"/>
        <v>74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14</v>
      </c>
      <c r="E24" s="77">
        <v>16</v>
      </c>
      <c r="F24" s="78">
        <f t="shared" si="0"/>
        <v>30</v>
      </c>
      <c r="G24" s="76">
        <v>13</v>
      </c>
      <c r="H24" s="77">
        <v>15</v>
      </c>
      <c r="I24" s="78">
        <f t="shared" si="1"/>
        <v>28</v>
      </c>
      <c r="J24" s="76">
        <v>78</v>
      </c>
      <c r="K24" s="77">
        <v>84</v>
      </c>
      <c r="L24" s="78">
        <f t="shared" si="2"/>
        <v>162</v>
      </c>
      <c r="M24" s="89">
        <v>-10</v>
      </c>
      <c r="N24" s="76">
        <v>89</v>
      </c>
      <c r="O24" s="77">
        <v>91</v>
      </c>
      <c r="P24" s="78">
        <f t="shared" si="3"/>
        <v>180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86</v>
      </c>
      <c r="C25" s="92"/>
      <c r="D25" s="82">
        <v>8</v>
      </c>
      <c r="E25" s="83">
        <v>12</v>
      </c>
      <c r="F25" s="84">
        <f t="shared" si="0"/>
        <v>20</v>
      </c>
      <c r="G25" s="82">
        <v>7</v>
      </c>
      <c r="H25" s="83">
        <v>12</v>
      </c>
      <c r="I25" s="84">
        <f t="shared" si="1"/>
        <v>19</v>
      </c>
      <c r="J25" s="82">
        <v>50</v>
      </c>
      <c r="K25" s="83">
        <v>79</v>
      </c>
      <c r="L25" s="84">
        <f t="shared" si="2"/>
        <v>129</v>
      </c>
      <c r="M25" s="93">
        <v>5.7</v>
      </c>
      <c r="N25" s="82">
        <v>41</v>
      </c>
      <c r="O25" s="83">
        <v>81</v>
      </c>
      <c r="P25" s="84">
        <f t="shared" si="3"/>
        <v>122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74</v>
      </c>
      <c r="B27" s="35"/>
      <c r="C27" s="35"/>
      <c r="D27" s="36">
        <f>SUM(D28+D31)</f>
        <v>62</v>
      </c>
      <c r="E27" s="97">
        <f>SUM(E28+E31)</f>
        <v>13</v>
      </c>
      <c r="F27" s="38">
        <f aca="true" t="shared" si="4" ref="F27:F33">SUM(D27:E27)</f>
        <v>75</v>
      </c>
      <c r="G27" s="36">
        <f>SUM(G28+G31)</f>
        <v>62</v>
      </c>
      <c r="H27" s="97">
        <f>SUM(H28+H31)</f>
        <v>9</v>
      </c>
      <c r="I27" s="38">
        <f aca="true" t="shared" si="5" ref="I27:I33">SUM(G27:H27)</f>
        <v>71</v>
      </c>
      <c r="J27" s="36">
        <f>SUM(J28+J31)</f>
        <v>326</v>
      </c>
      <c r="K27" s="97">
        <f>SUM(K28+K31)</f>
        <v>73</v>
      </c>
      <c r="L27" s="38">
        <f aca="true" t="shared" si="6" ref="L27:L33">SUM(J27:K27)</f>
        <v>399</v>
      </c>
      <c r="M27" s="98" t="s">
        <v>14</v>
      </c>
      <c r="N27" s="36">
        <f>SUM(N28+N31)</f>
        <v>688</v>
      </c>
      <c r="O27" s="97">
        <f>SUM(O28+O31)</f>
        <v>85</v>
      </c>
      <c r="P27" s="38">
        <f aca="true" t="shared" si="7" ref="P27:P33">SUM(N27:O27)</f>
        <v>773</v>
      </c>
      <c r="Q27" s="68"/>
      <c r="R27" s="68"/>
      <c r="S27" s="99" t="s">
        <v>75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77</v>
      </c>
      <c r="C28" s="100"/>
      <c r="D28" s="36">
        <f>SUM(D29:D30)</f>
        <v>2</v>
      </c>
      <c r="E28" s="97">
        <f>SUM(E29:E30)</f>
        <v>5</v>
      </c>
      <c r="F28" s="45">
        <f t="shared" si="4"/>
        <v>7</v>
      </c>
      <c r="G28" s="36">
        <f>SUM(G29:G30)</f>
        <v>2</v>
      </c>
      <c r="H28" s="97">
        <f>SUM(H29:H30)</f>
        <v>2</v>
      </c>
      <c r="I28" s="45">
        <f t="shared" si="5"/>
        <v>4</v>
      </c>
      <c r="J28" s="36">
        <f>SUM(J29:J30)</f>
        <v>25</v>
      </c>
      <c r="K28" s="97">
        <f>SUM(K29:K30)</f>
        <v>38</v>
      </c>
      <c r="L28" s="45">
        <f t="shared" si="6"/>
        <v>63</v>
      </c>
      <c r="M28" s="101" t="s">
        <v>14</v>
      </c>
      <c r="N28" s="36">
        <f>SUM(N29:N30)</f>
        <v>45</v>
      </c>
      <c r="O28" s="97">
        <f>SUM(O29:O30)</f>
        <v>19</v>
      </c>
      <c r="P28" s="45">
        <f t="shared" si="7"/>
        <v>64</v>
      </c>
      <c r="Q28" s="102"/>
      <c r="R28" s="67" t="s">
        <v>76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1</v>
      </c>
      <c r="E29" s="106">
        <v>1</v>
      </c>
      <c r="F29" s="107">
        <f t="shared" si="4"/>
        <v>2</v>
      </c>
      <c r="G29" s="105">
        <v>0</v>
      </c>
      <c r="H29" s="106">
        <v>1</v>
      </c>
      <c r="I29" s="107">
        <f t="shared" si="5"/>
        <v>1</v>
      </c>
      <c r="J29" s="105">
        <v>12</v>
      </c>
      <c r="K29" s="106">
        <v>16</v>
      </c>
      <c r="L29" s="107">
        <f t="shared" si="6"/>
        <v>28</v>
      </c>
      <c r="M29" s="108" t="s">
        <v>14</v>
      </c>
      <c r="N29" s="105">
        <v>16</v>
      </c>
      <c r="O29" s="106">
        <v>10</v>
      </c>
      <c r="P29" s="107">
        <f t="shared" si="7"/>
        <v>26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1</v>
      </c>
      <c r="E30" s="112">
        <v>4</v>
      </c>
      <c r="F30" s="113">
        <f t="shared" si="4"/>
        <v>5</v>
      </c>
      <c r="G30" s="111">
        <v>2</v>
      </c>
      <c r="H30" s="112">
        <v>1</v>
      </c>
      <c r="I30" s="113">
        <f t="shared" si="5"/>
        <v>3</v>
      </c>
      <c r="J30" s="111">
        <v>13</v>
      </c>
      <c r="K30" s="112">
        <v>22</v>
      </c>
      <c r="L30" s="113">
        <f t="shared" si="6"/>
        <v>35</v>
      </c>
      <c r="M30" s="114" t="s">
        <v>14</v>
      </c>
      <c r="N30" s="111">
        <v>29</v>
      </c>
      <c r="O30" s="112">
        <v>9</v>
      </c>
      <c r="P30" s="113">
        <f t="shared" si="7"/>
        <v>38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60</v>
      </c>
      <c r="E31" s="119">
        <f>SUM(E32:E33)</f>
        <v>8</v>
      </c>
      <c r="F31" s="120">
        <f t="shared" si="4"/>
        <v>68</v>
      </c>
      <c r="G31" s="118">
        <f>SUM(G32:G33)</f>
        <v>60</v>
      </c>
      <c r="H31" s="119">
        <f>SUM(H32:H33)</f>
        <v>7</v>
      </c>
      <c r="I31" s="120">
        <f t="shared" si="5"/>
        <v>67</v>
      </c>
      <c r="J31" s="118">
        <f>SUM(J32:J33)</f>
        <v>301</v>
      </c>
      <c r="K31" s="119">
        <f>SUM(K32:K33)</f>
        <v>35</v>
      </c>
      <c r="L31" s="120">
        <f t="shared" si="6"/>
        <v>336</v>
      </c>
      <c r="M31" s="108" t="s">
        <v>14</v>
      </c>
      <c r="N31" s="118">
        <f>SUM(N32:N33)</f>
        <v>643</v>
      </c>
      <c r="O31" s="119">
        <f>SUM(O32:O33)</f>
        <v>66</v>
      </c>
      <c r="P31" s="120">
        <f t="shared" si="7"/>
        <v>709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15</v>
      </c>
      <c r="E32" s="106">
        <v>8</v>
      </c>
      <c r="F32" s="107">
        <f t="shared" si="4"/>
        <v>23</v>
      </c>
      <c r="G32" s="105">
        <v>20</v>
      </c>
      <c r="H32" s="106">
        <v>7</v>
      </c>
      <c r="I32" s="107">
        <f t="shared" si="5"/>
        <v>27</v>
      </c>
      <c r="J32" s="105">
        <v>180</v>
      </c>
      <c r="K32" s="106">
        <v>35</v>
      </c>
      <c r="L32" s="107">
        <f t="shared" si="6"/>
        <v>215</v>
      </c>
      <c r="M32" s="108" t="s">
        <v>14</v>
      </c>
      <c r="N32" s="105">
        <v>556</v>
      </c>
      <c r="O32" s="106">
        <v>46</v>
      </c>
      <c r="P32" s="107">
        <f t="shared" si="7"/>
        <v>602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45</v>
      </c>
      <c r="E33" s="112">
        <v>0</v>
      </c>
      <c r="F33" s="113">
        <f t="shared" si="4"/>
        <v>45</v>
      </c>
      <c r="G33" s="111">
        <v>40</v>
      </c>
      <c r="H33" s="112">
        <v>0</v>
      </c>
      <c r="I33" s="113">
        <f t="shared" si="5"/>
        <v>40</v>
      </c>
      <c r="J33" s="111">
        <v>121</v>
      </c>
      <c r="K33" s="112">
        <v>0</v>
      </c>
      <c r="L33" s="113">
        <f t="shared" si="6"/>
        <v>121</v>
      </c>
      <c r="M33" s="114" t="s">
        <v>14</v>
      </c>
      <c r="N33" s="111">
        <v>87</v>
      </c>
      <c r="O33" s="112">
        <v>20</v>
      </c>
      <c r="P33" s="113">
        <f t="shared" si="7"/>
        <v>107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13</v>
      </c>
      <c r="E36" s="37">
        <f>SUM(E37:E38)</f>
        <v>2</v>
      </c>
      <c r="F36" s="60">
        <f>SUM(F37:F38)</f>
        <v>15</v>
      </c>
      <c r="G36" s="132">
        <f aca="true" t="shared" si="8" ref="G36:L36">SUM(G37:G38)</f>
        <v>2</v>
      </c>
      <c r="H36" s="37">
        <f t="shared" si="8"/>
        <v>0</v>
      </c>
      <c r="I36" s="60">
        <f t="shared" si="8"/>
        <v>2</v>
      </c>
      <c r="J36" s="132">
        <f t="shared" si="8"/>
        <v>53</v>
      </c>
      <c r="K36" s="37">
        <f t="shared" si="8"/>
        <v>12</v>
      </c>
      <c r="L36" s="60">
        <f t="shared" si="8"/>
        <v>65</v>
      </c>
      <c r="M36" s="39" t="s">
        <v>14</v>
      </c>
      <c r="N36" s="132">
        <f>SUM(N37:N38)</f>
        <v>-26</v>
      </c>
      <c r="O36" s="37">
        <f>SUM(O37:O38)</f>
        <v>10</v>
      </c>
      <c r="P36" s="60">
        <f>SUM(P37:P38)</f>
        <v>-16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3</v>
      </c>
      <c r="E37" s="77">
        <v>0</v>
      </c>
      <c r="F37" s="78">
        <f>SUM(D37:E37)</f>
        <v>3</v>
      </c>
      <c r="G37" s="76">
        <v>1</v>
      </c>
      <c r="H37" s="77">
        <v>2</v>
      </c>
      <c r="I37" s="78">
        <f>SUM(G37:H37)</f>
        <v>3</v>
      </c>
      <c r="J37" s="76">
        <v>9</v>
      </c>
      <c r="K37" s="77">
        <v>0</v>
      </c>
      <c r="L37" s="78">
        <f>SUM(J37:K37)</f>
        <v>9</v>
      </c>
      <c r="M37" s="133" t="s">
        <v>14</v>
      </c>
      <c r="N37" s="76">
        <v>4</v>
      </c>
      <c r="O37" s="77">
        <v>-2</v>
      </c>
      <c r="P37" s="78">
        <f>SUM(N37:O37)</f>
        <v>2</v>
      </c>
      <c r="Q37" s="47"/>
      <c r="R37" s="48" t="s">
        <v>100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101</v>
      </c>
      <c r="C38" s="135"/>
      <c r="D38" s="76">
        <v>10</v>
      </c>
      <c r="E38" s="77">
        <v>2</v>
      </c>
      <c r="F38" s="136">
        <f>SUM(D38:E38)</f>
        <v>12</v>
      </c>
      <c r="G38" s="76">
        <v>1</v>
      </c>
      <c r="H38" s="77">
        <v>-2</v>
      </c>
      <c r="I38" s="136">
        <f>SUM(G38:H38)</f>
        <v>-1</v>
      </c>
      <c r="J38" s="76">
        <v>44</v>
      </c>
      <c r="K38" s="77">
        <v>12</v>
      </c>
      <c r="L38" s="136">
        <f>SUM(J38:K38)</f>
        <v>56</v>
      </c>
      <c r="M38" s="128" t="s">
        <v>14</v>
      </c>
      <c r="N38" s="76">
        <v>-30</v>
      </c>
      <c r="O38" s="77">
        <v>12</v>
      </c>
      <c r="P38" s="136">
        <f>SUM(N38:O38)</f>
        <v>-18</v>
      </c>
      <c r="Q38" s="55"/>
      <c r="R38" s="56" t="s">
        <v>78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41" t="s">
        <v>102</v>
      </c>
      <c r="E39" s="241"/>
      <c r="F39" s="241"/>
      <c r="G39" s="241" t="s">
        <v>124</v>
      </c>
      <c r="H39" s="241"/>
      <c r="I39" s="241"/>
      <c r="J39" s="242" t="s">
        <v>124</v>
      </c>
      <c r="K39" s="243"/>
      <c r="L39" s="243"/>
      <c r="M39" s="243"/>
      <c r="N39" s="241" t="s">
        <v>125</v>
      </c>
      <c r="O39" s="241"/>
      <c r="P39" s="241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43</v>
      </c>
      <c r="B40" s="138"/>
      <c r="C40" s="138"/>
      <c r="D40" s="132">
        <f aca="true" t="shared" si="9" ref="D40:L40">SUM(D11+D15-D19-D27-D36)</f>
        <v>5149</v>
      </c>
      <c r="E40" s="37">
        <f t="shared" si="9"/>
        <v>2043</v>
      </c>
      <c r="F40" s="37">
        <f t="shared" si="9"/>
        <v>7192</v>
      </c>
      <c r="G40" s="59">
        <f t="shared" si="9"/>
        <v>4742</v>
      </c>
      <c r="H40" s="144">
        <f t="shared" si="9"/>
        <v>1783</v>
      </c>
      <c r="I40" s="144">
        <f t="shared" si="9"/>
        <v>6525</v>
      </c>
      <c r="J40" s="59">
        <f t="shared" si="9"/>
        <v>4742</v>
      </c>
      <c r="K40" s="144">
        <f t="shared" si="9"/>
        <v>1783</v>
      </c>
      <c r="L40" s="144">
        <f t="shared" si="9"/>
        <v>6525</v>
      </c>
      <c r="M40" s="21">
        <v>17.7</v>
      </c>
      <c r="N40" s="59">
        <f>SUM(N11+N15-N19-N27-N36)</f>
        <v>4157</v>
      </c>
      <c r="O40" s="144">
        <f>SUM(O11+O15-O19-O27-O36)</f>
        <v>1387</v>
      </c>
      <c r="P40" s="60">
        <f>SUM(N40:O40)</f>
        <v>5544</v>
      </c>
      <c r="Q40" s="139"/>
      <c r="R40" s="139"/>
      <c r="S40" s="140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27"/>
      <c r="R41" s="227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79</v>
      </c>
      <c r="B42" s="17"/>
      <c r="C42" s="17"/>
      <c r="D42" s="132">
        <f>SUM(D43:D44)</f>
        <v>5149</v>
      </c>
      <c r="E42" s="37">
        <f>SUM(E43:E44)</f>
        <v>2043</v>
      </c>
      <c r="F42" s="144">
        <f>SUM(F43:F44)</f>
        <v>7192</v>
      </c>
      <c r="G42" s="132">
        <f aca="true" t="shared" si="10" ref="G42:L42">SUM(G43:G44)</f>
        <v>4742</v>
      </c>
      <c r="H42" s="37">
        <f t="shared" si="10"/>
        <v>1783</v>
      </c>
      <c r="I42" s="144">
        <f t="shared" si="10"/>
        <v>6525</v>
      </c>
      <c r="J42" s="132">
        <f t="shared" si="10"/>
        <v>4742</v>
      </c>
      <c r="K42" s="37">
        <f t="shared" si="10"/>
        <v>1783</v>
      </c>
      <c r="L42" s="144">
        <f t="shared" si="10"/>
        <v>6525</v>
      </c>
      <c r="M42" s="21">
        <v>17.7</v>
      </c>
      <c r="N42" s="132">
        <f>SUM(N43:N44)</f>
        <v>4157</v>
      </c>
      <c r="O42" s="37">
        <f>SUM(O43:O44)</f>
        <v>1387</v>
      </c>
      <c r="P42" s="144">
        <f>SUM(P43:P44)</f>
        <v>5544</v>
      </c>
      <c r="Q42" s="22"/>
      <c r="R42" s="22"/>
      <c r="S42" s="24" t="s">
        <v>80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45</v>
      </c>
      <c r="C43" s="42"/>
      <c r="D43" s="43">
        <v>4771</v>
      </c>
      <c r="E43" s="77">
        <v>1859</v>
      </c>
      <c r="F43" s="78">
        <f>SUM(D43:E43)</f>
        <v>6630</v>
      </c>
      <c r="G43" s="43">
        <v>4398</v>
      </c>
      <c r="H43" s="77">
        <v>1575</v>
      </c>
      <c r="I43" s="78">
        <f>SUM(G43:H43)</f>
        <v>5973</v>
      </c>
      <c r="J43" s="43">
        <v>4398</v>
      </c>
      <c r="K43" s="77">
        <v>1575</v>
      </c>
      <c r="L43" s="78">
        <f>SUM(J43:K43)</f>
        <v>5973</v>
      </c>
      <c r="M43" s="146">
        <v>16.7</v>
      </c>
      <c r="N43" s="43">
        <v>3852</v>
      </c>
      <c r="O43" s="77">
        <v>1267</v>
      </c>
      <c r="P43" s="78">
        <f>SUM(N43:O43)</f>
        <v>5119</v>
      </c>
      <c r="Q43" s="47"/>
      <c r="R43" s="147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47</v>
      </c>
      <c r="C44" s="135"/>
      <c r="D44" s="51">
        <v>378</v>
      </c>
      <c r="E44" s="52">
        <v>184</v>
      </c>
      <c r="F44" s="53">
        <f>SUM(D44:E44)</f>
        <v>562</v>
      </c>
      <c r="G44" s="51">
        <v>344</v>
      </c>
      <c r="H44" s="52">
        <v>208</v>
      </c>
      <c r="I44" s="53">
        <f>SUM(G44:H44)</f>
        <v>552</v>
      </c>
      <c r="J44" s="51">
        <v>344</v>
      </c>
      <c r="K44" s="52">
        <v>208</v>
      </c>
      <c r="L44" s="53">
        <f>SUM(J44:K44)</f>
        <v>552</v>
      </c>
      <c r="M44" s="148">
        <v>29.9</v>
      </c>
      <c r="N44" s="51">
        <v>305</v>
      </c>
      <c r="O44" s="52">
        <v>120</v>
      </c>
      <c r="P44" s="53">
        <f>SUM(N44:O44)</f>
        <v>425</v>
      </c>
      <c r="Q44" s="55"/>
      <c r="R44" s="149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49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28" t="s">
        <v>50</v>
      </c>
      <c r="R46" s="227"/>
      <c r="S46" s="229"/>
    </row>
    <row r="47" spans="1:19" s="23" customFormat="1" ht="21" customHeight="1">
      <c r="A47" s="157" t="s">
        <v>51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30" t="s">
        <v>52</v>
      </c>
      <c r="R47" s="231"/>
      <c r="S47" s="214"/>
    </row>
    <row r="48" spans="1:19" s="23" customFormat="1" ht="21" customHeight="1">
      <c r="A48" s="232" t="s">
        <v>53</v>
      </c>
      <c r="B48" s="233"/>
      <c r="C48" s="234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35" t="s">
        <v>54</v>
      </c>
      <c r="R48" s="236"/>
      <c r="S48" s="237"/>
    </row>
    <row r="49" spans="1:19" s="23" customFormat="1" ht="21" customHeight="1">
      <c r="A49" s="165"/>
      <c r="B49" s="88" t="s">
        <v>55</v>
      </c>
      <c r="C49" s="88"/>
      <c r="D49" s="163">
        <v>0</v>
      </c>
      <c r="E49" s="160">
        <v>0</v>
      </c>
      <c r="F49" s="166">
        <f aca="true" t="shared" si="11" ref="F49:F54">SUM(D49:E49)</f>
        <v>0</v>
      </c>
      <c r="G49" s="163">
        <v>0</v>
      </c>
      <c r="H49" s="160">
        <v>0</v>
      </c>
      <c r="I49" s="166">
        <f aca="true" t="shared" si="12" ref="I49:I54">SUM(G49:H49)</f>
        <v>0</v>
      </c>
      <c r="J49" s="163">
        <v>16</v>
      </c>
      <c r="K49" s="160">
        <v>0</v>
      </c>
      <c r="L49" s="166">
        <f aca="true" t="shared" si="13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4" ref="P49:P54">SUM(N49:O49)</f>
        <v>41</v>
      </c>
      <c r="Q49" s="220" t="s">
        <v>56</v>
      </c>
      <c r="R49" s="221"/>
      <c r="S49" s="34"/>
    </row>
    <row r="50" spans="1:19" s="23" customFormat="1" ht="21" customHeight="1">
      <c r="A50" s="165"/>
      <c r="B50" s="88" t="s">
        <v>57</v>
      </c>
      <c r="C50" s="88"/>
      <c r="D50" s="163">
        <v>0</v>
      </c>
      <c r="E50" s="160">
        <v>0</v>
      </c>
      <c r="F50" s="168">
        <f t="shared" si="11"/>
        <v>0</v>
      </c>
      <c r="G50" s="163">
        <v>0</v>
      </c>
      <c r="H50" s="160">
        <v>0</v>
      </c>
      <c r="I50" s="168">
        <f t="shared" si="12"/>
        <v>0</v>
      </c>
      <c r="J50" s="163">
        <v>0</v>
      </c>
      <c r="K50" s="160">
        <v>0</v>
      </c>
      <c r="L50" s="168">
        <f t="shared" si="13"/>
        <v>0</v>
      </c>
      <c r="M50" s="167" t="s">
        <v>14</v>
      </c>
      <c r="N50" s="163">
        <v>0</v>
      </c>
      <c r="O50" s="160">
        <v>0</v>
      </c>
      <c r="P50" s="168">
        <f t="shared" si="14"/>
        <v>0</v>
      </c>
      <c r="Q50" s="220" t="s">
        <v>58</v>
      </c>
      <c r="R50" s="221"/>
      <c r="S50" s="34"/>
    </row>
    <row r="51" spans="1:19" s="23" customFormat="1" ht="21" customHeight="1">
      <c r="A51" s="165"/>
      <c r="B51" s="88" t="s">
        <v>59</v>
      </c>
      <c r="C51" s="88"/>
      <c r="D51" s="163">
        <v>5</v>
      </c>
      <c r="E51" s="160">
        <v>0</v>
      </c>
      <c r="F51" s="166">
        <f t="shared" si="11"/>
        <v>5</v>
      </c>
      <c r="G51" s="163">
        <v>0</v>
      </c>
      <c r="H51" s="160">
        <v>0</v>
      </c>
      <c r="I51" s="166">
        <f t="shared" si="12"/>
        <v>0</v>
      </c>
      <c r="J51" s="163">
        <v>41</v>
      </c>
      <c r="K51" s="160">
        <v>0</v>
      </c>
      <c r="L51" s="166">
        <f t="shared" si="13"/>
        <v>41</v>
      </c>
      <c r="M51" s="167" t="s">
        <v>14</v>
      </c>
      <c r="N51" s="163">
        <v>0</v>
      </c>
      <c r="O51" s="160">
        <v>19</v>
      </c>
      <c r="P51" s="166">
        <f t="shared" si="14"/>
        <v>19</v>
      </c>
      <c r="Q51" s="220" t="s">
        <v>60</v>
      </c>
      <c r="R51" s="221"/>
      <c r="S51" s="34"/>
    </row>
    <row r="52" spans="1:19" s="23" customFormat="1" ht="21" customHeight="1">
      <c r="A52" s="165"/>
      <c r="B52" s="88" t="s">
        <v>61</v>
      </c>
      <c r="C52" s="88"/>
      <c r="D52" s="163">
        <v>0</v>
      </c>
      <c r="E52" s="160">
        <v>0</v>
      </c>
      <c r="F52" s="166">
        <f t="shared" si="11"/>
        <v>0</v>
      </c>
      <c r="G52" s="163">
        <v>0</v>
      </c>
      <c r="H52" s="160">
        <v>0</v>
      </c>
      <c r="I52" s="166">
        <f t="shared" si="12"/>
        <v>0</v>
      </c>
      <c r="J52" s="163">
        <v>0</v>
      </c>
      <c r="K52" s="160">
        <v>0</v>
      </c>
      <c r="L52" s="166">
        <f t="shared" si="13"/>
        <v>0</v>
      </c>
      <c r="M52" s="167" t="s">
        <v>14</v>
      </c>
      <c r="N52" s="163">
        <v>0</v>
      </c>
      <c r="O52" s="160">
        <v>0</v>
      </c>
      <c r="P52" s="166">
        <f t="shared" si="14"/>
        <v>0</v>
      </c>
      <c r="Q52" s="220" t="s">
        <v>62</v>
      </c>
      <c r="R52" s="221"/>
      <c r="S52" s="34"/>
    </row>
    <row r="53" spans="1:19" s="23" customFormat="1" ht="21" customHeight="1">
      <c r="A53" s="165"/>
      <c r="B53" s="88" t="s">
        <v>83</v>
      </c>
      <c r="C53" s="88"/>
      <c r="D53" s="163">
        <v>-5</v>
      </c>
      <c r="E53" s="169">
        <v>0</v>
      </c>
      <c r="F53" s="166">
        <f t="shared" si="11"/>
        <v>-5</v>
      </c>
      <c r="G53" s="163">
        <v>0</v>
      </c>
      <c r="H53" s="169">
        <v>0</v>
      </c>
      <c r="I53" s="166">
        <f t="shared" si="12"/>
        <v>0</v>
      </c>
      <c r="J53" s="163">
        <v>-25</v>
      </c>
      <c r="K53" s="169">
        <v>0</v>
      </c>
      <c r="L53" s="166">
        <f t="shared" si="13"/>
        <v>-25</v>
      </c>
      <c r="M53" s="114" t="s">
        <v>14</v>
      </c>
      <c r="N53" s="163">
        <v>0</v>
      </c>
      <c r="O53" s="169">
        <v>12</v>
      </c>
      <c r="P53" s="166">
        <f t="shared" si="14"/>
        <v>12</v>
      </c>
      <c r="Q53" s="220" t="s">
        <v>84</v>
      </c>
      <c r="R53" s="221"/>
      <c r="S53" s="34"/>
    </row>
    <row r="54" spans="1:19" s="23" customFormat="1" ht="21" customHeight="1" thickBot="1">
      <c r="A54" s="170"/>
      <c r="B54" s="171" t="s">
        <v>63</v>
      </c>
      <c r="C54" s="171"/>
      <c r="D54" s="172">
        <f>D49+D50-D51-D52-D53</f>
        <v>0</v>
      </c>
      <c r="E54" s="173">
        <v>0</v>
      </c>
      <c r="F54" s="174">
        <f t="shared" si="11"/>
        <v>0</v>
      </c>
      <c r="G54" s="172">
        <f>G49+G50-G51-G52-G53</f>
        <v>0</v>
      </c>
      <c r="H54" s="173">
        <v>0</v>
      </c>
      <c r="I54" s="174">
        <f t="shared" si="12"/>
        <v>0</v>
      </c>
      <c r="J54" s="172">
        <f>J49+J50-J51-J52-J53</f>
        <v>0</v>
      </c>
      <c r="K54" s="173">
        <v>0</v>
      </c>
      <c r="L54" s="174">
        <f t="shared" si="13"/>
        <v>0</v>
      </c>
      <c r="M54" s="175" t="s">
        <v>14</v>
      </c>
      <c r="N54" s="172">
        <v>0</v>
      </c>
      <c r="O54" s="173">
        <v>10</v>
      </c>
      <c r="P54" s="174">
        <f t="shared" si="14"/>
        <v>10</v>
      </c>
      <c r="Q54" s="222" t="s">
        <v>64</v>
      </c>
      <c r="R54" s="223"/>
      <c r="S54" s="176"/>
    </row>
    <row r="55" spans="1:171" s="23" customFormat="1" ht="19.5">
      <c r="A55" s="177" t="s">
        <v>65</v>
      </c>
      <c r="B55" s="178"/>
      <c r="C55" s="178"/>
      <c r="D55" s="178"/>
      <c r="E55" s="178"/>
      <c r="F55" s="178"/>
      <c r="G55" s="178"/>
      <c r="H55" s="178"/>
      <c r="I55" s="178"/>
      <c r="J55" s="181" t="s">
        <v>81</v>
      </c>
      <c r="L55" s="179"/>
      <c r="M55" s="179"/>
      <c r="N55" s="179"/>
      <c r="O55" s="179"/>
      <c r="P55" s="179"/>
      <c r="Q55" s="179"/>
      <c r="R55" s="204"/>
      <c r="S55" s="205" t="s">
        <v>66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24" t="s">
        <v>67</v>
      </c>
      <c r="B56" s="225"/>
      <c r="C56" s="225"/>
      <c r="D56" s="225"/>
      <c r="E56" s="225"/>
      <c r="F56" s="225"/>
      <c r="G56" s="225"/>
      <c r="H56" s="225"/>
      <c r="I56" s="225"/>
      <c r="J56" s="182" t="s">
        <v>88</v>
      </c>
      <c r="L56" s="179"/>
      <c r="M56" s="179"/>
      <c r="N56" s="179"/>
      <c r="O56" s="179"/>
      <c r="P56" s="179"/>
      <c r="Q56" s="179"/>
      <c r="R56" s="25"/>
      <c r="S56" s="180" t="s">
        <v>68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87</v>
      </c>
      <c r="J57" s="184"/>
      <c r="K57" s="185" t="s">
        <v>89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26" t="s">
        <v>103</v>
      </c>
      <c r="F58" s="226"/>
      <c r="G58" s="226"/>
      <c r="H58" s="226"/>
      <c r="I58" s="201" t="s">
        <v>104</v>
      </c>
      <c r="J58" s="189"/>
      <c r="K58" s="33" t="s">
        <v>105</v>
      </c>
      <c r="L58" s="190" t="s">
        <v>106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15" t="s">
        <v>107</v>
      </c>
      <c r="G59" s="215"/>
      <c r="H59" s="215"/>
      <c r="I59" s="33" t="s">
        <v>108</v>
      </c>
      <c r="J59" s="189"/>
      <c r="K59" s="33" t="s">
        <v>109</v>
      </c>
      <c r="L59" s="216" t="s">
        <v>90</v>
      </c>
      <c r="M59" s="216"/>
      <c r="N59" s="216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17" t="s">
        <v>120</v>
      </c>
      <c r="G60" s="217"/>
      <c r="H60" s="217"/>
      <c r="I60" s="33" t="s">
        <v>126</v>
      </c>
      <c r="J60" s="189"/>
      <c r="K60" s="33" t="s">
        <v>127</v>
      </c>
      <c r="L60" s="178" t="s">
        <v>121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18" t="s">
        <v>69</v>
      </c>
      <c r="B61" s="219"/>
      <c r="C61" s="219"/>
      <c r="D61" s="219"/>
      <c r="E61" s="219"/>
      <c r="F61" s="219"/>
      <c r="G61" s="219"/>
      <c r="H61" s="219"/>
      <c r="I61" s="219"/>
      <c r="J61" s="181" t="s">
        <v>82</v>
      </c>
      <c r="K61" s="25"/>
      <c r="L61" s="179"/>
      <c r="M61" s="179"/>
      <c r="N61" s="179"/>
      <c r="O61" s="179"/>
      <c r="P61" s="179"/>
      <c r="Q61" s="179"/>
      <c r="R61" s="179"/>
      <c r="S61" s="180" t="s">
        <v>110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9" customFormat="1" ht="21" customHeight="1">
      <c r="A62" s="206" t="s">
        <v>111</v>
      </c>
      <c r="B62" s="207"/>
      <c r="C62" s="207"/>
      <c r="D62" s="207"/>
      <c r="E62" s="207"/>
      <c r="F62" s="207"/>
      <c r="G62" s="207"/>
      <c r="H62" s="207"/>
      <c r="I62" s="207"/>
      <c r="J62" s="208" t="s">
        <v>85</v>
      </c>
      <c r="K62" s="207"/>
      <c r="L62" s="207"/>
      <c r="M62" s="207"/>
      <c r="N62" s="207"/>
      <c r="O62" s="207"/>
      <c r="P62" s="207"/>
      <c r="Q62" s="207"/>
      <c r="R62" s="207"/>
      <c r="S62" s="164" t="s">
        <v>112</v>
      </c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</row>
    <row r="63" spans="1:171" s="196" customFormat="1" ht="21" customHeight="1" thickBot="1">
      <c r="A63" s="210" t="s">
        <v>113</v>
      </c>
      <c r="B63" s="211"/>
      <c r="C63" s="211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3" t="s">
        <v>114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</row>
    <row r="64" spans="1:171" s="196" customFormat="1" ht="21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FK120" s="197"/>
      <c r="FL120" s="197"/>
      <c r="FM120" s="197"/>
      <c r="FN120" s="197"/>
      <c r="FO120" s="197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pans="8:14" s="197" customFormat="1" ht="12.75">
      <c r="H1128" s="198"/>
      <c r="I1128" s="198"/>
      <c r="J1128" s="198"/>
      <c r="K1128" s="198"/>
      <c r="L1128" s="198"/>
      <c r="M1128" s="198"/>
      <c r="N1128" s="198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Q41:R41"/>
    <mergeCell ref="Q46:S46"/>
    <mergeCell ref="Q47:S47"/>
    <mergeCell ref="A48:C48"/>
    <mergeCell ref="Q48:S48"/>
    <mergeCell ref="Q49:R49"/>
    <mergeCell ref="Q50:R50"/>
    <mergeCell ref="Q51:R51"/>
    <mergeCell ref="Q52:R52"/>
    <mergeCell ref="Q53:R53"/>
    <mergeCell ref="Q54:R54"/>
    <mergeCell ref="A56:I56"/>
    <mergeCell ref="E58:H58"/>
    <mergeCell ref="F59:H59"/>
    <mergeCell ref="L59:N59"/>
    <mergeCell ref="F60:H60"/>
    <mergeCell ref="A61:I61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2004-12-22T11:36:49Z</cp:lastPrinted>
  <dcterms:created xsi:type="dcterms:W3CDTF">2004-05-24T05:55:53Z</dcterms:created>
  <dcterms:modified xsi:type="dcterms:W3CDTF">2004-12-22T11:38:37Z</dcterms:modified>
  <cp:category/>
  <cp:version/>
  <cp:contentType/>
  <cp:contentStatus/>
</cp:coreProperties>
</file>