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<sst xmlns="http://schemas.openxmlformats.org/spreadsheetml/2006/main" count="234" uniqueCount="134">
  <si>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</si>
  <si>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</si>
  <si>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</si>
  <si>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</si>
  <si>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</si>
  <si>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</si>
  <si>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</si>
  <si>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</si>
  <si>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</si>
  <si>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</si>
  <si>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</si>
  <si>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</si>
  <si>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</si>
  <si>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</si>
  <si>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</si>
  <si>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</si>
  <si>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</si>
  <si>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</si>
  <si>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</si>
  <si>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</si>
  <si>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</si>
  <si>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</si>
  <si>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</si>
  <si>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</si>
  <si>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</si>
  <si>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</si>
  <si>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</si>
  <si>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</si>
  <si>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</si>
  <si>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</si>
  <si>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</si>
  <si>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</si>
  <si>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</si>
  <si>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</si>
  <si>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</si>
  <si>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</si>
  <si>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</si>
  <si>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</si>
  <si>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</si>
  <si>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</si>
  <si>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</si>
  <si>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</si>
  <si>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</si>
  <si>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</si>
  <si>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</si>
  <si>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</si>
  <si>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</si>
  <si>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</si>
  <si>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</si>
  <si>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</si>
  <si>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</si>
  <si>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</si>
  <si>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</si>
  <si>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</si>
  <si>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</si>
  <si>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</si>
  <si>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</si>
  <si>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</si>
  <si>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</si>
  <si>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</si>
  <si>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</si>
  <si>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</si>
  <si>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</si>
  <si>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</si>
  <si>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</si>
  <si>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</si>
  <si>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</si>
  <si>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</si>
  <si>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</si>
  <si>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</si>
  <si>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</si>
  <si>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</si>
  <si>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</si>
  <si>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</si>
  <si>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</si>
  <si>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</si>
  <si>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</si>
  <si>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</si>
  <si>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</si>
  <si>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</si>
  <si>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</si>
  <si>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</si>
  <si>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</si>
  <si>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</si>
  <si>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</si>
  <si>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</si>
  <si>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</si>
  <si>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</si>
  <si>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</si>
  <si>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</si>
  <si>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</si>
  <si>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</si>
  <si>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</si>
  <si>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</si>
  <si>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</si>
  <si>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</si>
  <si>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</si>
  <si>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</si>
  <si>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</si>
  <si>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</si>
  <si>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</si>
  <si>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</si>
  <si>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</si>
  <si>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</si>
  <si>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</si>
  <si>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</si>
  <si>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</si>
  <si>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</si>
  <si>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</si>
  <si>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</si>
  <si>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</si>
  <si>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</si>
  <si>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</si>
  <si>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</si>
  <si>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</si>
  <si>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Human consumption (ii)</t>
  </si>
  <si>
    <t>Products (i)</t>
  </si>
  <si>
    <t>Kgorosodithoto ka tlhamalalo go tswa dipolaseng</t>
  </si>
  <si>
    <t>Dijego tsa batho (ii)</t>
  </si>
  <si>
    <t>Dikuno (i)</t>
  </si>
  <si>
    <t>1 October/Diphalane 2014</t>
  </si>
  <si>
    <t>Deliveries directly from farms</t>
  </si>
  <si>
    <t>SMD-112015</t>
  </si>
  <si>
    <t>Monthly announcement of data / Kitsiso ya kgwedi le kgwedi ya tshedimosetso (1)</t>
  </si>
  <si>
    <t>2015/16 Year (October - September) / Ngwaga wa 2015/16 (Diphalane - Lwetse) (2)</t>
  </si>
  <si>
    <t>(ton/tono)</t>
  </si>
  <si>
    <t>October 2015</t>
  </si>
  <si>
    <t>Diphalane 2015</t>
  </si>
  <si>
    <t>October 2014</t>
  </si>
  <si>
    <t>Diphalane 2014</t>
  </si>
  <si>
    <t>1 October/Diphalane 2015</t>
  </si>
  <si>
    <t>Surplus(-)/Deficit(+) (iii)</t>
  </si>
  <si>
    <t>31 October/Diphalane 2015</t>
  </si>
  <si>
    <t>31 October/Diphalane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</si>
</sst>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 applyProtection="1">
      <alignment vertical="center"/>
      <protection/>
    </xf>
    <xf numFmtId="164" fontId="7" fillId="0" borderId="21" xfId="0" applyNumberFormat="1" applyFont="1" applyFill="1" applyBorder="1" applyAlignment="1" applyProtection="1">
      <alignment vertical="center"/>
      <protection/>
    </xf>
    <xf numFmtId="164" fontId="7" fillId="0" borderId="22" xfId="0" applyNumberFormat="1" applyFont="1" applyFill="1" applyBorder="1" applyAlignment="1" applyProtection="1">
      <alignment vertical="center"/>
      <protection/>
    </xf>
    <xf numFmtId="165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28" xfId="0" applyNumberFormat="1" applyFont="1" applyFill="1" applyBorder="1" applyAlignment="1" applyProtection="1">
      <alignment vertical="center"/>
      <protection/>
    </xf>
    <xf numFmtId="164" fontId="7" fillId="0" borderId="23" xfId="0" applyNumberFormat="1" applyFont="1" applyFill="1" applyBorder="1" applyAlignment="1" applyProtection="1">
      <alignment vertical="center"/>
      <protection/>
    </xf>
    <xf numFmtId="165" fontId="7" fillId="0" borderId="51" xfId="0" applyNumberFormat="1" applyFont="1" applyFill="1" applyBorder="1" applyAlignment="1" applyProtection="1" quotePrefix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vertical="center"/>
      <protection/>
    </xf>
    <xf numFmtId="164" fontId="7" fillId="0" borderId="27" xfId="0" applyNumberFormat="1" applyFont="1" applyFill="1" applyBorder="1" applyAlignment="1" applyProtection="1">
      <alignment vertical="center"/>
      <protection/>
    </xf>
    <xf numFmtId="164" fontId="7" fillId="0" borderId="12" xfId="0" applyNumberFormat="1" applyFont="1" applyFill="1" applyBorder="1" applyAlignment="1" applyProtection="1">
      <alignment vertical="center"/>
      <protection/>
    </xf>
    <xf numFmtId="164" fontId="7" fillId="0" borderId="13" xfId="0" applyNumberFormat="1" applyFont="1" applyFill="1" applyBorder="1" applyAlignment="1" applyProtection="1">
      <alignment vertical="center"/>
      <protection/>
    </xf>
    <xf numFmtId="164" fontId="7" fillId="0" borderId="53" xfId="0" applyNumberFormat="1" applyFont="1" applyFill="1" applyBorder="1" applyAlignment="1" applyProtection="1">
      <alignment vertical="center"/>
      <protection/>
    </xf>
    <xf numFmtId="165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4" fontId="7" fillId="0" borderId="37" xfId="0" applyNumberFormat="1" applyFont="1" applyFill="1" applyBorder="1" applyAlignment="1" applyProtection="1">
      <alignment vertical="center"/>
      <protection/>
    </xf>
    <xf numFmtId="164" fontId="7" fillId="0" borderId="64" xfId="0" applyNumberFormat="1" applyFont="1" applyFill="1" applyBorder="1" applyAlignment="1" applyProtection="1">
      <alignment vertical="center"/>
      <protection/>
    </xf>
    <xf numFmtId="165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vertical="center"/>
      <protection/>
    </xf>
    <xf numFmtId="164" fontId="7" fillId="0" borderId="33" xfId="0" applyNumberFormat="1" applyFont="1" applyFill="1" applyBorder="1" applyAlignment="1" applyProtection="1">
      <alignment vertical="center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vertical="center"/>
      <protection/>
    </xf>
    <xf numFmtId="164" fontId="7" fillId="0" borderId="34" xfId="0" applyNumberFormat="1" applyFont="1" applyFill="1" applyBorder="1" applyAlignment="1" applyProtection="1">
      <alignment vertical="center"/>
      <protection/>
    </xf>
    <xf numFmtId="164" fontId="7" fillId="0" borderId="55" xfId="0" applyNumberFormat="1" applyFont="1" applyFill="1" applyBorder="1" applyAlignment="1" applyProtection="1">
      <alignment vertical="center"/>
      <protection/>
    </xf>
    <xf numFmtId="165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47" xfId="0" applyNumberFormat="1" applyFont="1" applyFill="1" applyBorder="1" applyAlignment="1" applyProtection="1">
      <alignment vertical="center"/>
      <protection/>
    </xf>
    <xf numFmtId="164" fontId="7" fillId="0" borderId="32" xfId="0" applyNumberFormat="1" applyFont="1" applyFill="1" applyBorder="1" applyAlignment="1" applyProtection="1">
      <alignment vertical="center"/>
      <protection/>
    </xf>
    <xf numFmtId="164" fontId="7" fillId="0" borderId="46" xfId="0" applyNumberFormat="1" applyFont="1" applyFill="1" applyBorder="1" applyAlignment="1" applyProtection="1">
      <alignment vertical="center"/>
      <protection/>
    </xf>
    <xf numFmtId="164" fontId="7" fillId="0" borderId="48" xfId="0" applyNumberFormat="1" applyFont="1" applyFill="1" applyBorder="1" applyAlignment="1" applyProtection="1">
      <alignment vertical="center"/>
      <protection/>
    </xf>
    <xf numFmtId="164" fontId="7" fillId="0" borderId="38" xfId="0" applyNumberFormat="1" applyFont="1" applyFill="1" applyBorder="1" applyAlignment="1" applyProtection="1">
      <alignment vertical="center"/>
      <protection/>
    </xf>
    <xf numFmtId="164" fontId="7" fillId="0" borderId="49" xfId="0" applyNumberFormat="1" applyFont="1" applyFill="1" applyBorder="1" applyAlignment="1" applyProtection="1">
      <alignment vertical="center"/>
      <protection/>
    </xf>
    <xf numFmtId="164" fontId="7" fillId="0" borderId="14" xfId="0" applyNumberFormat="1" applyFont="1" applyFill="1" applyBorder="1" applyAlignment="1" applyProtection="1">
      <alignment vertical="center"/>
      <protection/>
    </xf>
    <xf numFmtId="164" fontId="7" fillId="0" borderId="16" xfId="0" applyNumberFormat="1" applyFont="1" applyFill="1" applyBorder="1" applyAlignment="1" applyProtection="1">
      <alignment vertical="center"/>
      <protection/>
    </xf>
    <xf numFmtId="164" fontId="7" fillId="0" borderId="17" xfId="0" applyNumberFormat="1" applyFont="1" applyFill="1" applyBorder="1" applyAlignment="1" applyProtection="1">
      <alignment vertical="center"/>
      <protection/>
    </xf>
    <xf numFmtId="164" fontId="7" fillId="0" borderId="24" xfId="0" applyNumberFormat="1" applyFont="1" applyFill="1" applyBorder="1" applyAlignment="1" applyProtection="1">
      <alignment vertical="center"/>
      <protection/>
    </xf>
    <xf numFmtId="164" fontId="7" fillId="0" borderId="52" xfId="0" applyNumberFormat="1" applyFont="1" applyFill="1" applyBorder="1" applyAlignment="1" applyProtection="1">
      <alignment vertical="center"/>
      <protection/>
    </xf>
    <xf numFmtId="164" fontId="7" fillId="0" borderId="31" xfId="0" applyNumberFormat="1" applyFont="1" applyFill="1" applyBorder="1" applyAlignment="1" applyProtection="1">
      <alignment vertical="center"/>
      <protection/>
    </xf>
    <xf numFmtId="165" fontId="7" fillId="0" borderId="23" xfId="0" applyNumberFormat="1" applyFont="1" applyFill="1" applyBorder="1" applyAlignment="1" applyProtection="1" quotePrefix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vertical="center"/>
      <protection/>
    </xf>
    <xf numFmtId="165" fontId="7" fillId="0" borderId="33" xfId="0" applyNumberFormat="1" applyFont="1" applyFill="1" applyBorder="1" applyAlignment="1" applyProtection="1" quotePrefix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vertical="center"/>
      <protection/>
    </xf>
    <xf numFmtId="164" fontId="7" fillId="0" borderId="56" xfId="0" applyNumberFormat="1" applyFont="1" applyFill="1" applyBorder="1" applyAlignment="1" applyProtection="1">
      <alignment vertical="center"/>
      <protection/>
    </xf>
    <xf numFmtId="164" fontId="7" fillId="0" borderId="57" xfId="0" applyNumberFormat="1" applyFont="1" applyFill="1" applyBorder="1" applyAlignment="1" applyProtection="1">
      <alignment vertical="center"/>
      <protection/>
    </xf>
    <xf numFmtId="165" fontId="7" fillId="0" borderId="58" xfId="0" applyNumberFormat="1" applyFont="1" applyFill="1" applyBorder="1" applyAlignment="1" applyProtection="1" quotePrefix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vertical="center"/>
      <protection/>
    </xf>
    <xf numFmtId="164" fontId="7" fillId="0" borderId="61" xfId="0" applyNumberFormat="1" applyFont="1" applyFill="1" applyBorder="1" applyAlignment="1" applyProtection="1">
      <alignment vertical="center"/>
      <protection/>
    </xf>
    <xf numFmtId="164" fontId="7" fillId="0" borderId="62" xfId="0" applyNumberFormat="1" applyFont="1" applyFill="1" applyBorder="1" applyAlignment="1" applyProtection="1">
      <alignment vertical="center"/>
      <protection/>
    </xf>
    <xf numFmtId="165" fontId="7" fillId="0" borderId="50" xfId="0" applyNumberFormat="1" applyFont="1" applyFill="1" applyBorder="1" applyAlignment="1" applyProtection="1" quotePrefix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vertical="center"/>
      <protection/>
    </xf>
    <xf numFmtId="164" fontId="7" fillId="0" borderId="44" xfId="0" applyNumberFormat="1" applyFont="1" applyFill="1" applyBorder="1" applyAlignment="1" applyProtection="1">
      <alignment vertical="center"/>
      <protection/>
    </xf>
    <xf numFmtId="164" fontId="7" fillId="0" borderId="36" xfId="0" applyNumberFormat="1" applyFont="1" applyFill="1" applyBorder="1" applyAlignment="1" applyProtection="1">
      <alignment vertical="center"/>
      <protection/>
    </xf>
    <xf numFmtId="165" fontId="7" fillId="0" borderId="28" xfId="0" applyNumberFormat="1" applyFont="1" applyFill="1" applyBorder="1" applyAlignment="1" applyProtection="1" quotePrefix="1">
      <alignment horizontal="center" vertical="center"/>
      <protection/>
    </xf>
    <xf numFmtId="165" fontId="7" fillId="0" borderId="24" xfId="0" applyNumberFormat="1" applyFont="1" applyFill="1" applyBorder="1" applyAlignment="1" applyProtection="1" quotePrefix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right" vertical="center"/>
      <protection/>
    </xf>
    <xf numFmtId="164" fontId="7" fillId="0" borderId="44" xfId="0" applyNumberFormat="1" applyFont="1" applyFill="1" applyBorder="1" applyAlignment="1" applyProtection="1">
      <alignment horizontal="right" vertical="center"/>
      <protection/>
    </xf>
    <xf numFmtId="164" fontId="7" fillId="0" borderId="32" xfId="0" applyNumberFormat="1" applyFont="1" applyFill="1" applyBorder="1" applyAlignment="1" applyProtection="1">
      <alignment horizontal="right" vertical="center"/>
      <protection/>
    </xf>
    <xf numFmtId="164" fontId="7" fillId="0" borderId="11" xfId="0" applyNumberFormat="1" applyFont="1" applyFill="1" applyBorder="1" applyAlignment="1" applyProtection="1" quotePrefix="1">
      <alignment horizontal="center" vertical="center"/>
      <protection/>
    </xf>
    <xf numFmtId="164" fontId="7" fillId="0" borderId="46" xfId="0" applyNumberFormat="1" applyFont="1" applyFill="1" applyBorder="1" applyAlignment="1" applyProtection="1">
      <alignment horizontal="right" vertical="center"/>
      <protection/>
    </xf>
    <xf numFmtId="164" fontId="7" fillId="0" borderId="61" xfId="0" applyNumberFormat="1" applyFont="1" applyFill="1" applyBorder="1" applyAlignment="1" applyProtection="1">
      <alignment horizontal="right" vertical="center"/>
      <protection/>
    </xf>
    <xf numFmtId="164" fontId="7" fillId="0" borderId="50" xfId="0" applyNumberFormat="1" applyFont="1" applyFill="1" applyBorder="1" applyAlignment="1" applyProtection="1" quotePrefix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right" vertical="center"/>
      <protection/>
    </xf>
    <xf numFmtId="164" fontId="7" fillId="0" borderId="66" xfId="0" applyNumberFormat="1" applyFont="1" applyFill="1" applyBorder="1" applyAlignment="1" applyProtection="1">
      <alignment horizontal="right" vertical="center"/>
      <protection/>
    </xf>
    <xf numFmtId="164" fontId="7" fillId="0" borderId="67" xfId="0" applyNumberFormat="1" applyFont="1" applyFill="1" applyBorder="1" applyAlignment="1" applyProtection="1" quotePrefix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right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36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49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2</xdr:col>
      <xdr:colOff>4895850</xdr:colOff>
      <xdr:row>6</xdr:row>
      <xdr:rowOff>304800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675"/>
          <a:ext cx="4705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266796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14094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539996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29628</v>
          </cell>
          <cell r="E48">
            <v>0</v>
          </cell>
        </row>
        <row r="49">
          <cell r="D49">
            <v>21236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94"/>
      <c r="B1" s="295"/>
      <c r="C1" s="296"/>
      <c r="D1" s="303" t="s">
        <v>0</v>
      </c>
      <c r="E1" s="304"/>
      <c r="F1" s="304"/>
      <c r="G1" s="304"/>
      <c r="H1" s="304"/>
      <c r="I1" s="304"/>
      <c r="J1" s="305"/>
      <c r="K1" s="306" t="s">
        <v>1</v>
      </c>
      <c r="L1" s="307"/>
      <c r="M1" s="308"/>
    </row>
    <row r="2" spans="1:13" ht="30" customHeight="1">
      <c r="A2" s="297"/>
      <c r="B2" s="298"/>
      <c r="C2" s="299"/>
      <c r="D2" s="267" t="s">
        <v>2</v>
      </c>
      <c r="E2" s="268"/>
      <c r="F2" s="268"/>
      <c r="G2" s="268"/>
      <c r="H2" s="268"/>
      <c r="I2" s="268"/>
      <c r="J2" s="269"/>
      <c r="K2" s="309"/>
      <c r="L2" s="310"/>
      <c r="M2" s="311"/>
    </row>
    <row r="3" spans="1:13" ht="30" customHeight="1">
      <c r="A3" s="297"/>
      <c r="B3" s="298"/>
      <c r="C3" s="299"/>
      <c r="D3" s="267" t="s">
        <v>3</v>
      </c>
      <c r="E3" s="268"/>
      <c r="F3" s="268"/>
      <c r="G3" s="268"/>
      <c r="H3" s="268"/>
      <c r="I3" s="268"/>
      <c r="J3" s="269"/>
      <c r="K3" s="309"/>
      <c r="L3" s="310"/>
      <c r="M3" s="311"/>
    </row>
    <row r="4" spans="1:13" ht="30" customHeight="1" thickBot="1">
      <c r="A4" s="297"/>
      <c r="B4" s="298"/>
      <c r="C4" s="299"/>
      <c r="D4" s="270" t="s">
        <v>4</v>
      </c>
      <c r="E4" s="271"/>
      <c r="F4" s="271"/>
      <c r="G4" s="271"/>
      <c r="H4" s="271"/>
      <c r="I4" s="271"/>
      <c r="J4" s="272"/>
      <c r="K4" s="309"/>
      <c r="L4" s="310"/>
      <c r="M4" s="311"/>
    </row>
    <row r="5" spans="1:13" ht="30" customHeight="1">
      <c r="A5" s="297"/>
      <c r="B5" s="298"/>
      <c r="C5" s="299"/>
      <c r="D5" s="273" t="s">
        <v>5</v>
      </c>
      <c r="E5" s="274"/>
      <c r="F5" s="274"/>
      <c r="G5" s="1"/>
      <c r="H5" s="275"/>
      <c r="I5" s="274"/>
      <c r="J5" s="274"/>
      <c r="K5" s="309"/>
      <c r="L5" s="310"/>
      <c r="M5" s="311"/>
    </row>
    <row r="6" spans="1:13" ht="30" customHeight="1">
      <c r="A6" s="297"/>
      <c r="B6" s="298"/>
      <c r="C6" s="299"/>
      <c r="D6" s="276" t="s">
        <v>6</v>
      </c>
      <c r="E6" s="277"/>
      <c r="F6" s="278"/>
      <c r="G6" s="2"/>
      <c r="H6" s="279" t="s">
        <v>7</v>
      </c>
      <c r="I6" s="277"/>
      <c r="J6" s="278"/>
      <c r="K6" s="280" t="s">
        <v>8</v>
      </c>
      <c r="L6" s="281"/>
      <c r="M6" s="282"/>
    </row>
    <row r="7" spans="1:13" ht="30" customHeight="1" thickBot="1">
      <c r="A7" s="297"/>
      <c r="B7" s="298"/>
      <c r="C7" s="299"/>
      <c r="D7" s="287" t="s">
        <v>9</v>
      </c>
      <c r="E7" s="288"/>
      <c r="F7" s="289"/>
      <c r="H7" s="287" t="s">
        <v>10</v>
      </c>
      <c r="I7" s="288"/>
      <c r="J7" s="289"/>
      <c r="K7" s="283"/>
      <c r="L7" s="281"/>
      <c r="M7" s="282"/>
    </row>
    <row r="8" spans="1:13" ht="30" customHeight="1">
      <c r="A8" s="297"/>
      <c r="B8" s="298"/>
      <c r="C8" s="299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83"/>
      <c r="L8" s="281"/>
      <c r="M8" s="282"/>
    </row>
    <row r="9" spans="1:13" ht="30" customHeight="1" thickBot="1">
      <c r="A9" s="300"/>
      <c r="B9" s="301"/>
      <c r="C9" s="302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84"/>
      <c r="L9" s="285"/>
      <c r="M9" s="286"/>
    </row>
    <row r="10" spans="1:13" ht="30" customHeight="1" thickBot="1">
      <c r="A10" s="290" t="s">
        <v>19</v>
      </c>
      <c r="B10" s="291"/>
      <c r="C10" s="292"/>
      <c r="D10" s="293"/>
      <c r="E10" s="293"/>
      <c r="F10" s="293"/>
      <c r="G10" s="293"/>
      <c r="H10" s="293"/>
      <c r="I10" s="293"/>
      <c r="J10" s="293"/>
      <c r="K10" s="290" t="s">
        <v>20</v>
      </c>
      <c r="L10" s="291"/>
      <c r="M10" s="292"/>
    </row>
    <row r="11" spans="1:13" ht="30" customHeight="1" thickBot="1">
      <c r="A11" s="315"/>
      <c r="B11" s="274"/>
      <c r="C11" s="274"/>
      <c r="D11" s="316" t="s">
        <v>21</v>
      </c>
      <c r="E11" s="317"/>
      <c r="F11" s="318"/>
      <c r="G11" s="11"/>
      <c r="H11" s="316" t="s">
        <v>22</v>
      </c>
      <c r="I11" s="317"/>
      <c r="J11" s="318"/>
      <c r="K11" s="319"/>
      <c r="L11" s="319"/>
      <c r="M11" s="320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321"/>
      <c r="E13" s="321"/>
      <c r="F13" s="321"/>
      <c r="G13" s="21"/>
      <c r="H13" s="321"/>
      <c r="I13" s="321"/>
      <c r="J13" s="321"/>
      <c r="K13" s="18"/>
      <c r="L13" s="22"/>
      <c r="M13" s="20"/>
    </row>
    <row r="14" spans="1:13" ht="30" customHeight="1">
      <c r="A14" s="12"/>
      <c r="B14" s="13"/>
      <c r="C14" s="13"/>
      <c r="D14" s="327"/>
      <c r="E14" s="327"/>
      <c r="F14" s="328"/>
      <c r="G14" s="23"/>
      <c r="H14" s="329"/>
      <c r="I14" s="329"/>
      <c r="J14" s="330"/>
      <c r="K14" s="18"/>
      <c r="L14" s="22"/>
      <c r="M14" s="20"/>
    </row>
    <row r="15" spans="1:13" ht="30" customHeight="1" thickBot="1">
      <c r="A15" s="24"/>
      <c r="B15" s="25"/>
      <c r="C15" s="25"/>
      <c r="D15" s="331"/>
      <c r="E15" s="332"/>
      <c r="F15" s="331"/>
      <c r="G15" s="26"/>
      <c r="H15" s="333"/>
      <c r="I15" s="334"/>
      <c r="J15" s="333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604514</v>
      </c>
      <c r="E16" s="32">
        <f>+E17+E18</f>
        <v>114</v>
      </c>
      <c r="F16" s="33">
        <f>SUM(D16:E16)</f>
        <v>604628</v>
      </c>
      <c r="G16" s="34">
        <f>_xlfn.IFERROR((F16-J16)/J16*100,IF(F16-J16=0,0,100))</f>
        <v>84.61810920238655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337718</v>
      </c>
      <c r="E17" s="38">
        <f>'[1]LSOkt'!$E$14</f>
        <v>114</v>
      </c>
      <c r="F17" s="39">
        <f>+D17+E17</f>
        <v>337832</v>
      </c>
      <c r="G17" s="40">
        <f>_xlfn.IFERROR((F17-J17)/J17*100,IF(F17-J17=0,0,100))</f>
        <v>208.69152046783626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266796</v>
      </c>
      <c r="E18" s="49">
        <f>'[1]LSOkt'!$E$15</f>
        <v>0</v>
      </c>
      <c r="F18" s="50">
        <f>+D18+E18</f>
        <v>266796</v>
      </c>
      <c r="G18" s="51">
        <f>_xlfn.IFERROR((F18-J18)/J18*100,IF(F18-J18=0,0,100))</f>
        <v>22.34868982216067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259096</v>
      </c>
      <c r="E20" s="63">
        <f>E21+E26+E27+E28</f>
        <v>236</v>
      </c>
      <c r="F20" s="64">
        <f>F21+F26+F27+F28</f>
        <v>259332</v>
      </c>
      <c r="G20" s="17">
        <f aca="true" t="shared" si="0" ref="G20:G28">_xlfn.IFERROR((F20-J20)/J20*100,IF(F20-J20=0,0,100))</f>
        <v>-4.496190262244007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258952</v>
      </c>
      <c r="E21" s="68">
        <f>SUM(E22:E25)</f>
        <v>224</v>
      </c>
      <c r="F21" s="69">
        <f>SUM(F22:F25)</f>
        <v>259176</v>
      </c>
      <c r="G21" s="70">
        <f t="shared" si="0"/>
        <v>-4.44208477125918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258944</v>
      </c>
      <c r="E22" s="76">
        <f>'[1]LSOkt'!$E$19</f>
        <v>0</v>
      </c>
      <c r="F22" s="77">
        <f>SUM(D22:E22)</f>
        <v>258944</v>
      </c>
      <c r="G22" s="78">
        <f t="shared" si="0"/>
        <v>-3.1735288728681414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8</v>
      </c>
      <c r="E23" s="76">
        <f>'[1]LSOkt'!$E$20</f>
        <v>224</v>
      </c>
      <c r="F23" s="77">
        <f>SUM(D23:E23)</f>
        <v>232</v>
      </c>
      <c r="G23" s="78">
        <f t="shared" si="0"/>
        <v>-93.88346954916952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12</v>
      </c>
      <c r="F27" s="87">
        <f>SUM(D27:E27)</f>
        <v>107</v>
      </c>
      <c r="G27" s="78">
        <f t="shared" si="0"/>
        <v>-58.84615384615385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16216</v>
      </c>
      <c r="E30" s="38">
        <f>+E31+E34</f>
        <v>0</v>
      </c>
      <c r="F30" s="42">
        <f aca="true" t="shared" si="2" ref="F30:F36">SUM(D30:E30)</f>
        <v>16216</v>
      </c>
      <c r="G30" s="106">
        <f aca="true" t="shared" si="3" ref="G30:G36">_xlfn.IFERROR((F30-J30)/J30*100,IF(F30-J30=0,0,100))</f>
        <v>-24.291516877538633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2122</v>
      </c>
      <c r="E31" s="38">
        <f>+E32+E33</f>
        <v>0</v>
      </c>
      <c r="F31" s="110">
        <f t="shared" si="2"/>
        <v>2122</v>
      </c>
      <c r="G31" s="111">
        <f t="shared" si="3"/>
        <v>12.334568554790895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2122</v>
      </c>
      <c r="E32" s="116">
        <f>'[1]LSOkt'!$E$29</f>
        <v>0</v>
      </c>
      <c r="F32" s="117">
        <f t="shared" si="2"/>
        <v>2122</v>
      </c>
      <c r="G32" s="118">
        <f t="shared" si="3"/>
        <v>12.334568554790895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14094</v>
      </c>
      <c r="E34" s="76">
        <f>+E35+E36</f>
        <v>0</v>
      </c>
      <c r="F34" s="77">
        <f t="shared" si="2"/>
        <v>14094</v>
      </c>
      <c r="G34" s="118">
        <f t="shared" si="3"/>
        <v>-27.83410138248848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14094</v>
      </c>
      <c r="E35" s="116">
        <f>'[1]LSOkt'!$E$32</f>
        <v>0</v>
      </c>
      <c r="F35" s="117">
        <f t="shared" si="2"/>
        <v>14094</v>
      </c>
      <c r="G35" s="118">
        <f t="shared" si="3"/>
        <v>-27.83410138248848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-1896</v>
      </c>
      <c r="E38" s="32">
        <f>+E39+E40</f>
        <v>-168</v>
      </c>
      <c r="F38" s="33">
        <f>SUM(D38:E38)</f>
        <v>-2064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361</v>
      </c>
      <c r="E39" s="39">
        <f>'[1]LSOkt'!$E$36</f>
        <v>-171</v>
      </c>
      <c r="F39" s="87">
        <f>SUM(D39:E39)</f>
        <v>190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3</v>
      </c>
      <c r="F40" s="53">
        <f>SUM(D40:E40)</f>
        <v>-2254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312" t="s">
        <v>70</v>
      </c>
      <c r="E42" s="313"/>
      <c r="F42" s="314"/>
      <c r="G42" s="142"/>
      <c r="H42" s="312" t="s">
        <v>71</v>
      </c>
      <c r="I42" s="313"/>
      <c r="J42" s="314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813609</v>
      </c>
      <c r="E43" s="32">
        <f>+E12+E16-E20-E30-E38</f>
        <v>6061</v>
      </c>
      <c r="F43" s="33">
        <f>SUM(D43:E43)</f>
        <v>819670</v>
      </c>
      <c r="G43" s="17">
        <f>_xlfn.IFERROR((F43-J43)/J43*100,IF(F43-J43=0,0,100))</f>
        <v>20.726832472685604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35"/>
      <c r="L44" s="335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813609</v>
      </c>
      <c r="E45" s="32">
        <f>+E46+E47</f>
        <v>6061</v>
      </c>
      <c r="F45" s="15">
        <f>SUM(D45:E45)</f>
        <v>819670</v>
      </c>
      <c r="G45" s="17">
        <f>_xlfn.IFERROR((F45-J45)/J45*100,IF(F45-J45=0,0,100))</f>
        <v>20.726832472685604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539996</v>
      </c>
      <c r="E46" s="39">
        <f>'[1]LSOkt'!$E$43</f>
        <v>5916</v>
      </c>
      <c r="F46" s="110">
        <f>SUM(D46:E46)</f>
        <v>545912</v>
      </c>
      <c r="G46" s="78">
        <f>_xlfn.IFERROR((F46-J46)/J46*100,IF(F46-J46=0,0,100))</f>
        <v>17.088446054491367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273613</v>
      </c>
      <c r="E47" s="50">
        <f>'[1]LSOkt'!$E$44</f>
        <v>145</v>
      </c>
      <c r="F47" s="151">
        <f>SUM(D47:E47)</f>
        <v>273758</v>
      </c>
      <c r="G47" s="100">
        <f>_xlfn.IFERROR((F47-J47)/J47*100,IF(F47-J47=0,0,100))</f>
        <v>28.701923302947247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36" t="s">
        <v>81</v>
      </c>
      <c r="L49" s="335"/>
      <c r="M49" s="337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38" t="s">
        <v>83</v>
      </c>
      <c r="L50" s="339"/>
      <c r="M50" s="340"/>
    </row>
    <row r="51" spans="1:13" ht="30" customHeight="1">
      <c r="A51" s="341" t="s">
        <v>84</v>
      </c>
      <c r="B51" s="342"/>
      <c r="C51" s="343"/>
      <c r="D51" s="158"/>
      <c r="E51" s="159"/>
      <c r="F51" s="160"/>
      <c r="G51" s="161"/>
      <c r="H51" s="158"/>
      <c r="I51" s="159"/>
      <c r="J51" s="160"/>
      <c r="K51" s="338" t="s">
        <v>85</v>
      </c>
      <c r="L51" s="339"/>
      <c r="M51" s="340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22" t="s">
        <v>87</v>
      </c>
      <c r="L52" s="323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29628</v>
      </c>
      <c r="E53" s="159">
        <f>'[1]LSOkt'!$E$48</f>
        <v>0</v>
      </c>
      <c r="F53" s="166">
        <f>SUM(D53:E53)</f>
        <v>29628</v>
      </c>
      <c r="G53" s="165"/>
      <c r="H53" s="163">
        <v>9609</v>
      </c>
      <c r="I53" s="159">
        <v>0</v>
      </c>
      <c r="J53" s="166">
        <f>SUM(H53:I53)</f>
        <v>9609</v>
      </c>
      <c r="K53" s="322" t="s">
        <v>89</v>
      </c>
      <c r="L53" s="323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21236</v>
      </c>
      <c r="E54" s="159">
        <f>'[1]LSOkt'!$E$49</f>
        <v>0</v>
      </c>
      <c r="F54" s="164">
        <f>SUM(D54:E54)</f>
        <v>21236</v>
      </c>
      <c r="G54" s="165"/>
      <c r="H54" s="163">
        <v>8059</v>
      </c>
      <c r="I54" s="159">
        <v>0</v>
      </c>
      <c r="J54" s="164">
        <f>SUM(H54:I54)</f>
        <v>8059</v>
      </c>
      <c r="K54" s="322" t="s">
        <v>91</v>
      </c>
      <c r="L54" s="323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22" t="s">
        <v>93</v>
      </c>
      <c r="L55" s="323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12273</v>
      </c>
      <c r="E56" s="171">
        <f>+E52+E53-E54-E55</f>
        <v>0</v>
      </c>
      <c r="F56" s="171">
        <f>SUM(D56:E56)</f>
        <v>12273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24" t="s">
        <v>95</v>
      </c>
      <c r="L56" s="324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25" t="s">
        <v>98</v>
      </c>
      <c r="I57" s="325"/>
      <c r="J57" s="325"/>
      <c r="K57" s="325"/>
      <c r="L57" s="325"/>
      <c r="M57" s="326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337832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22" t="s">
        <v>103</v>
      </c>
      <c r="B61" s="323"/>
      <c r="C61" s="323"/>
      <c r="D61" s="323"/>
      <c r="E61" s="323"/>
      <c r="F61" s="323"/>
      <c r="G61" s="176" t="s">
        <v>104</v>
      </c>
      <c r="H61" s="348" t="s">
        <v>105</v>
      </c>
      <c r="I61" s="348"/>
      <c r="J61" s="348"/>
      <c r="K61" s="348"/>
      <c r="L61" s="348"/>
      <c r="M61" s="349"/>
    </row>
    <row r="62" spans="1:13" s="3" customFormat="1" ht="30" customHeight="1">
      <c r="A62" s="322" t="s">
        <v>106</v>
      </c>
      <c r="B62" s="323"/>
      <c r="C62" s="323"/>
      <c r="D62" s="323"/>
      <c r="E62" s="323"/>
      <c r="F62" s="323"/>
      <c r="G62" s="176" t="s">
        <v>107</v>
      </c>
      <c r="H62" s="344" t="s">
        <v>108</v>
      </c>
      <c r="I62" s="344"/>
      <c r="J62" s="344"/>
      <c r="K62" s="344"/>
      <c r="L62" s="344"/>
      <c r="M62" s="345"/>
    </row>
    <row r="63" spans="1:13" s="3" customFormat="1" ht="30" customHeight="1">
      <c r="A63" s="322" t="s">
        <v>109</v>
      </c>
      <c r="B63" s="323"/>
      <c r="C63" s="323"/>
      <c r="D63" s="323"/>
      <c r="E63" s="323"/>
      <c r="F63" s="323"/>
      <c r="G63" s="176" t="s">
        <v>110</v>
      </c>
      <c r="H63" s="346" t="s">
        <v>111</v>
      </c>
      <c r="I63" s="346"/>
      <c r="J63" s="346"/>
      <c r="K63" s="346"/>
      <c r="L63" s="346"/>
      <c r="M63" s="347"/>
    </row>
    <row r="64" spans="1:13" s="3" customFormat="1" ht="30" customHeight="1">
      <c r="A64" s="322" t="s">
        <v>112</v>
      </c>
      <c r="B64" s="323"/>
      <c r="C64" s="323"/>
      <c r="D64" s="323"/>
      <c r="E64" s="323"/>
      <c r="F64" s="323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40" zoomScaleNormal="40" zoomScaleSheetLayoutView="4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3.75">
      <c r="A1" s="294"/>
      <c r="B1" s="295"/>
      <c r="C1" s="296"/>
      <c r="D1" s="303" t="s">
        <v>0</v>
      </c>
      <c r="E1" s="304"/>
      <c r="F1" s="304"/>
      <c r="G1" s="304"/>
      <c r="H1" s="304"/>
      <c r="I1" s="304"/>
      <c r="J1" s="305"/>
      <c r="K1" s="306" t="s">
        <v>122</v>
      </c>
      <c r="L1" s="307"/>
      <c r="M1" s="308"/>
    </row>
    <row r="2" spans="1:13" ht="30">
      <c r="A2" s="297"/>
      <c r="B2" s="298"/>
      <c r="C2" s="299"/>
      <c r="D2" s="267" t="s">
        <v>123</v>
      </c>
      <c r="E2" s="268"/>
      <c r="F2" s="268"/>
      <c r="G2" s="268"/>
      <c r="H2" s="268"/>
      <c r="I2" s="268"/>
      <c r="J2" s="269"/>
      <c r="K2" s="309"/>
      <c r="L2" s="310"/>
      <c r="M2" s="311"/>
    </row>
    <row r="3" spans="1:13" ht="30">
      <c r="A3" s="297"/>
      <c r="B3" s="298"/>
      <c r="C3" s="299"/>
      <c r="D3" s="267" t="s">
        <v>124</v>
      </c>
      <c r="E3" s="268"/>
      <c r="F3" s="268"/>
      <c r="G3" s="268"/>
      <c r="H3" s="268"/>
      <c r="I3" s="268"/>
      <c r="J3" s="269"/>
      <c r="K3" s="309"/>
      <c r="L3" s="310"/>
      <c r="M3" s="311"/>
    </row>
    <row r="4" spans="1:13" ht="30.75" thickBot="1">
      <c r="A4" s="297"/>
      <c r="B4" s="298"/>
      <c r="C4" s="299"/>
      <c r="D4" s="354" t="s">
        <v>125</v>
      </c>
      <c r="E4" s="355"/>
      <c r="F4" s="355"/>
      <c r="G4" s="355"/>
      <c r="H4" s="355"/>
      <c r="I4" s="355"/>
      <c r="J4" s="356"/>
      <c r="K4" s="309"/>
      <c r="L4" s="310"/>
      <c r="M4" s="311"/>
    </row>
    <row r="5" spans="1:13" ht="30">
      <c r="A5" s="297"/>
      <c r="B5" s="298"/>
      <c r="C5" s="299"/>
      <c r="D5" s="370" t="s">
        <v>126</v>
      </c>
      <c r="E5" s="358"/>
      <c r="F5" s="358"/>
      <c r="G5" s="195"/>
      <c r="H5" s="357"/>
      <c r="I5" s="358"/>
      <c r="J5" s="358"/>
      <c r="K5" s="309"/>
      <c r="L5" s="310"/>
      <c r="M5" s="311"/>
    </row>
    <row r="6" spans="1:13" ht="30">
      <c r="A6" s="297"/>
      <c r="B6" s="298"/>
      <c r="C6" s="299"/>
      <c r="D6" s="376" t="s">
        <v>127</v>
      </c>
      <c r="E6" s="360"/>
      <c r="F6" s="361"/>
      <c r="G6" s="196"/>
      <c r="H6" s="359" t="s">
        <v>128</v>
      </c>
      <c r="I6" s="360"/>
      <c r="J6" s="361"/>
      <c r="K6" s="280">
        <v>42332</v>
      </c>
      <c r="L6" s="362"/>
      <c r="M6" s="363"/>
    </row>
    <row r="7" spans="1:13" ht="30.75" thickBot="1">
      <c r="A7" s="297"/>
      <c r="B7" s="298"/>
      <c r="C7" s="299"/>
      <c r="D7" s="354" t="s">
        <v>9</v>
      </c>
      <c r="E7" s="369"/>
      <c r="F7" s="356"/>
      <c r="H7" s="368" t="s">
        <v>129</v>
      </c>
      <c r="I7" s="369"/>
      <c r="J7" s="356"/>
      <c r="K7" s="364"/>
      <c r="L7" s="362"/>
      <c r="M7" s="363"/>
    </row>
    <row r="8" spans="1:13" ht="30">
      <c r="A8" s="297"/>
      <c r="B8" s="298"/>
      <c r="C8" s="299"/>
      <c r="D8" s="198" t="s">
        <v>11</v>
      </c>
      <c r="E8" s="199" t="s">
        <v>12</v>
      </c>
      <c r="F8" s="197" t="s">
        <v>13</v>
      </c>
      <c r="G8" s="196" t="s">
        <v>14</v>
      </c>
      <c r="H8" s="198" t="s">
        <v>11</v>
      </c>
      <c r="I8" s="199" t="s">
        <v>12</v>
      </c>
      <c r="J8" s="197" t="s">
        <v>13</v>
      </c>
      <c r="K8" s="364"/>
      <c r="L8" s="362"/>
      <c r="M8" s="363"/>
    </row>
    <row r="9" spans="1:13" ht="30.75" thickBot="1">
      <c r="A9" s="300"/>
      <c r="B9" s="301"/>
      <c r="C9" s="302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365"/>
      <c r="L9" s="366"/>
      <c r="M9" s="367"/>
    </row>
    <row r="10" spans="1:13" ht="30.75" thickBot="1">
      <c r="A10" s="290" t="s">
        <v>19</v>
      </c>
      <c r="B10" s="291"/>
      <c r="C10" s="292"/>
      <c r="D10" s="293"/>
      <c r="E10" s="293"/>
      <c r="F10" s="293"/>
      <c r="G10" s="293"/>
      <c r="H10" s="293"/>
      <c r="I10" s="293"/>
      <c r="J10" s="293"/>
      <c r="K10" s="290" t="s">
        <v>20</v>
      </c>
      <c r="L10" s="291"/>
      <c r="M10" s="292"/>
    </row>
    <row r="11" spans="1:13" ht="30.75" thickBot="1">
      <c r="A11" s="375"/>
      <c r="B11" s="358"/>
      <c r="C11" s="358"/>
      <c r="D11" s="316" t="s">
        <v>130</v>
      </c>
      <c r="E11" s="371"/>
      <c r="F11" s="372"/>
      <c r="G11" s="200"/>
      <c r="H11" s="316" t="s">
        <v>120</v>
      </c>
      <c r="I11" s="371"/>
      <c r="J11" s="372"/>
      <c r="K11" s="373"/>
      <c r="L11" s="373"/>
      <c r="M11" s="374"/>
    </row>
    <row r="12" spans="1:13" ht="30.75" thickBot="1">
      <c r="A12" s="12" t="s">
        <v>23</v>
      </c>
      <c r="B12" s="13"/>
      <c r="C12" s="13"/>
      <c r="D12" s="202">
        <v>592639</v>
      </c>
      <c r="E12" s="203">
        <v>4184</v>
      </c>
      <c r="F12" s="204">
        <v>596823</v>
      </c>
      <c r="G12" s="205">
        <v>22.16811387725525</v>
      </c>
      <c r="H12" s="202">
        <v>482511</v>
      </c>
      <c r="I12" s="203">
        <v>6015</v>
      </c>
      <c r="J12" s="206">
        <v>488526</v>
      </c>
      <c r="K12" s="18"/>
      <c r="L12" s="19"/>
      <c r="M12" s="20" t="s">
        <v>24</v>
      </c>
    </row>
    <row r="13" spans="1:13" ht="30">
      <c r="A13" s="12"/>
      <c r="B13" s="13"/>
      <c r="C13" s="13"/>
      <c r="D13" s="321"/>
      <c r="E13" s="321"/>
      <c r="F13" s="321"/>
      <c r="G13" s="21"/>
      <c r="H13" s="321"/>
      <c r="I13" s="321"/>
      <c r="J13" s="321"/>
      <c r="K13" s="18"/>
      <c r="L13" s="22"/>
      <c r="M13" s="20"/>
    </row>
    <row r="14" spans="1:13" ht="30">
      <c r="A14" s="12"/>
      <c r="B14" s="13"/>
      <c r="C14" s="13"/>
      <c r="D14" s="327"/>
      <c r="E14" s="327"/>
      <c r="F14" s="328"/>
      <c r="G14" s="23"/>
      <c r="H14" s="329"/>
      <c r="I14" s="329"/>
      <c r="J14" s="330"/>
      <c r="K14" s="18"/>
      <c r="L14" s="22"/>
      <c r="M14" s="20"/>
    </row>
    <row r="15" spans="1:13" ht="30.75" thickBot="1">
      <c r="A15" s="12"/>
      <c r="B15" s="22"/>
      <c r="C15" s="22"/>
      <c r="D15" s="331"/>
      <c r="E15" s="332"/>
      <c r="F15" s="331"/>
      <c r="G15" s="26"/>
      <c r="H15" s="333"/>
      <c r="I15" s="334"/>
      <c r="J15" s="333"/>
      <c r="K15" s="201"/>
      <c r="L15" s="58"/>
      <c r="M15" s="45"/>
    </row>
    <row r="16" spans="1:13" ht="30.75" thickBot="1">
      <c r="A16" s="12" t="s">
        <v>25</v>
      </c>
      <c r="B16" s="30"/>
      <c r="C16" s="30"/>
      <c r="D16" s="202">
        <v>612371</v>
      </c>
      <c r="E16" s="207">
        <v>344</v>
      </c>
      <c r="F16" s="204">
        <v>612715</v>
      </c>
      <c r="G16" s="208">
        <v>1.3375166217905885</v>
      </c>
      <c r="H16" s="209">
        <v>604514</v>
      </c>
      <c r="I16" s="210">
        <v>114</v>
      </c>
      <c r="J16" s="204">
        <v>604628</v>
      </c>
      <c r="K16" s="18"/>
      <c r="L16" s="18"/>
      <c r="M16" s="20" t="s">
        <v>26</v>
      </c>
    </row>
    <row r="17" spans="1:13" ht="30">
      <c r="A17" s="12"/>
      <c r="B17" s="35" t="s">
        <v>121</v>
      </c>
      <c r="C17" s="36"/>
      <c r="D17" s="211">
        <v>217920</v>
      </c>
      <c r="E17" s="212">
        <v>344</v>
      </c>
      <c r="F17" s="213">
        <v>218264</v>
      </c>
      <c r="G17" s="214">
        <v>-35.39273958654006</v>
      </c>
      <c r="H17" s="211">
        <v>337718</v>
      </c>
      <c r="I17" s="212">
        <v>114</v>
      </c>
      <c r="J17" s="213">
        <v>337832</v>
      </c>
      <c r="K17" s="43"/>
      <c r="L17" s="44" t="s">
        <v>117</v>
      </c>
      <c r="M17" s="45"/>
    </row>
    <row r="18" spans="1:13" ht="30.75" thickBot="1">
      <c r="A18" s="12"/>
      <c r="B18" s="46" t="s">
        <v>29</v>
      </c>
      <c r="C18" s="47"/>
      <c r="D18" s="215">
        <v>394451</v>
      </c>
      <c r="E18" s="216">
        <v>0</v>
      </c>
      <c r="F18" s="217">
        <v>394451</v>
      </c>
      <c r="G18" s="218">
        <v>47.84741900178414</v>
      </c>
      <c r="H18" s="215">
        <v>266796</v>
      </c>
      <c r="I18" s="216">
        <v>0</v>
      </c>
      <c r="J18" s="217">
        <v>266796</v>
      </c>
      <c r="K18" s="54"/>
      <c r="L18" s="55" t="s">
        <v>30</v>
      </c>
      <c r="M18" s="45"/>
    </row>
    <row r="19" spans="1:13" ht="30.75" thickBot="1">
      <c r="A19" s="12"/>
      <c r="B19" s="22"/>
      <c r="C19" s="22"/>
      <c r="D19" s="56"/>
      <c r="E19" s="56"/>
      <c r="F19" s="56"/>
      <c r="G19" s="57"/>
      <c r="H19" s="219"/>
      <c r="I19" s="219"/>
      <c r="J19" s="219"/>
      <c r="K19" s="58"/>
      <c r="L19" s="58"/>
      <c r="M19" s="45"/>
    </row>
    <row r="20" spans="1:13" ht="30.75" thickBot="1">
      <c r="A20" s="59" t="s">
        <v>32</v>
      </c>
      <c r="B20" s="60"/>
      <c r="C20" s="61"/>
      <c r="D20" s="202">
        <v>263684</v>
      </c>
      <c r="E20" s="210">
        <v>460</v>
      </c>
      <c r="F20" s="206">
        <v>264144</v>
      </c>
      <c r="G20" s="220">
        <v>1.8555365323215027</v>
      </c>
      <c r="H20" s="202">
        <v>259096</v>
      </c>
      <c r="I20" s="210">
        <v>236</v>
      </c>
      <c r="J20" s="206">
        <v>259332</v>
      </c>
      <c r="K20" s="18"/>
      <c r="L20" s="18"/>
      <c r="M20" s="20" t="s">
        <v>33</v>
      </c>
    </row>
    <row r="21" spans="1:13" ht="30">
      <c r="A21" s="59"/>
      <c r="B21" s="65" t="s">
        <v>34</v>
      </c>
      <c r="C21" s="66"/>
      <c r="D21" s="221">
        <v>263594</v>
      </c>
      <c r="E21" s="212">
        <v>452</v>
      </c>
      <c r="F21" s="222">
        <v>264046</v>
      </c>
      <c r="G21" s="223">
        <v>1.8790320091366484</v>
      </c>
      <c r="H21" s="212">
        <v>258952</v>
      </c>
      <c r="I21" s="212">
        <v>224</v>
      </c>
      <c r="J21" s="222">
        <v>259176</v>
      </c>
      <c r="K21" s="72"/>
      <c r="L21" s="73" t="s">
        <v>35</v>
      </c>
      <c r="M21" s="20"/>
    </row>
    <row r="22" spans="1:13" ht="30">
      <c r="A22" s="59"/>
      <c r="B22" s="74"/>
      <c r="C22" s="75" t="s">
        <v>115</v>
      </c>
      <c r="D22" s="224">
        <v>263488</v>
      </c>
      <c r="E22" s="225">
        <v>0</v>
      </c>
      <c r="F22" s="226">
        <v>263488</v>
      </c>
      <c r="G22" s="227">
        <v>1.7548195748887792</v>
      </c>
      <c r="H22" s="224">
        <v>258944</v>
      </c>
      <c r="I22" s="225">
        <v>0</v>
      </c>
      <c r="J22" s="226">
        <v>258944</v>
      </c>
      <c r="K22" s="79" t="s">
        <v>118</v>
      </c>
      <c r="L22" s="80"/>
      <c r="M22" s="45"/>
    </row>
    <row r="23" spans="1:13" ht="30">
      <c r="A23" s="59"/>
      <c r="B23" s="81"/>
      <c r="C23" s="82" t="s">
        <v>38</v>
      </c>
      <c r="D23" s="228">
        <v>106</v>
      </c>
      <c r="E23" s="229">
        <v>452</v>
      </c>
      <c r="F23" s="230">
        <v>558</v>
      </c>
      <c r="G23" s="223">
        <v>140.51724137931035</v>
      </c>
      <c r="H23" s="228">
        <v>8</v>
      </c>
      <c r="I23" s="229">
        <v>224</v>
      </c>
      <c r="J23" s="230">
        <v>232</v>
      </c>
      <c r="K23" s="83" t="s">
        <v>39</v>
      </c>
      <c r="L23" s="84"/>
      <c r="M23" s="45"/>
    </row>
    <row r="24" spans="1:13" ht="30">
      <c r="A24" s="59"/>
      <c r="B24" s="81"/>
      <c r="C24" s="85" t="s">
        <v>40</v>
      </c>
      <c r="D24" s="228">
        <v>0</v>
      </c>
      <c r="E24" s="229">
        <v>0</v>
      </c>
      <c r="F24" s="230">
        <v>0</v>
      </c>
      <c r="G24" s="223">
        <v>0</v>
      </c>
      <c r="H24" s="228">
        <v>0</v>
      </c>
      <c r="I24" s="229">
        <v>0</v>
      </c>
      <c r="J24" s="230">
        <v>0</v>
      </c>
      <c r="K24" s="88" t="s">
        <v>41</v>
      </c>
      <c r="L24" s="84"/>
      <c r="M24" s="45"/>
    </row>
    <row r="25" spans="1:13" ht="30">
      <c r="A25" s="59"/>
      <c r="B25" s="81"/>
      <c r="C25" s="89" t="s">
        <v>42</v>
      </c>
      <c r="D25" s="231">
        <v>0</v>
      </c>
      <c r="E25" s="232">
        <v>0</v>
      </c>
      <c r="F25" s="233">
        <v>0</v>
      </c>
      <c r="G25" s="223">
        <v>0</v>
      </c>
      <c r="H25" s="231">
        <v>0</v>
      </c>
      <c r="I25" s="232">
        <v>0</v>
      </c>
      <c r="J25" s="233">
        <v>0</v>
      </c>
      <c r="K25" s="94" t="s">
        <v>43</v>
      </c>
      <c r="L25" s="84"/>
      <c r="M25" s="45"/>
    </row>
    <row r="26" spans="1:13" ht="30">
      <c r="A26" s="12"/>
      <c r="B26" s="95" t="s">
        <v>44</v>
      </c>
      <c r="C26" s="96"/>
      <c r="D26" s="228">
        <v>42</v>
      </c>
      <c r="E26" s="229">
        <v>0</v>
      </c>
      <c r="F26" s="230">
        <v>42</v>
      </c>
      <c r="G26" s="227">
        <v>-14.285714285714285</v>
      </c>
      <c r="H26" s="228">
        <v>49</v>
      </c>
      <c r="I26" s="229">
        <v>0</v>
      </c>
      <c r="J26" s="226">
        <v>49</v>
      </c>
      <c r="K26" s="58"/>
      <c r="L26" s="84" t="s">
        <v>45</v>
      </c>
      <c r="M26" s="45"/>
    </row>
    <row r="27" spans="1:13" ht="30">
      <c r="A27" s="12"/>
      <c r="B27" s="95" t="s">
        <v>46</v>
      </c>
      <c r="C27" s="96"/>
      <c r="D27" s="228">
        <v>28</v>
      </c>
      <c r="E27" s="229">
        <v>8</v>
      </c>
      <c r="F27" s="234">
        <v>36</v>
      </c>
      <c r="G27" s="223">
        <v>-66.35514018691589</v>
      </c>
      <c r="H27" s="228">
        <v>95</v>
      </c>
      <c r="I27" s="229">
        <v>12</v>
      </c>
      <c r="J27" s="234">
        <v>107</v>
      </c>
      <c r="K27" s="97"/>
      <c r="L27" s="84" t="s">
        <v>47</v>
      </c>
      <c r="M27" s="45"/>
    </row>
    <row r="28" spans="1:13" ht="30.75" thickBot="1">
      <c r="A28" s="12"/>
      <c r="B28" s="98" t="s">
        <v>48</v>
      </c>
      <c r="C28" s="99"/>
      <c r="D28" s="215">
        <v>20</v>
      </c>
      <c r="E28" s="235">
        <v>0</v>
      </c>
      <c r="F28" s="236">
        <v>20</v>
      </c>
      <c r="G28" s="218">
        <v>100</v>
      </c>
      <c r="H28" s="215">
        <v>0</v>
      </c>
      <c r="I28" s="235">
        <v>0</v>
      </c>
      <c r="J28" s="236">
        <v>0</v>
      </c>
      <c r="K28" s="101"/>
      <c r="L28" s="102" t="s">
        <v>49</v>
      </c>
      <c r="M28" s="45"/>
    </row>
    <row r="29" spans="1:13" ht="30.75" thickBot="1">
      <c r="A29" s="12"/>
      <c r="B29" s="13"/>
      <c r="C29" s="13"/>
      <c r="D29" s="103"/>
      <c r="E29" s="103"/>
      <c r="F29" s="103"/>
      <c r="G29" s="104"/>
      <c r="H29" s="237"/>
      <c r="I29" s="237"/>
      <c r="J29" s="237"/>
      <c r="K29" s="18"/>
      <c r="L29" s="18"/>
      <c r="M29" s="20"/>
    </row>
    <row r="30" spans="1:13" ht="30.75" thickBot="1">
      <c r="A30" s="12" t="s">
        <v>50</v>
      </c>
      <c r="B30" s="30"/>
      <c r="C30" s="30"/>
      <c r="D30" s="238">
        <v>13578</v>
      </c>
      <c r="E30" s="239">
        <v>0</v>
      </c>
      <c r="F30" s="222">
        <v>13578</v>
      </c>
      <c r="G30" s="240">
        <v>-16.26788357178096</v>
      </c>
      <c r="H30" s="211">
        <v>16216</v>
      </c>
      <c r="I30" s="212">
        <v>0</v>
      </c>
      <c r="J30" s="222">
        <v>16216</v>
      </c>
      <c r="K30" s="22"/>
      <c r="L30" s="22"/>
      <c r="M30" s="107" t="s">
        <v>51</v>
      </c>
    </row>
    <row r="31" spans="1:13" ht="30">
      <c r="A31" s="12"/>
      <c r="B31" s="108" t="s">
        <v>116</v>
      </c>
      <c r="C31" s="109"/>
      <c r="D31" s="221">
        <v>1205</v>
      </c>
      <c r="E31" s="241">
        <v>0</v>
      </c>
      <c r="F31" s="213">
        <v>1205</v>
      </c>
      <c r="G31" s="242">
        <v>-43.21394910461828</v>
      </c>
      <c r="H31" s="221">
        <v>2122</v>
      </c>
      <c r="I31" s="212">
        <v>0</v>
      </c>
      <c r="J31" s="213">
        <v>2122</v>
      </c>
      <c r="K31" s="112"/>
      <c r="L31" s="73" t="s">
        <v>119</v>
      </c>
      <c r="M31" s="20"/>
    </row>
    <row r="32" spans="1:13" ht="30">
      <c r="A32" s="12"/>
      <c r="B32" s="113"/>
      <c r="C32" s="114" t="s">
        <v>54</v>
      </c>
      <c r="D32" s="243">
        <v>1205</v>
      </c>
      <c r="E32" s="244">
        <v>0</v>
      </c>
      <c r="F32" s="245">
        <v>1205</v>
      </c>
      <c r="G32" s="246">
        <v>-43.21394910461828</v>
      </c>
      <c r="H32" s="243">
        <v>2122</v>
      </c>
      <c r="I32" s="244">
        <v>0</v>
      </c>
      <c r="J32" s="245">
        <v>2122</v>
      </c>
      <c r="K32" s="119" t="s">
        <v>55</v>
      </c>
      <c r="L32" s="120"/>
      <c r="M32" s="45"/>
    </row>
    <row r="33" spans="1:13" ht="30">
      <c r="A33" s="12"/>
      <c r="B33" s="113"/>
      <c r="C33" s="121" t="s">
        <v>56</v>
      </c>
      <c r="D33" s="247">
        <v>0</v>
      </c>
      <c r="E33" s="248">
        <v>0</v>
      </c>
      <c r="F33" s="249">
        <v>0</v>
      </c>
      <c r="G33" s="250">
        <v>0</v>
      </c>
      <c r="H33" s="247">
        <v>0</v>
      </c>
      <c r="I33" s="248">
        <v>0</v>
      </c>
      <c r="J33" s="249">
        <v>0</v>
      </c>
      <c r="K33" s="126" t="s">
        <v>57</v>
      </c>
      <c r="L33" s="127"/>
      <c r="M33" s="45"/>
    </row>
    <row r="34" spans="1:13" ht="30">
      <c r="A34" s="12"/>
      <c r="B34" s="95" t="s">
        <v>58</v>
      </c>
      <c r="C34" s="128"/>
      <c r="D34" s="251">
        <v>12373</v>
      </c>
      <c r="E34" s="252">
        <v>0</v>
      </c>
      <c r="F34" s="234">
        <v>12373</v>
      </c>
      <c r="G34" s="246">
        <v>-12.210869873705123</v>
      </c>
      <c r="H34" s="251">
        <v>14094</v>
      </c>
      <c r="I34" s="252">
        <v>0</v>
      </c>
      <c r="J34" s="234">
        <v>14094</v>
      </c>
      <c r="K34" s="129"/>
      <c r="L34" s="84" t="s">
        <v>59</v>
      </c>
      <c r="M34" s="45"/>
    </row>
    <row r="35" spans="1:13" ht="30">
      <c r="A35" s="12"/>
      <c r="B35" s="113"/>
      <c r="C35" s="114" t="s">
        <v>60</v>
      </c>
      <c r="D35" s="243">
        <v>12373</v>
      </c>
      <c r="E35" s="244">
        <v>0</v>
      </c>
      <c r="F35" s="245">
        <v>12373</v>
      </c>
      <c r="G35" s="246">
        <v>-12.210869873705123</v>
      </c>
      <c r="H35" s="243">
        <v>14094</v>
      </c>
      <c r="I35" s="244">
        <v>0</v>
      </c>
      <c r="J35" s="226">
        <v>14094</v>
      </c>
      <c r="K35" s="119" t="s">
        <v>61</v>
      </c>
      <c r="L35" s="130"/>
      <c r="M35" s="45"/>
    </row>
    <row r="36" spans="1:13" ht="30.75" thickBot="1">
      <c r="A36" s="12"/>
      <c r="B36" s="131"/>
      <c r="C36" s="121" t="s">
        <v>62</v>
      </c>
      <c r="D36" s="253">
        <v>0</v>
      </c>
      <c r="E36" s="216">
        <v>0</v>
      </c>
      <c r="F36" s="236">
        <v>0</v>
      </c>
      <c r="G36" s="208">
        <v>0</v>
      </c>
      <c r="H36" s="253">
        <v>0</v>
      </c>
      <c r="I36" s="216">
        <v>0</v>
      </c>
      <c r="J36" s="236">
        <v>0</v>
      </c>
      <c r="K36" s="126" t="s">
        <v>63</v>
      </c>
      <c r="L36" s="133"/>
      <c r="M36" s="45"/>
    </row>
    <row r="37" spans="1:13" ht="30.75" thickBot="1">
      <c r="A37" s="12"/>
      <c r="B37" s="96"/>
      <c r="C37" s="96"/>
      <c r="D37" s="56"/>
      <c r="E37" s="56"/>
      <c r="F37" s="56"/>
      <c r="G37" s="57"/>
      <c r="H37" s="219"/>
      <c r="I37" s="219"/>
      <c r="J37" s="219"/>
      <c r="K37" s="58"/>
      <c r="L37" s="58"/>
      <c r="M37" s="45"/>
    </row>
    <row r="38" spans="1:13" ht="30.75" thickBot="1">
      <c r="A38" s="134" t="s">
        <v>64</v>
      </c>
      <c r="B38" s="13"/>
      <c r="C38" s="13"/>
      <c r="D38" s="202">
        <v>-1553</v>
      </c>
      <c r="E38" s="210">
        <v>-187</v>
      </c>
      <c r="F38" s="204">
        <v>-1740</v>
      </c>
      <c r="G38" s="254"/>
      <c r="H38" s="203">
        <v>-1896</v>
      </c>
      <c r="I38" s="210">
        <v>-168</v>
      </c>
      <c r="J38" s="204">
        <v>-2064</v>
      </c>
      <c r="K38" s="18"/>
      <c r="L38" s="18"/>
      <c r="M38" s="20" t="s">
        <v>65</v>
      </c>
    </row>
    <row r="39" spans="1:13" ht="30">
      <c r="A39" s="12"/>
      <c r="B39" s="35" t="s">
        <v>66</v>
      </c>
      <c r="C39" s="36"/>
      <c r="D39" s="228">
        <v>745</v>
      </c>
      <c r="E39" s="229">
        <v>-184</v>
      </c>
      <c r="F39" s="213">
        <v>561</v>
      </c>
      <c r="G39" s="242"/>
      <c r="H39" s="228">
        <v>361</v>
      </c>
      <c r="I39" s="229">
        <v>-171</v>
      </c>
      <c r="J39" s="213">
        <v>190</v>
      </c>
      <c r="K39" s="43"/>
      <c r="L39" s="44" t="s">
        <v>67</v>
      </c>
      <c r="M39" s="45"/>
    </row>
    <row r="40" spans="1:13" ht="30.75" thickBot="1">
      <c r="A40" s="12"/>
      <c r="B40" s="137" t="s">
        <v>131</v>
      </c>
      <c r="C40" s="138"/>
      <c r="D40" s="215">
        <v>-2298</v>
      </c>
      <c r="E40" s="216">
        <v>-3</v>
      </c>
      <c r="F40" s="217">
        <v>-2301</v>
      </c>
      <c r="G40" s="255"/>
      <c r="H40" s="215">
        <v>-2257</v>
      </c>
      <c r="I40" s="216">
        <v>3</v>
      </c>
      <c r="J40" s="217">
        <v>-2254</v>
      </c>
      <c r="K40" s="54"/>
      <c r="L40" s="55" t="s">
        <v>69</v>
      </c>
      <c r="M40" s="45"/>
    </row>
    <row r="41" spans="1:13" ht="30.75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.75" thickBot="1">
      <c r="A42" s="12"/>
      <c r="B42" s="22"/>
      <c r="C42" s="22"/>
      <c r="D42" s="350" t="s">
        <v>132</v>
      </c>
      <c r="E42" s="351"/>
      <c r="F42" s="352"/>
      <c r="G42" s="142"/>
      <c r="H42" s="350" t="s">
        <v>133</v>
      </c>
      <c r="I42" s="351"/>
      <c r="J42" s="352"/>
      <c r="K42" s="58"/>
      <c r="L42" s="58"/>
      <c r="M42" s="45"/>
    </row>
    <row r="43" spans="1:13" ht="30.75" thickBot="1">
      <c r="A43" s="143" t="s">
        <v>72</v>
      </c>
      <c r="B43" s="144"/>
      <c r="C43" s="144"/>
      <c r="D43" s="14">
        <v>929301</v>
      </c>
      <c r="E43" s="32">
        <v>4255</v>
      </c>
      <c r="F43" s="33">
        <v>933556</v>
      </c>
      <c r="G43" s="142">
        <v>13.894128124733124</v>
      </c>
      <c r="H43" s="209">
        <v>813609</v>
      </c>
      <c r="I43" s="210">
        <v>6061</v>
      </c>
      <c r="J43" s="206">
        <v>819670</v>
      </c>
      <c r="K43" s="145"/>
      <c r="L43" s="145"/>
      <c r="M43" s="146" t="s">
        <v>73</v>
      </c>
    </row>
    <row r="44" spans="1:13" ht="30.75" thickBot="1">
      <c r="A44" s="147"/>
      <c r="B44" s="148"/>
      <c r="C44" s="148"/>
      <c r="D44" s="56"/>
      <c r="E44" s="56"/>
      <c r="F44" s="56"/>
      <c r="G44" s="149"/>
      <c r="H44" s="353"/>
      <c r="I44" s="353"/>
      <c r="J44" s="353"/>
      <c r="K44" s="335"/>
      <c r="L44" s="335"/>
      <c r="M44" s="45"/>
    </row>
    <row r="45" spans="1:13" ht="30.75" thickBot="1">
      <c r="A45" s="134" t="s">
        <v>74</v>
      </c>
      <c r="B45" s="13"/>
      <c r="C45" s="13"/>
      <c r="D45" s="209">
        <v>929301</v>
      </c>
      <c r="E45" s="210">
        <v>4255</v>
      </c>
      <c r="F45" s="204">
        <v>933556</v>
      </c>
      <c r="G45" s="218">
        <v>13.894128124733124</v>
      </c>
      <c r="H45" s="209">
        <v>813609</v>
      </c>
      <c r="I45" s="210">
        <v>6061</v>
      </c>
      <c r="J45" s="206">
        <v>819670</v>
      </c>
      <c r="K45" s="18"/>
      <c r="L45" s="18"/>
      <c r="M45" s="20" t="s">
        <v>75</v>
      </c>
    </row>
    <row r="46" spans="1:13" ht="30">
      <c r="A46" s="150"/>
      <c r="B46" s="35" t="s">
        <v>76</v>
      </c>
      <c r="C46" s="36"/>
      <c r="D46" s="211">
        <v>597684</v>
      </c>
      <c r="E46" s="229">
        <v>3938</v>
      </c>
      <c r="F46" s="230">
        <v>601622</v>
      </c>
      <c r="G46" s="223">
        <v>10.204941455765765</v>
      </c>
      <c r="H46" s="229">
        <v>539996</v>
      </c>
      <c r="I46" s="229">
        <v>5916</v>
      </c>
      <c r="J46" s="230">
        <v>545912</v>
      </c>
      <c r="K46" s="43"/>
      <c r="L46" s="44" t="s">
        <v>77</v>
      </c>
      <c r="M46" s="45"/>
    </row>
    <row r="47" spans="1:13" ht="30.75" thickBot="1">
      <c r="A47" s="150"/>
      <c r="B47" s="137" t="s">
        <v>78</v>
      </c>
      <c r="C47" s="138"/>
      <c r="D47" s="215">
        <v>331617</v>
      </c>
      <c r="E47" s="235">
        <v>317</v>
      </c>
      <c r="F47" s="217">
        <v>331934</v>
      </c>
      <c r="G47" s="218">
        <v>21.250885818861914</v>
      </c>
      <c r="H47" s="215">
        <v>273613</v>
      </c>
      <c r="I47" s="235">
        <v>145</v>
      </c>
      <c r="J47" s="217">
        <v>273758</v>
      </c>
      <c r="K47" s="54"/>
      <c r="L47" s="55" t="s">
        <v>79</v>
      </c>
      <c r="M47" s="45"/>
    </row>
    <row r="48" spans="1:13" ht="30.75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36" t="s">
        <v>81</v>
      </c>
      <c r="L49" s="335"/>
      <c r="M49" s="337"/>
    </row>
    <row r="50" spans="1:13" ht="30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38" t="s">
        <v>83</v>
      </c>
      <c r="L50" s="339"/>
      <c r="M50" s="340"/>
    </row>
    <row r="51" spans="1:13" ht="30">
      <c r="A51" s="341" t="s">
        <v>84</v>
      </c>
      <c r="B51" s="342"/>
      <c r="C51" s="343"/>
      <c r="D51" s="158"/>
      <c r="E51" s="159"/>
      <c r="F51" s="160"/>
      <c r="G51" s="161"/>
      <c r="H51" s="158"/>
      <c r="I51" s="159"/>
      <c r="J51" s="160"/>
      <c r="K51" s="338" t="s">
        <v>85</v>
      </c>
      <c r="L51" s="339"/>
      <c r="M51" s="340"/>
    </row>
    <row r="52" spans="1:13" ht="30">
      <c r="A52" s="162"/>
      <c r="B52" s="96" t="s">
        <v>86</v>
      </c>
      <c r="C52" s="96"/>
      <c r="D52" s="256">
        <v>7219</v>
      </c>
      <c r="E52" s="257">
        <v>0</v>
      </c>
      <c r="F52" s="258">
        <v>7219</v>
      </c>
      <c r="G52" s="259"/>
      <c r="H52" s="256">
        <v>3881</v>
      </c>
      <c r="I52" s="257">
        <v>0</v>
      </c>
      <c r="J52" s="260">
        <v>3881</v>
      </c>
      <c r="K52" s="322" t="s">
        <v>87</v>
      </c>
      <c r="L52" s="323"/>
      <c r="M52" s="45"/>
    </row>
    <row r="53" spans="1:13" ht="30">
      <c r="A53" s="162"/>
      <c r="B53" s="96" t="s">
        <v>88</v>
      </c>
      <c r="C53" s="96"/>
      <c r="D53" s="256">
        <v>28533</v>
      </c>
      <c r="E53" s="257">
        <v>0</v>
      </c>
      <c r="F53" s="258">
        <v>28533</v>
      </c>
      <c r="G53" s="259"/>
      <c r="H53" s="256">
        <v>29628</v>
      </c>
      <c r="I53" s="257">
        <v>0</v>
      </c>
      <c r="J53" s="260">
        <v>29628</v>
      </c>
      <c r="K53" s="322" t="s">
        <v>89</v>
      </c>
      <c r="L53" s="323"/>
      <c r="M53" s="45"/>
    </row>
    <row r="54" spans="1:13" ht="30">
      <c r="A54" s="162"/>
      <c r="B54" s="96" t="s">
        <v>90</v>
      </c>
      <c r="C54" s="96"/>
      <c r="D54" s="256">
        <v>15136</v>
      </c>
      <c r="E54" s="257">
        <v>0</v>
      </c>
      <c r="F54" s="258">
        <v>15136</v>
      </c>
      <c r="G54" s="259"/>
      <c r="H54" s="256">
        <v>21236</v>
      </c>
      <c r="I54" s="257">
        <v>0</v>
      </c>
      <c r="J54" s="260">
        <v>21236</v>
      </c>
      <c r="K54" s="322" t="s">
        <v>91</v>
      </c>
      <c r="L54" s="323"/>
      <c r="M54" s="45"/>
    </row>
    <row r="55" spans="1:13" ht="30">
      <c r="A55" s="162"/>
      <c r="B55" s="96" t="s">
        <v>92</v>
      </c>
      <c r="C55" s="96"/>
      <c r="D55" s="256">
        <v>0</v>
      </c>
      <c r="E55" s="261">
        <v>0</v>
      </c>
      <c r="F55" s="258">
        <v>0</v>
      </c>
      <c r="G55" s="262"/>
      <c r="H55" s="256">
        <v>0</v>
      </c>
      <c r="I55" s="261">
        <v>0</v>
      </c>
      <c r="J55" s="260">
        <v>0</v>
      </c>
      <c r="K55" s="322" t="s">
        <v>93</v>
      </c>
      <c r="L55" s="323"/>
      <c r="M55" s="45"/>
    </row>
    <row r="56" spans="1:13" ht="30.75" thickBot="1">
      <c r="A56" s="168"/>
      <c r="B56" s="169" t="s">
        <v>94</v>
      </c>
      <c r="C56" s="169"/>
      <c r="D56" s="263">
        <v>20616</v>
      </c>
      <c r="E56" s="264">
        <v>0</v>
      </c>
      <c r="F56" s="264">
        <v>20616</v>
      </c>
      <c r="G56" s="265"/>
      <c r="H56" s="264">
        <v>12273</v>
      </c>
      <c r="I56" s="264">
        <v>0</v>
      </c>
      <c r="J56" s="266">
        <v>12273</v>
      </c>
      <c r="K56" s="324" t="s">
        <v>95</v>
      </c>
      <c r="L56" s="324"/>
      <c r="M56" s="174"/>
    </row>
    <row r="57" spans="1:13" ht="30">
      <c r="A57" s="322" t="s">
        <v>103</v>
      </c>
      <c r="B57" s="323"/>
      <c r="C57" s="323"/>
      <c r="D57" s="323"/>
      <c r="E57" s="323"/>
      <c r="F57" s="323"/>
      <c r="G57" s="176" t="s">
        <v>97</v>
      </c>
      <c r="H57" s="348" t="s">
        <v>105</v>
      </c>
      <c r="I57" s="348"/>
      <c r="J57" s="348"/>
      <c r="K57" s="348"/>
      <c r="L57" s="348"/>
      <c r="M57" s="349"/>
    </row>
    <row r="58" spans="1:13" ht="30">
      <c r="A58" s="322" t="s">
        <v>106</v>
      </c>
      <c r="B58" s="323"/>
      <c r="C58" s="323"/>
      <c r="D58" s="323"/>
      <c r="E58" s="323"/>
      <c r="F58" s="323"/>
      <c r="G58" s="176" t="s">
        <v>104</v>
      </c>
      <c r="H58" s="344" t="s">
        <v>108</v>
      </c>
      <c r="I58" s="344"/>
      <c r="J58" s="344"/>
      <c r="K58" s="344"/>
      <c r="L58" s="344"/>
      <c r="M58" s="345"/>
    </row>
    <row r="59" spans="1:13" ht="30">
      <c r="A59" s="322" t="s">
        <v>109</v>
      </c>
      <c r="B59" s="323"/>
      <c r="C59" s="323"/>
      <c r="D59" s="323"/>
      <c r="E59" s="323"/>
      <c r="F59" s="323"/>
      <c r="G59" s="176" t="s">
        <v>107</v>
      </c>
      <c r="H59" s="346" t="s">
        <v>111</v>
      </c>
      <c r="I59" s="346"/>
      <c r="J59" s="346"/>
      <c r="K59" s="346"/>
      <c r="L59" s="346"/>
      <c r="M59" s="347"/>
    </row>
    <row r="60" spans="1:13" ht="30">
      <c r="A60" s="322" t="s">
        <v>112</v>
      </c>
      <c r="B60" s="323"/>
      <c r="C60" s="323"/>
      <c r="D60" s="323"/>
      <c r="E60" s="323"/>
      <c r="F60" s="323"/>
      <c r="G60" s="184"/>
      <c r="H60" s="96" t="s">
        <v>114</v>
      </c>
      <c r="I60" s="187"/>
      <c r="J60" s="187"/>
      <c r="K60" s="187"/>
      <c r="L60" s="187"/>
      <c r="M60" s="188"/>
    </row>
    <row r="61" spans="1:13" ht="30">
      <c r="A61" s="97"/>
      <c r="B61" s="58"/>
      <c r="C61" s="58"/>
      <c r="D61" s="58"/>
      <c r="E61" s="58"/>
      <c r="F61" s="58"/>
      <c r="G61" s="184"/>
      <c r="H61" s="96"/>
      <c r="I61" s="187"/>
      <c r="J61" s="187"/>
      <c r="K61" s="187"/>
      <c r="L61" s="187"/>
      <c r="M61" s="188"/>
    </row>
    <row r="62" spans="1:13" ht="30.75" thickBo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2"/>
    </row>
  </sheetData>
  <sheetProtection selectLockedCells="1"/>
  <mergeCells count="46">
    <mergeCell ref="D2:J2"/>
    <mergeCell ref="D3:J3"/>
    <mergeCell ref="H11:J11"/>
    <mergeCell ref="K11:M11"/>
    <mergeCell ref="A11:C11"/>
    <mergeCell ref="D11:F11"/>
    <mergeCell ref="A10:C10"/>
    <mergeCell ref="D7:F7"/>
    <mergeCell ref="A1:C9"/>
    <mergeCell ref="D6:F6"/>
    <mergeCell ref="D1:J1"/>
    <mergeCell ref="K1:M5"/>
    <mergeCell ref="A51:C51"/>
    <mergeCell ref="K54:L54"/>
    <mergeCell ref="K55:L55"/>
    <mergeCell ref="K56:L56"/>
    <mergeCell ref="D13:F13"/>
    <mergeCell ref="H13:J13"/>
    <mergeCell ref="H14:J14"/>
    <mergeCell ref="H15:J15"/>
    <mergeCell ref="A57:F57"/>
    <mergeCell ref="D15:F15"/>
    <mergeCell ref="D4:J4"/>
    <mergeCell ref="H5:J5"/>
    <mergeCell ref="H6:J6"/>
    <mergeCell ref="K6:M9"/>
    <mergeCell ref="H7:J7"/>
    <mergeCell ref="D10:J10"/>
    <mergeCell ref="K10:M10"/>
    <mergeCell ref="D5:F5"/>
    <mergeCell ref="H42:J42"/>
    <mergeCell ref="H44:J44"/>
    <mergeCell ref="D42:F42"/>
    <mergeCell ref="D14:F14"/>
    <mergeCell ref="K44:L44"/>
    <mergeCell ref="K49:M49"/>
    <mergeCell ref="A59:F59"/>
    <mergeCell ref="H59:M59"/>
    <mergeCell ref="A60:F60"/>
    <mergeCell ref="K50:M50"/>
    <mergeCell ref="K51:M51"/>
    <mergeCell ref="K52:L52"/>
    <mergeCell ref="K53:L53"/>
    <mergeCell ref="H57:M57"/>
    <mergeCell ref="A58:F58"/>
    <mergeCell ref="H58:M58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2015-11-22T08:56:08Z</cp:lastPrinted>
  <dcterms:created xsi:type="dcterms:W3CDTF">2013-08-02T12:34:35Z</dcterms:created>
  <dcterms:modified xsi:type="dcterms:W3CDTF">2015-11-23T09:42:33Z</dcterms:modified>
  <cp:category/>
  <cp:version/>
  <cp:contentType/>
  <cp:contentStatus/>
</cp:coreProperties>
</file>