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<sst xmlns="http://schemas.openxmlformats.org/spreadsheetml/2006/main" count="265" uniqueCount="148">
  <si>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</si>
  <si>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</si>
  <si>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</si>
  <si>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</si>
  <si>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</si>
  <si>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</si>
  <si>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</si>
  <si>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</si>
  <si>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</si>
  <si>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</si>
  <si>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</si>
  <si>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</si>
  <si>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</si>
  <si>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</si>
  <si>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</si>
  <si>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</si>
  <si>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</si>
  <si>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</si>
  <si>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</si>
  <si>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</si>
  <si>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</si>
  <si>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</si>
  <si>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</si>
  <si>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</si>
  <si>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</si>
  <si>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</si>
  <si>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</si>
  <si>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</si>
  <si>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</si>
  <si>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</si>
  <si>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</si>
  <si>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</si>
  <si>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</si>
  <si>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</si>
  <si>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</si>
  <si>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</si>
  <si>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</si>
  <si>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</si>
  <si>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</si>
  <si>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</si>
  <si>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</si>
  <si>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</si>
  <si>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</si>
  <si>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</si>
  <si>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</si>
  <si>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</si>
  <si>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</si>
  <si>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</si>
  <si>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</si>
  <si>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</si>
  <si>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</si>
  <si>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</si>
  <si>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</si>
  <si>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</si>
  <si>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</si>
  <si>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</si>
  <si>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</si>
  <si>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</si>
  <si>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</si>
  <si>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</si>
  <si>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</si>
  <si>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</si>
  <si>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</si>
  <si>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</si>
  <si>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</si>
  <si>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</si>
  <si>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</si>
  <si>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</si>
  <si>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</si>
  <si>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</si>
  <si>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</si>
  <si>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</si>
  <si>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</si>
  <si>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</si>
  <si>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</si>
  <si>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</si>
  <si>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</si>
  <si>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</si>
  <si>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</si>
  <si>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</si>
  <si>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</si>
  <si>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</si>
  <si>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</si>
  <si>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</si>
  <si>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</si>
  <si>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</si>
  <si>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</si>
  <si>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</si>
  <si>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</si>
  <si>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</si>
  <si>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</si>
  <si>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</si>
  <si>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</si>
  <si>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</si>
  <si>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</si>
  <si>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</si>
  <si>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</si>
  <si>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</si>
  <si>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</si>
  <si>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</si>
  <si>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</si>
  <si>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</si>
  <si>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</si>
  <si>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</si>
  <si>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</si>
  <si>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</si>
  <si>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</si>
  <si>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</si>
  <si>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</si>
  <si>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</si>
  <si>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</si>
  <si>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</si>
  <si>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</si>
  <si>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</si>
  <si>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</si>
  <si>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</si>
  <si>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</si>
  <si>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</si>
  <si>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</si>
  <si>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</si>
  <si>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</si>
  <si>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</si>
  <si>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</si>
  <si>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</si>
  <si>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</si>
  <si>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</si>
  <si>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</si>
  <si>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</si>
  <si>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</si>
  <si>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</si>
  <si>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</si>
  <si>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</si>
  <si>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</si>
  <si>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</si>
  <si>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August 2015</t>
  </si>
  <si>
    <t>Phatwe 2015</t>
  </si>
  <si>
    <t>1 August/Phatwe 2015</t>
  </si>
  <si>
    <t>31 August/Phatwe 2015</t>
  </si>
  <si>
    <t>SMD-102015</t>
  </si>
  <si>
    <t>September 2015</t>
  </si>
  <si>
    <t>Lwetse 2015</t>
  </si>
  <si>
    <t>October 2014 -  September 2015</t>
  </si>
  <si>
    <t>October 2013 -  September 2014</t>
  </si>
  <si>
    <t>Diphalane 2014 - Lwetse 2015</t>
  </si>
  <si>
    <t>Diphalane 2013 - Lwetse 2014</t>
  </si>
  <si>
    <t>1 September/Lwetse 2015</t>
  </si>
  <si>
    <t>30 September/Lwetse 2015</t>
  </si>
  <si>
    <t>30 September/Lwetse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</si>
</sst>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49" fontId="8" fillId="0" borderId="0" xfId="55" applyNumberFormat="1" applyFont="1" applyFill="1" applyBorder="1" applyAlignment="1">
      <alignment horizontal="center" vertical="center"/>
      <protection/>
    </xf>
    <xf numFmtId="49" fontId="8" fillId="0" borderId="14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300"/>
      <c r="B1" s="301"/>
      <c r="C1" s="302"/>
      <c r="D1" s="309" t="s">
        <v>0</v>
      </c>
      <c r="E1" s="310"/>
      <c r="F1" s="310"/>
      <c r="G1" s="310"/>
      <c r="H1" s="310"/>
      <c r="I1" s="310"/>
      <c r="J1" s="311"/>
      <c r="K1" s="312" t="s">
        <v>1</v>
      </c>
      <c r="L1" s="313"/>
      <c r="M1" s="314"/>
    </row>
    <row r="2" spans="1:13" ht="30" customHeight="1">
      <c r="A2" s="303"/>
      <c r="B2" s="304"/>
      <c r="C2" s="305"/>
      <c r="D2" s="318" t="s">
        <v>2</v>
      </c>
      <c r="E2" s="319"/>
      <c r="F2" s="319"/>
      <c r="G2" s="319"/>
      <c r="H2" s="319"/>
      <c r="I2" s="319"/>
      <c r="J2" s="320"/>
      <c r="K2" s="315"/>
      <c r="L2" s="316"/>
      <c r="M2" s="317"/>
    </row>
    <row r="3" spans="1:13" ht="30" customHeight="1">
      <c r="A3" s="303"/>
      <c r="B3" s="304"/>
      <c r="C3" s="305"/>
      <c r="D3" s="318" t="s">
        <v>3</v>
      </c>
      <c r="E3" s="319"/>
      <c r="F3" s="319"/>
      <c r="G3" s="319"/>
      <c r="H3" s="319"/>
      <c r="I3" s="319"/>
      <c r="J3" s="320"/>
      <c r="K3" s="315"/>
      <c r="L3" s="316"/>
      <c r="M3" s="317"/>
    </row>
    <row r="4" spans="1:13" ht="30" customHeight="1" thickBot="1">
      <c r="A4" s="303"/>
      <c r="B4" s="304"/>
      <c r="C4" s="305"/>
      <c r="D4" s="321" t="s">
        <v>4</v>
      </c>
      <c r="E4" s="322"/>
      <c r="F4" s="322"/>
      <c r="G4" s="322"/>
      <c r="H4" s="322"/>
      <c r="I4" s="322"/>
      <c r="J4" s="323"/>
      <c r="K4" s="315"/>
      <c r="L4" s="316"/>
      <c r="M4" s="317"/>
    </row>
    <row r="5" spans="1:13" ht="30" customHeight="1">
      <c r="A5" s="303"/>
      <c r="B5" s="304"/>
      <c r="C5" s="305"/>
      <c r="D5" s="324" t="s">
        <v>5</v>
      </c>
      <c r="E5" s="279"/>
      <c r="F5" s="279"/>
      <c r="G5" s="1"/>
      <c r="H5" s="325"/>
      <c r="I5" s="279"/>
      <c r="J5" s="279"/>
      <c r="K5" s="315"/>
      <c r="L5" s="316"/>
      <c r="M5" s="317"/>
    </row>
    <row r="6" spans="1:13" ht="30" customHeight="1">
      <c r="A6" s="303"/>
      <c r="B6" s="304"/>
      <c r="C6" s="305"/>
      <c r="D6" s="326" t="s">
        <v>6</v>
      </c>
      <c r="E6" s="327"/>
      <c r="F6" s="328"/>
      <c r="G6" s="2"/>
      <c r="H6" s="329" t="s">
        <v>7</v>
      </c>
      <c r="I6" s="327"/>
      <c r="J6" s="328"/>
      <c r="K6" s="286" t="s">
        <v>8</v>
      </c>
      <c r="L6" s="287"/>
      <c r="M6" s="288"/>
    </row>
    <row r="7" spans="1:13" ht="30" customHeight="1" thickBot="1">
      <c r="A7" s="303"/>
      <c r="B7" s="304"/>
      <c r="C7" s="305"/>
      <c r="D7" s="293" t="s">
        <v>9</v>
      </c>
      <c r="E7" s="294"/>
      <c r="F7" s="295"/>
      <c r="H7" s="293" t="s">
        <v>10</v>
      </c>
      <c r="I7" s="294"/>
      <c r="J7" s="295"/>
      <c r="K7" s="289"/>
      <c r="L7" s="287"/>
      <c r="M7" s="288"/>
    </row>
    <row r="8" spans="1:13" ht="30" customHeight="1">
      <c r="A8" s="303"/>
      <c r="B8" s="304"/>
      <c r="C8" s="305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89"/>
      <c r="L8" s="287"/>
      <c r="M8" s="288"/>
    </row>
    <row r="9" spans="1:13" ht="30" customHeight="1" thickBot="1">
      <c r="A9" s="306"/>
      <c r="B9" s="307"/>
      <c r="C9" s="308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90"/>
      <c r="L9" s="291"/>
      <c r="M9" s="292"/>
    </row>
    <row r="10" spans="1:13" ht="30" customHeight="1" thickBot="1">
      <c r="A10" s="296" t="s">
        <v>19</v>
      </c>
      <c r="B10" s="297"/>
      <c r="C10" s="298"/>
      <c r="D10" s="299"/>
      <c r="E10" s="299"/>
      <c r="F10" s="299"/>
      <c r="G10" s="299"/>
      <c r="H10" s="299"/>
      <c r="I10" s="299"/>
      <c r="J10" s="299"/>
      <c r="K10" s="296" t="s">
        <v>20</v>
      </c>
      <c r="L10" s="297"/>
      <c r="M10" s="298"/>
    </row>
    <row r="11" spans="1:13" ht="30" customHeight="1" thickBot="1">
      <c r="A11" s="278"/>
      <c r="B11" s="279"/>
      <c r="C11" s="279"/>
      <c r="D11" s="280" t="s">
        <v>21</v>
      </c>
      <c r="E11" s="281"/>
      <c r="F11" s="282"/>
      <c r="G11" s="11"/>
      <c r="H11" s="280" t="s">
        <v>22</v>
      </c>
      <c r="I11" s="281"/>
      <c r="J11" s="282"/>
      <c r="K11" s="283"/>
      <c r="L11" s="283"/>
      <c r="M11" s="284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5"/>
      <c r="E13" s="285"/>
      <c r="F13" s="285"/>
      <c r="G13" s="21"/>
      <c r="H13" s="285"/>
      <c r="I13" s="285"/>
      <c r="J13" s="285"/>
      <c r="K13" s="18"/>
      <c r="L13" s="22"/>
      <c r="M13" s="20"/>
    </row>
    <row r="14" spans="1:13" ht="30" customHeight="1">
      <c r="A14" s="12"/>
      <c r="B14" s="13"/>
      <c r="C14" s="13"/>
      <c r="D14" s="267"/>
      <c r="E14" s="267"/>
      <c r="F14" s="268"/>
      <c r="G14" s="23"/>
      <c r="H14" s="269"/>
      <c r="I14" s="269"/>
      <c r="J14" s="270"/>
      <c r="K14" s="18"/>
      <c r="L14" s="22"/>
      <c r="M14" s="20"/>
    </row>
    <row r="15" spans="1:13" ht="30" customHeight="1" thickBot="1">
      <c r="A15" s="24"/>
      <c r="B15" s="25"/>
      <c r="C15" s="25"/>
      <c r="D15" s="271"/>
      <c r="E15" s="272"/>
      <c r="F15" s="271"/>
      <c r="G15" s="26"/>
      <c r="H15" s="273"/>
      <c r="I15" s="274"/>
      <c r="J15" s="27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604459</v>
      </c>
      <c r="E16" s="32">
        <f>+E17+E18</f>
        <v>114</v>
      </c>
      <c r="F16" s="33">
        <f>SUM(D16:E16)</f>
        <v>604573</v>
      </c>
      <c r="G16" s="34">
        <f>_xlfn.IFERROR((F16-J16)/J16*100,IF(F16-J16=0,0,100))</f>
        <v>84.60131541181428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337718</v>
      </c>
      <c r="E17" s="38">
        <f>'[1]LSOkt'!$E$14</f>
        <v>114</v>
      </c>
      <c r="F17" s="39">
        <f>+D17+E17</f>
        <v>337832</v>
      </c>
      <c r="G17" s="40">
        <f>_xlfn.IFERROR((F17-J17)/J17*100,IF(F17-J17=0,0,100))</f>
        <v>208.69152046783626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266741</v>
      </c>
      <c r="E18" s="49">
        <f>'[1]LSOkt'!$E$15</f>
        <v>0</v>
      </c>
      <c r="F18" s="50">
        <f>+D18+E18</f>
        <v>266741</v>
      </c>
      <c r="G18" s="51">
        <f>_xlfn.IFERROR((F18-J18)/J18*100,IF(F18-J18=0,0,100))</f>
        <v>22.323467637644338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259096</v>
      </c>
      <c r="E20" s="63">
        <f>E21+E26+E27+E28</f>
        <v>236</v>
      </c>
      <c r="F20" s="64">
        <f>F21+F26+F27+F28</f>
        <v>259332</v>
      </c>
      <c r="G20" s="17">
        <f aca="true" t="shared" si="0" ref="G20:G28">_xlfn.IFERROR((F20-J20)/J20*100,IF(F20-J20=0,0,100))</f>
        <v>-4.496190262244007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258952</v>
      </c>
      <c r="E21" s="68">
        <f>SUM(E22:E25)</f>
        <v>224</v>
      </c>
      <c r="F21" s="69">
        <f>SUM(F22:F25)</f>
        <v>259176</v>
      </c>
      <c r="G21" s="70">
        <f t="shared" si="0"/>
        <v>-4.44208477125918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258944</v>
      </c>
      <c r="E22" s="76">
        <f>'[1]LSOkt'!$E$19</f>
        <v>0</v>
      </c>
      <c r="F22" s="77">
        <f>SUM(D22:E22)</f>
        <v>258944</v>
      </c>
      <c r="G22" s="78">
        <f t="shared" si="0"/>
        <v>-3.1735288728681414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8</v>
      </c>
      <c r="E23" s="76">
        <f>'[1]LSOkt'!$E$20</f>
        <v>224</v>
      </c>
      <c r="F23" s="77">
        <f>SUM(D23:E23)</f>
        <v>232</v>
      </c>
      <c r="G23" s="78">
        <f t="shared" si="0"/>
        <v>-93.88346954916952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16215</v>
      </c>
      <c r="E30" s="38">
        <f>+E31+E34</f>
        <v>0</v>
      </c>
      <c r="F30" s="42">
        <f aca="true" t="shared" si="2" ref="F30:F36">SUM(D30:E30)</f>
        <v>16215</v>
      </c>
      <c r="G30" s="106">
        <f aca="true" t="shared" si="3" ref="G30:G36">_xlfn.IFERROR((F30-J30)/J30*100,IF(F30-J30=0,0,100))</f>
        <v>-24.296185629581213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2122</v>
      </c>
      <c r="E31" s="38">
        <f>+E32+E33</f>
        <v>0</v>
      </c>
      <c r="F31" s="110">
        <f t="shared" si="2"/>
        <v>2122</v>
      </c>
      <c r="G31" s="111">
        <f t="shared" si="3"/>
        <v>12.334568554790895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2122</v>
      </c>
      <c r="E32" s="116">
        <f>'[1]LSOkt'!$E$29</f>
        <v>0</v>
      </c>
      <c r="F32" s="117">
        <f t="shared" si="2"/>
        <v>2122</v>
      </c>
      <c r="G32" s="118">
        <f t="shared" si="3"/>
        <v>12.334568554790895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-1896</v>
      </c>
      <c r="E38" s="32">
        <f>+E39+E40</f>
        <v>-168</v>
      </c>
      <c r="F38" s="33">
        <f>SUM(D38:E38)</f>
        <v>-2064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361</v>
      </c>
      <c r="E39" s="39">
        <f>'[1]LSOkt'!$E$36</f>
        <v>-171</v>
      </c>
      <c r="F39" s="87">
        <f>SUM(D39:E39)</f>
        <v>190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5" t="s">
        <v>70</v>
      </c>
      <c r="E42" s="276"/>
      <c r="F42" s="277"/>
      <c r="G42" s="142"/>
      <c r="H42" s="275" t="s">
        <v>71</v>
      </c>
      <c r="I42" s="276"/>
      <c r="J42" s="277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813555</v>
      </c>
      <c r="E43" s="32">
        <f>+E12+E16-E20-E30-E38</f>
        <v>6061</v>
      </c>
      <c r="F43" s="33">
        <f>SUM(D43:E43)</f>
        <v>819616</v>
      </c>
      <c r="G43" s="17">
        <f>_xlfn.IFERROR((F43-J43)/J43*100,IF(F43-J43=0,0,100))</f>
        <v>20.718878968283192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5"/>
      <c r="L44" s="25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813555</v>
      </c>
      <c r="E45" s="32">
        <f>+E46+E47</f>
        <v>6061</v>
      </c>
      <c r="F45" s="15">
        <f>SUM(D45:E45)</f>
        <v>819616</v>
      </c>
      <c r="G45" s="17">
        <f>_xlfn.IFERROR((F45-J45)/J45*100,IF(F45-J45=0,0,100))</f>
        <v>20.718878968283192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539942</v>
      </c>
      <c r="E46" s="39">
        <f>'[1]LSOkt'!$E$43</f>
        <v>5916</v>
      </c>
      <c r="F46" s="110">
        <f>SUM(D46:E46)</f>
        <v>545858</v>
      </c>
      <c r="G46" s="78">
        <f>_xlfn.IFERROR((F46-J46)/J46*100,IF(F46-J46=0,0,100))</f>
        <v>17.076864011805103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273613</v>
      </c>
      <c r="E47" s="50">
        <f>'[1]LSOkt'!$E$44</f>
        <v>145</v>
      </c>
      <c r="F47" s="151">
        <f>SUM(D47:E47)</f>
        <v>273758</v>
      </c>
      <c r="G47" s="100">
        <f>_xlfn.IFERROR((F47-J47)/J47*100,IF(F47-J47=0,0,100))</f>
        <v>28.701923302947247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6" t="s">
        <v>81</v>
      </c>
      <c r="L49" s="255"/>
      <c r="M49" s="25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58" t="s">
        <v>83</v>
      </c>
      <c r="L50" s="259"/>
      <c r="M50" s="260"/>
    </row>
    <row r="51" spans="1:13" ht="30" customHeight="1">
      <c r="A51" s="261" t="s">
        <v>84</v>
      </c>
      <c r="B51" s="262"/>
      <c r="C51" s="263"/>
      <c r="D51" s="158"/>
      <c r="E51" s="159"/>
      <c r="F51" s="160"/>
      <c r="G51" s="161"/>
      <c r="H51" s="158"/>
      <c r="I51" s="159"/>
      <c r="J51" s="160"/>
      <c r="K51" s="258" t="s">
        <v>85</v>
      </c>
      <c r="L51" s="259"/>
      <c r="M51" s="260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247" t="s">
        <v>87</v>
      </c>
      <c r="L52" s="248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29683</v>
      </c>
      <c r="E53" s="159">
        <f>'[1]LSOkt'!$E$48</f>
        <v>0</v>
      </c>
      <c r="F53" s="166">
        <f>SUM(D53:E53)</f>
        <v>29683</v>
      </c>
      <c r="G53" s="165"/>
      <c r="H53" s="163">
        <v>9609</v>
      </c>
      <c r="I53" s="159">
        <v>0</v>
      </c>
      <c r="J53" s="166">
        <f>SUM(H53:I53)</f>
        <v>9609</v>
      </c>
      <c r="K53" s="247" t="s">
        <v>89</v>
      </c>
      <c r="L53" s="248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247" t="s">
        <v>91</v>
      </c>
      <c r="L54" s="248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47" t="s">
        <v>93</v>
      </c>
      <c r="L55" s="248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12327</v>
      </c>
      <c r="E56" s="171">
        <f>+E52+E53-E54-E55</f>
        <v>0</v>
      </c>
      <c r="F56" s="171">
        <f>SUM(D56:E56)</f>
        <v>12327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4" t="s">
        <v>95</v>
      </c>
      <c r="L56" s="26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5" t="s">
        <v>98</v>
      </c>
      <c r="I57" s="265"/>
      <c r="J57" s="265"/>
      <c r="K57" s="265"/>
      <c r="L57" s="265"/>
      <c r="M57" s="26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337832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47" t="s">
        <v>103</v>
      </c>
      <c r="B61" s="248"/>
      <c r="C61" s="248"/>
      <c r="D61" s="248"/>
      <c r="E61" s="248"/>
      <c r="F61" s="248"/>
      <c r="G61" s="176" t="s">
        <v>104</v>
      </c>
      <c r="H61" s="253" t="s">
        <v>105</v>
      </c>
      <c r="I61" s="253"/>
      <c r="J61" s="253"/>
      <c r="K61" s="253"/>
      <c r="L61" s="253"/>
      <c r="M61" s="254"/>
    </row>
    <row r="62" spans="1:13" s="3" customFormat="1" ht="30" customHeight="1">
      <c r="A62" s="247" t="s">
        <v>106</v>
      </c>
      <c r="B62" s="248"/>
      <c r="C62" s="248"/>
      <c r="D62" s="248"/>
      <c r="E62" s="248"/>
      <c r="F62" s="248"/>
      <c r="G62" s="176" t="s">
        <v>107</v>
      </c>
      <c r="H62" s="249" t="s">
        <v>108</v>
      </c>
      <c r="I62" s="249"/>
      <c r="J62" s="249"/>
      <c r="K62" s="249"/>
      <c r="L62" s="249"/>
      <c r="M62" s="250"/>
    </row>
    <row r="63" spans="1:13" s="3" customFormat="1" ht="30" customHeight="1">
      <c r="A63" s="247" t="s">
        <v>109</v>
      </c>
      <c r="B63" s="248"/>
      <c r="C63" s="248"/>
      <c r="D63" s="248"/>
      <c r="E63" s="248"/>
      <c r="F63" s="248"/>
      <c r="G63" s="176" t="s">
        <v>110</v>
      </c>
      <c r="H63" s="251" t="s">
        <v>111</v>
      </c>
      <c r="I63" s="251"/>
      <c r="J63" s="251"/>
      <c r="K63" s="251"/>
      <c r="L63" s="251"/>
      <c r="M63" s="252"/>
    </row>
    <row r="64" spans="1:13" s="3" customFormat="1" ht="30" customHeight="1">
      <c r="A64" s="247" t="s">
        <v>112</v>
      </c>
      <c r="B64" s="248"/>
      <c r="C64" s="248"/>
      <c r="D64" s="248"/>
      <c r="E64" s="248"/>
      <c r="F64" s="248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300"/>
      <c r="B1" s="301"/>
      <c r="C1" s="302"/>
      <c r="D1" s="309" t="s">
        <v>0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2" t="s">
        <v>138</v>
      </c>
      <c r="R1" s="313"/>
      <c r="S1" s="314"/>
    </row>
    <row r="2" spans="1:19" ht="30">
      <c r="A2" s="303"/>
      <c r="B2" s="304"/>
      <c r="C2" s="305"/>
      <c r="D2" s="318" t="s">
        <v>126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5"/>
      <c r="R2" s="316"/>
      <c r="S2" s="317"/>
    </row>
    <row r="3" spans="1:19" ht="30">
      <c r="A3" s="303"/>
      <c r="B3" s="304"/>
      <c r="C3" s="305"/>
      <c r="D3" s="318" t="s">
        <v>127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5"/>
      <c r="R3" s="316"/>
      <c r="S3" s="317"/>
    </row>
    <row r="4" spans="1:19" ht="30.75" thickBot="1">
      <c r="A4" s="303"/>
      <c r="B4" s="304"/>
      <c r="C4" s="305"/>
      <c r="D4" s="318" t="s">
        <v>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/>
      <c r="R4" s="316"/>
      <c r="S4" s="317"/>
    </row>
    <row r="5" spans="1:19" ht="30">
      <c r="A5" s="303"/>
      <c r="B5" s="304"/>
      <c r="C5" s="305"/>
      <c r="D5" s="349"/>
      <c r="E5" s="350"/>
      <c r="F5" s="351"/>
      <c r="G5" s="352" t="s">
        <v>139</v>
      </c>
      <c r="H5" s="350"/>
      <c r="I5" s="353"/>
      <c r="J5" s="354" t="s">
        <v>115</v>
      </c>
      <c r="K5" s="355"/>
      <c r="L5" s="356"/>
      <c r="M5" s="234"/>
      <c r="N5" s="330" t="s">
        <v>115</v>
      </c>
      <c r="O5" s="331"/>
      <c r="P5" s="332"/>
      <c r="Q5" s="315"/>
      <c r="R5" s="316"/>
      <c r="S5" s="317"/>
    </row>
    <row r="6" spans="1:19" ht="30">
      <c r="A6" s="303"/>
      <c r="B6" s="304"/>
      <c r="C6" s="305"/>
      <c r="D6" s="333" t="s">
        <v>134</v>
      </c>
      <c r="E6" s="334"/>
      <c r="F6" s="335"/>
      <c r="G6" s="333" t="s">
        <v>140</v>
      </c>
      <c r="H6" s="334"/>
      <c r="I6" s="335"/>
      <c r="J6" s="336" t="s">
        <v>141</v>
      </c>
      <c r="K6" s="337"/>
      <c r="L6" s="338"/>
      <c r="M6" s="235"/>
      <c r="N6" s="336" t="s">
        <v>142</v>
      </c>
      <c r="O6" s="348"/>
      <c r="P6" s="335"/>
      <c r="Q6" s="286">
        <v>42303</v>
      </c>
      <c r="R6" s="339"/>
      <c r="S6" s="340"/>
    </row>
    <row r="7" spans="1:19" ht="30.75" thickBot="1">
      <c r="A7" s="303"/>
      <c r="B7" s="304"/>
      <c r="C7" s="305"/>
      <c r="D7" s="345" t="s">
        <v>135</v>
      </c>
      <c r="E7" s="346"/>
      <c r="F7" s="347"/>
      <c r="G7" s="363" t="s">
        <v>116</v>
      </c>
      <c r="H7" s="364"/>
      <c r="I7" s="365"/>
      <c r="J7" s="345" t="s">
        <v>143</v>
      </c>
      <c r="K7" s="366"/>
      <c r="L7" s="347"/>
      <c r="M7" s="195"/>
      <c r="N7" s="345" t="s">
        <v>144</v>
      </c>
      <c r="O7" s="366"/>
      <c r="P7" s="347"/>
      <c r="Q7" s="341"/>
      <c r="R7" s="339"/>
      <c r="S7" s="340"/>
    </row>
    <row r="8" spans="1:19" ht="30">
      <c r="A8" s="303"/>
      <c r="B8" s="304"/>
      <c r="C8" s="305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41"/>
      <c r="R8" s="339"/>
      <c r="S8" s="340"/>
    </row>
    <row r="9" spans="1:19" ht="30.75" thickBot="1">
      <c r="A9" s="306"/>
      <c r="B9" s="307"/>
      <c r="C9" s="308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42"/>
      <c r="R9" s="343"/>
      <c r="S9" s="344"/>
    </row>
    <row r="10" spans="1:19" ht="30.75" thickBot="1">
      <c r="A10" s="296" t="s">
        <v>19</v>
      </c>
      <c r="B10" s="297"/>
      <c r="C10" s="298"/>
      <c r="D10" s="372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6" t="s">
        <v>20</v>
      </c>
      <c r="R10" s="297"/>
      <c r="S10" s="298"/>
    </row>
    <row r="11" spans="1:19" ht="30.75" thickBot="1">
      <c r="A11" s="357"/>
      <c r="B11" s="355"/>
      <c r="C11" s="355"/>
      <c r="D11" s="358" t="s">
        <v>136</v>
      </c>
      <c r="E11" s="359"/>
      <c r="F11" s="360"/>
      <c r="G11" s="358" t="s">
        <v>145</v>
      </c>
      <c r="H11" s="359"/>
      <c r="I11" s="360"/>
      <c r="J11" s="280" t="s">
        <v>128</v>
      </c>
      <c r="K11" s="361"/>
      <c r="L11" s="362"/>
      <c r="M11" s="240"/>
      <c r="N11" s="280" t="s">
        <v>21</v>
      </c>
      <c r="O11" s="361"/>
      <c r="P11" s="362"/>
      <c r="Q11" s="370"/>
      <c r="R11" s="370"/>
      <c r="S11" s="371"/>
    </row>
    <row r="12" spans="1:19" ht="30.75" thickBot="1">
      <c r="A12" s="12" t="s">
        <v>23</v>
      </c>
      <c r="B12" s="13"/>
      <c r="C12" s="13"/>
      <c r="D12" s="14">
        <v>851393</v>
      </c>
      <c r="E12" s="15">
        <v>4052</v>
      </c>
      <c r="F12" s="202">
        <v>855445</v>
      </c>
      <c r="G12" s="15">
        <v>648190</v>
      </c>
      <c r="H12" s="15">
        <v>4212</v>
      </c>
      <c r="I12" s="16">
        <v>652402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5" t="s">
        <v>115</v>
      </c>
      <c r="K13" s="285"/>
      <c r="L13" s="285"/>
      <c r="M13" s="219"/>
      <c r="N13" s="285" t="s">
        <v>115</v>
      </c>
      <c r="O13" s="285"/>
      <c r="P13" s="285"/>
      <c r="Q13" s="18"/>
      <c r="R13" s="22"/>
      <c r="S13" s="20"/>
    </row>
    <row r="14" spans="1:19" ht="30">
      <c r="A14" s="12"/>
      <c r="B14" s="13"/>
      <c r="C14" s="13"/>
      <c r="D14" s="368"/>
      <c r="E14" s="369"/>
      <c r="F14" s="369"/>
      <c r="G14" s="368"/>
      <c r="H14" s="369"/>
      <c r="I14" s="369"/>
      <c r="J14" s="337" t="s">
        <v>141</v>
      </c>
      <c r="K14" s="348"/>
      <c r="L14" s="348"/>
      <c r="M14" s="220"/>
      <c r="N14" s="337" t="s">
        <v>142</v>
      </c>
      <c r="O14" s="348"/>
      <c r="P14" s="348"/>
      <c r="Q14" s="18"/>
      <c r="R14" s="22"/>
      <c r="S14" s="20"/>
    </row>
    <row r="15" spans="1:19" ht="30.75" thickBot="1">
      <c r="A15" s="12"/>
      <c r="B15" s="22"/>
      <c r="C15" s="22"/>
      <c r="D15" s="274"/>
      <c r="E15" s="273"/>
      <c r="F15" s="273"/>
      <c r="G15" s="274"/>
      <c r="H15" s="273"/>
      <c r="I15" s="273"/>
      <c r="J15" s="367" t="s">
        <v>143</v>
      </c>
      <c r="K15" s="366"/>
      <c r="L15" s="366"/>
      <c r="M15" s="221"/>
      <c r="N15" s="367" t="s">
        <v>144</v>
      </c>
      <c r="O15" s="366"/>
      <c r="P15" s="366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102403</v>
      </c>
      <c r="E16" s="32">
        <v>369</v>
      </c>
      <c r="F16" s="33">
        <v>102772</v>
      </c>
      <c r="G16" s="31">
        <v>226714</v>
      </c>
      <c r="H16" s="32">
        <v>299</v>
      </c>
      <c r="I16" s="33">
        <v>227013</v>
      </c>
      <c r="J16" s="31">
        <v>3529526</v>
      </c>
      <c r="K16" s="32">
        <v>3549</v>
      </c>
      <c r="L16" s="33">
        <v>3533075</v>
      </c>
      <c r="M16" s="135">
        <v>1.3680523258065875</v>
      </c>
      <c r="N16" s="31">
        <v>3466669</v>
      </c>
      <c r="O16" s="32">
        <v>18724</v>
      </c>
      <c r="P16" s="33">
        <v>3485393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1362</v>
      </c>
      <c r="E17" s="204">
        <v>369</v>
      </c>
      <c r="F17" s="110">
        <v>1731</v>
      </c>
      <c r="G17" s="41">
        <v>2136</v>
      </c>
      <c r="H17" s="204">
        <v>299</v>
      </c>
      <c r="I17" s="110">
        <v>2435</v>
      </c>
      <c r="J17" s="41">
        <v>1697889</v>
      </c>
      <c r="K17" s="204">
        <v>3549</v>
      </c>
      <c r="L17" s="110">
        <v>1701438</v>
      </c>
      <c r="M17" s="222">
        <v>-6.359064844376469</v>
      </c>
      <c r="N17" s="41">
        <v>1798257</v>
      </c>
      <c r="O17" s="204">
        <v>18724</v>
      </c>
      <c r="P17" s="110">
        <v>1816981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101041</v>
      </c>
      <c r="E18" s="50">
        <v>0</v>
      </c>
      <c r="F18" s="151">
        <v>101041</v>
      </c>
      <c r="G18" s="52">
        <v>224578</v>
      </c>
      <c r="H18" s="50">
        <v>0</v>
      </c>
      <c r="I18" s="151">
        <v>224578</v>
      </c>
      <c r="J18" s="52">
        <v>1831637</v>
      </c>
      <c r="K18" s="50">
        <v>0</v>
      </c>
      <c r="L18" s="151">
        <v>1831637</v>
      </c>
      <c r="M18" s="223">
        <v>9.783254975389772</v>
      </c>
      <c r="N18" s="52">
        <v>1668412</v>
      </c>
      <c r="O18" s="50">
        <v>0</v>
      </c>
      <c r="P18" s="151">
        <v>1668412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287425</v>
      </c>
      <c r="E20" s="32">
        <v>396</v>
      </c>
      <c r="F20" s="33">
        <v>287821</v>
      </c>
      <c r="G20" s="31">
        <v>266321</v>
      </c>
      <c r="H20" s="32">
        <v>497</v>
      </c>
      <c r="I20" s="33">
        <v>266818</v>
      </c>
      <c r="J20" s="31">
        <v>3135803</v>
      </c>
      <c r="K20" s="32">
        <v>3976</v>
      </c>
      <c r="L20" s="33">
        <v>3139779</v>
      </c>
      <c r="M20" s="142">
        <v>-1.8896937555581523</v>
      </c>
      <c r="N20" s="31">
        <v>3184639</v>
      </c>
      <c r="O20" s="32">
        <v>15615</v>
      </c>
      <c r="P20" s="16">
        <v>3200254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287242</v>
      </c>
      <c r="E21" s="206">
        <v>382</v>
      </c>
      <c r="F21" s="204">
        <v>287624</v>
      </c>
      <c r="G21" s="105">
        <v>266135</v>
      </c>
      <c r="H21" s="206">
        <v>479</v>
      </c>
      <c r="I21" s="204">
        <v>266614</v>
      </c>
      <c r="J21" s="105">
        <v>3109873</v>
      </c>
      <c r="K21" s="206">
        <v>3070</v>
      </c>
      <c r="L21" s="207">
        <v>3112943</v>
      </c>
      <c r="M21" s="224">
        <v>-1.9802987183838952</v>
      </c>
      <c r="N21" s="105">
        <v>3160995</v>
      </c>
      <c r="O21" s="206">
        <v>14839</v>
      </c>
      <c r="P21" s="110">
        <v>3175834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287190</v>
      </c>
      <c r="E22" s="209">
        <v>0</v>
      </c>
      <c r="F22" s="210">
        <v>287190</v>
      </c>
      <c r="G22" s="208">
        <v>266044</v>
      </c>
      <c r="H22" s="209">
        <v>0</v>
      </c>
      <c r="I22" s="210">
        <v>266044</v>
      </c>
      <c r="J22" s="208">
        <v>3109249</v>
      </c>
      <c r="K22" s="209">
        <v>0</v>
      </c>
      <c r="L22" s="210">
        <v>3109249</v>
      </c>
      <c r="M22" s="225">
        <v>-0.4126984940428566</v>
      </c>
      <c r="N22" s="208">
        <v>3122134</v>
      </c>
      <c r="O22" s="209">
        <v>0</v>
      </c>
      <c r="P22" s="210">
        <v>3122134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52</v>
      </c>
      <c r="E23" s="39">
        <v>382</v>
      </c>
      <c r="F23" s="87">
        <v>434</v>
      </c>
      <c r="G23" s="86">
        <v>91</v>
      </c>
      <c r="H23" s="39">
        <v>479</v>
      </c>
      <c r="I23" s="87">
        <v>570</v>
      </c>
      <c r="J23" s="86">
        <v>624</v>
      </c>
      <c r="K23" s="39">
        <v>3070</v>
      </c>
      <c r="L23" s="87">
        <v>3694</v>
      </c>
      <c r="M23" s="224">
        <v>-93.12040227209238</v>
      </c>
      <c r="N23" s="86">
        <v>38856</v>
      </c>
      <c r="O23" s="39">
        <v>14839</v>
      </c>
      <c r="P23" s="87">
        <v>53695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29</v>
      </c>
      <c r="E26" s="39">
        <v>0</v>
      </c>
      <c r="F26" s="87">
        <v>29</v>
      </c>
      <c r="G26" s="86">
        <v>39</v>
      </c>
      <c r="H26" s="39">
        <v>0</v>
      </c>
      <c r="I26" s="87">
        <v>39</v>
      </c>
      <c r="J26" s="86">
        <v>1291</v>
      </c>
      <c r="K26" s="39">
        <v>29</v>
      </c>
      <c r="L26" s="87">
        <v>1320</v>
      </c>
      <c r="M26" s="224">
        <v>-57.78701630956188</v>
      </c>
      <c r="N26" s="86">
        <v>2916</v>
      </c>
      <c r="O26" s="39">
        <v>211</v>
      </c>
      <c r="P26" s="87">
        <v>3127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58</v>
      </c>
      <c r="E27" s="39">
        <v>14</v>
      </c>
      <c r="F27" s="77">
        <v>72</v>
      </c>
      <c r="G27" s="86">
        <v>96</v>
      </c>
      <c r="H27" s="39">
        <v>18</v>
      </c>
      <c r="I27" s="77">
        <v>114</v>
      </c>
      <c r="J27" s="86">
        <v>1934</v>
      </c>
      <c r="K27" s="39">
        <v>877</v>
      </c>
      <c r="L27" s="77">
        <v>2811</v>
      </c>
      <c r="M27" s="224">
        <v>-9.176090468497575</v>
      </c>
      <c r="N27" s="86">
        <v>2530</v>
      </c>
      <c r="O27" s="39">
        <v>565</v>
      </c>
      <c r="P27" s="77">
        <v>3095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96</v>
      </c>
      <c r="E28" s="50">
        <v>0</v>
      </c>
      <c r="F28" s="53">
        <v>96</v>
      </c>
      <c r="G28" s="52">
        <v>51</v>
      </c>
      <c r="H28" s="50">
        <v>0</v>
      </c>
      <c r="I28" s="53">
        <v>51</v>
      </c>
      <c r="J28" s="52">
        <v>22705</v>
      </c>
      <c r="K28" s="50">
        <v>0</v>
      </c>
      <c r="L28" s="53">
        <v>22705</v>
      </c>
      <c r="M28" s="227">
        <v>24.766457852511266</v>
      </c>
      <c r="N28" s="52">
        <v>18198</v>
      </c>
      <c r="O28" s="50">
        <v>0</v>
      </c>
      <c r="P28" s="53">
        <v>18198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17155</v>
      </c>
      <c r="E30" s="38">
        <v>0</v>
      </c>
      <c r="F30" s="42">
        <v>17155</v>
      </c>
      <c r="G30" s="105">
        <v>13311</v>
      </c>
      <c r="H30" s="38">
        <v>0</v>
      </c>
      <c r="I30" s="42">
        <v>13311</v>
      </c>
      <c r="J30" s="105">
        <v>292091</v>
      </c>
      <c r="K30" s="38">
        <v>0</v>
      </c>
      <c r="L30" s="42">
        <v>292091</v>
      </c>
      <c r="M30" s="228">
        <v>8.806076341678743</v>
      </c>
      <c r="N30" s="105">
        <v>268216</v>
      </c>
      <c r="O30" s="38">
        <v>235</v>
      </c>
      <c r="P30" s="42">
        <v>268451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1379</v>
      </c>
      <c r="E31" s="38">
        <v>0</v>
      </c>
      <c r="F31" s="110">
        <v>1379</v>
      </c>
      <c r="G31" s="105">
        <v>1378</v>
      </c>
      <c r="H31" s="38">
        <v>0</v>
      </c>
      <c r="I31" s="110">
        <v>1378</v>
      </c>
      <c r="J31" s="105">
        <v>17423</v>
      </c>
      <c r="K31" s="38">
        <v>0</v>
      </c>
      <c r="L31" s="110">
        <v>17423</v>
      </c>
      <c r="M31" s="212">
        <v>30.852422080360498</v>
      </c>
      <c r="N31" s="105">
        <v>13315</v>
      </c>
      <c r="O31" s="38">
        <v>0</v>
      </c>
      <c r="P31" s="110">
        <v>13315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1379</v>
      </c>
      <c r="E32" s="116">
        <v>0</v>
      </c>
      <c r="F32" s="117">
        <v>1379</v>
      </c>
      <c r="G32" s="115">
        <v>1378</v>
      </c>
      <c r="H32" s="116">
        <v>0</v>
      </c>
      <c r="I32" s="117">
        <v>1378</v>
      </c>
      <c r="J32" s="115">
        <v>17423</v>
      </c>
      <c r="K32" s="116">
        <v>0</v>
      </c>
      <c r="L32" s="117">
        <v>17423</v>
      </c>
      <c r="M32" s="229">
        <v>30.852422080360498</v>
      </c>
      <c r="N32" s="115">
        <v>13315</v>
      </c>
      <c r="O32" s="116">
        <v>0</v>
      </c>
      <c r="P32" s="117">
        <v>13315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15776</v>
      </c>
      <c r="E34" s="76">
        <v>0</v>
      </c>
      <c r="F34" s="77">
        <v>15776</v>
      </c>
      <c r="G34" s="37">
        <v>11933</v>
      </c>
      <c r="H34" s="76">
        <v>0</v>
      </c>
      <c r="I34" s="77">
        <v>11933</v>
      </c>
      <c r="J34" s="37">
        <v>274668</v>
      </c>
      <c r="K34" s="76">
        <v>0</v>
      </c>
      <c r="L34" s="77">
        <v>274668</v>
      </c>
      <c r="M34" s="229">
        <v>7.655524896525774</v>
      </c>
      <c r="N34" s="37">
        <v>254901</v>
      </c>
      <c r="O34" s="76">
        <v>235</v>
      </c>
      <c r="P34" s="77">
        <v>255136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15776</v>
      </c>
      <c r="E35" s="116">
        <v>0</v>
      </c>
      <c r="F35" s="117">
        <v>15776</v>
      </c>
      <c r="G35" s="115">
        <v>11933</v>
      </c>
      <c r="H35" s="116">
        <v>0</v>
      </c>
      <c r="I35" s="117">
        <v>11933</v>
      </c>
      <c r="J35" s="115">
        <v>273136</v>
      </c>
      <c r="K35" s="116">
        <v>0</v>
      </c>
      <c r="L35" s="117">
        <v>273136</v>
      </c>
      <c r="M35" s="229">
        <v>7.055060830302271</v>
      </c>
      <c r="N35" s="115">
        <v>254901</v>
      </c>
      <c r="O35" s="116">
        <v>235</v>
      </c>
      <c r="P35" s="117">
        <v>255136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1532</v>
      </c>
      <c r="K36" s="49">
        <v>0</v>
      </c>
      <c r="L36" s="53">
        <v>1532</v>
      </c>
      <c r="M36" s="139">
        <v>100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6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1026</v>
      </c>
      <c r="E38" s="32">
        <v>-187</v>
      </c>
      <c r="F38" s="33">
        <v>839</v>
      </c>
      <c r="G38" s="31">
        <v>5545</v>
      </c>
      <c r="H38" s="32">
        <v>-172</v>
      </c>
      <c r="I38" s="33">
        <v>5373</v>
      </c>
      <c r="J38" s="31">
        <v>-5584</v>
      </c>
      <c r="K38" s="32">
        <v>1402</v>
      </c>
      <c r="L38" s="33">
        <v>-4182</v>
      </c>
      <c r="M38" s="211"/>
      <c r="N38" s="32">
        <v>18900</v>
      </c>
      <c r="O38" s="32">
        <v>-1485</v>
      </c>
      <c r="P38" s="33">
        <v>17415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1435</v>
      </c>
      <c r="E39" s="39">
        <v>-187</v>
      </c>
      <c r="F39" s="110">
        <v>1248</v>
      </c>
      <c r="G39" s="86">
        <v>6852</v>
      </c>
      <c r="H39" s="39">
        <v>-172</v>
      </c>
      <c r="I39" s="110">
        <v>6680</v>
      </c>
      <c r="J39" s="86">
        <v>12401</v>
      </c>
      <c r="K39" s="39">
        <v>-1357</v>
      </c>
      <c r="L39" s="110">
        <v>11044</v>
      </c>
      <c r="M39" s="212"/>
      <c r="N39" s="86">
        <v>20916</v>
      </c>
      <c r="O39" s="39">
        <v>-4744</v>
      </c>
      <c r="P39" s="110">
        <v>16172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-409</v>
      </c>
      <c r="E40" s="50">
        <v>0</v>
      </c>
      <c r="F40" s="151">
        <v>-409</v>
      </c>
      <c r="G40" s="52">
        <v>-1307</v>
      </c>
      <c r="H40" s="50">
        <v>0</v>
      </c>
      <c r="I40" s="151">
        <v>-1307</v>
      </c>
      <c r="J40" s="52">
        <v>-17985</v>
      </c>
      <c r="K40" s="49">
        <v>2759</v>
      </c>
      <c r="L40" s="151">
        <v>-15226</v>
      </c>
      <c r="M40" s="140"/>
      <c r="N40" s="52">
        <v>-2016</v>
      </c>
      <c r="O40" s="49">
        <v>3259</v>
      </c>
      <c r="P40" s="151">
        <v>1243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75" t="s">
        <v>137</v>
      </c>
      <c r="E42" s="376"/>
      <c r="F42" s="377"/>
      <c r="G42" s="375" t="s">
        <v>146</v>
      </c>
      <c r="H42" s="376"/>
      <c r="I42" s="377"/>
      <c r="J42" s="375" t="s">
        <v>146</v>
      </c>
      <c r="K42" s="376"/>
      <c r="L42" s="377"/>
      <c r="M42" s="242"/>
      <c r="N42" s="375" t="s">
        <v>147</v>
      </c>
      <c r="O42" s="376"/>
      <c r="P42" s="377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648190</v>
      </c>
      <c r="E43" s="32">
        <v>4212</v>
      </c>
      <c r="F43" s="33">
        <v>652402</v>
      </c>
      <c r="G43" s="14">
        <v>589727</v>
      </c>
      <c r="H43" s="32">
        <v>4186</v>
      </c>
      <c r="I43" s="33">
        <v>593913</v>
      </c>
      <c r="J43" s="14">
        <v>589727</v>
      </c>
      <c r="K43" s="32">
        <v>4186</v>
      </c>
      <c r="L43" s="33">
        <v>593913</v>
      </c>
      <c r="M43" s="142">
        <v>21.57244445536164</v>
      </c>
      <c r="N43" s="14">
        <v>482511</v>
      </c>
      <c r="O43" s="32">
        <v>6015</v>
      </c>
      <c r="P43" s="33">
        <v>488526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5"/>
      <c r="R44" s="255"/>
      <c r="S44" s="45"/>
    </row>
    <row r="45" spans="1:19" ht="30.75" thickBot="1">
      <c r="A45" s="134" t="s">
        <v>74</v>
      </c>
      <c r="B45" s="13"/>
      <c r="C45" s="13"/>
      <c r="D45" s="31">
        <v>648190</v>
      </c>
      <c r="E45" s="32">
        <v>4212</v>
      </c>
      <c r="F45" s="15">
        <v>652402</v>
      </c>
      <c r="G45" s="31">
        <v>589727</v>
      </c>
      <c r="H45" s="32">
        <v>4186</v>
      </c>
      <c r="I45" s="15">
        <v>593913</v>
      </c>
      <c r="J45" s="31">
        <v>589727</v>
      </c>
      <c r="K45" s="32">
        <v>4186</v>
      </c>
      <c r="L45" s="15">
        <v>593913</v>
      </c>
      <c r="M45" s="142">
        <v>21.57244445536164</v>
      </c>
      <c r="N45" s="31">
        <v>482511</v>
      </c>
      <c r="O45" s="32">
        <v>6015</v>
      </c>
      <c r="P45" s="16">
        <v>488526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394874</v>
      </c>
      <c r="E46" s="39">
        <v>3914</v>
      </c>
      <c r="F46" s="87">
        <v>398788</v>
      </c>
      <c r="G46" s="41">
        <v>324953</v>
      </c>
      <c r="H46" s="39">
        <v>3919</v>
      </c>
      <c r="I46" s="87">
        <v>328872</v>
      </c>
      <c r="J46" s="41">
        <v>324953</v>
      </c>
      <c r="K46" s="39">
        <v>3919</v>
      </c>
      <c r="L46" s="87">
        <v>328872</v>
      </c>
      <c r="M46" s="222">
        <v>38.34485253597735</v>
      </c>
      <c r="N46" s="41">
        <v>231828</v>
      </c>
      <c r="O46" s="39">
        <v>5891</v>
      </c>
      <c r="P46" s="87">
        <v>237719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253316</v>
      </c>
      <c r="E47" s="50">
        <v>298</v>
      </c>
      <c r="F47" s="151">
        <v>253614</v>
      </c>
      <c r="G47" s="52">
        <v>264774</v>
      </c>
      <c r="H47" s="50">
        <v>267</v>
      </c>
      <c r="I47" s="151">
        <v>265041</v>
      </c>
      <c r="J47" s="52">
        <v>264774</v>
      </c>
      <c r="K47" s="50">
        <v>267</v>
      </c>
      <c r="L47" s="151">
        <v>265041</v>
      </c>
      <c r="M47" s="227">
        <v>5.675280195528833</v>
      </c>
      <c r="N47" s="52">
        <v>250683</v>
      </c>
      <c r="O47" s="50">
        <v>124</v>
      </c>
      <c r="P47" s="151">
        <v>250807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6" t="s">
        <v>81</v>
      </c>
      <c r="R49" s="255"/>
      <c r="S49" s="257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258" t="s">
        <v>83</v>
      </c>
      <c r="R50" s="259"/>
      <c r="S50" s="260"/>
    </row>
    <row r="51" spans="1:19" ht="30">
      <c r="A51" s="261" t="s">
        <v>84</v>
      </c>
      <c r="B51" s="262"/>
      <c r="C51" s="263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258" t="s">
        <v>85</v>
      </c>
      <c r="R51" s="259"/>
      <c r="S51" s="260"/>
    </row>
    <row r="52" spans="1:19" ht="30">
      <c r="A52" s="162"/>
      <c r="B52" s="96" t="s">
        <v>86</v>
      </c>
      <c r="C52" s="96"/>
      <c r="D52" s="163">
        <v>23594</v>
      </c>
      <c r="E52" s="159">
        <v>0</v>
      </c>
      <c r="F52" s="164">
        <v>23594</v>
      </c>
      <c r="G52" s="163">
        <v>27245</v>
      </c>
      <c r="H52" s="159">
        <v>0</v>
      </c>
      <c r="I52" s="164">
        <v>27245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247" t="s">
        <v>87</v>
      </c>
      <c r="R52" s="248"/>
      <c r="S52" s="45"/>
    </row>
    <row r="53" spans="1:19" ht="30">
      <c r="A53" s="162"/>
      <c r="B53" s="96" t="s">
        <v>117</v>
      </c>
      <c r="C53" s="96"/>
      <c r="D53" s="163">
        <v>20489</v>
      </c>
      <c r="E53" s="159">
        <v>0</v>
      </c>
      <c r="F53" s="164">
        <v>20489</v>
      </c>
      <c r="G53" s="163">
        <v>8483</v>
      </c>
      <c r="H53" s="159">
        <v>0</v>
      </c>
      <c r="I53" s="164">
        <v>8483</v>
      </c>
      <c r="J53" s="163">
        <v>151506</v>
      </c>
      <c r="K53" s="159">
        <v>0</v>
      </c>
      <c r="L53" s="164">
        <v>151506</v>
      </c>
      <c r="M53" s="216"/>
      <c r="N53" s="163">
        <v>68729</v>
      </c>
      <c r="O53" s="159">
        <v>0</v>
      </c>
      <c r="P53" s="160">
        <v>68729</v>
      </c>
      <c r="Q53" s="247" t="s">
        <v>89</v>
      </c>
      <c r="R53" s="248"/>
      <c r="S53" s="45"/>
    </row>
    <row r="54" spans="1:19" ht="30">
      <c r="A54" s="162"/>
      <c r="B54" s="96" t="s">
        <v>90</v>
      </c>
      <c r="C54" s="96"/>
      <c r="D54" s="163">
        <v>16838</v>
      </c>
      <c r="E54" s="159">
        <v>0</v>
      </c>
      <c r="F54" s="164">
        <v>16838</v>
      </c>
      <c r="G54" s="163">
        <v>27740</v>
      </c>
      <c r="H54" s="159">
        <v>0</v>
      </c>
      <c r="I54" s="164">
        <v>27740</v>
      </c>
      <c r="J54" s="163">
        <v>147399</v>
      </c>
      <c r="K54" s="159">
        <v>0</v>
      </c>
      <c r="L54" s="164">
        <v>147399</v>
      </c>
      <c r="M54" s="216"/>
      <c r="N54" s="163">
        <v>72446</v>
      </c>
      <c r="O54" s="159">
        <v>0</v>
      </c>
      <c r="P54" s="160">
        <v>72446</v>
      </c>
      <c r="Q54" s="247" t="s">
        <v>91</v>
      </c>
      <c r="R54" s="248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247" t="s">
        <v>93</v>
      </c>
      <c r="R55" s="248"/>
      <c r="S55" s="45"/>
    </row>
    <row r="56" spans="1:19" ht="30.75" thickBot="1">
      <c r="A56" s="168"/>
      <c r="B56" s="169" t="s">
        <v>118</v>
      </c>
      <c r="C56" s="169"/>
      <c r="D56" s="170">
        <v>27245</v>
      </c>
      <c r="E56" s="171">
        <v>0</v>
      </c>
      <c r="F56" s="171">
        <v>27245</v>
      </c>
      <c r="G56" s="170">
        <v>7988</v>
      </c>
      <c r="H56" s="171">
        <v>0</v>
      </c>
      <c r="I56" s="171">
        <v>7988</v>
      </c>
      <c r="J56" s="170">
        <v>7988</v>
      </c>
      <c r="K56" s="171">
        <v>0</v>
      </c>
      <c r="L56" s="171">
        <v>7988</v>
      </c>
      <c r="M56" s="233"/>
      <c r="N56" s="170">
        <v>3881</v>
      </c>
      <c r="O56" s="171">
        <v>0</v>
      </c>
      <c r="P56" s="173">
        <v>3881</v>
      </c>
      <c r="Q56" s="264" t="s">
        <v>95</v>
      </c>
      <c r="R56" s="264"/>
      <c r="S56" s="174"/>
    </row>
    <row r="57" spans="1:19" s="3" customFormat="1" ht="30">
      <c r="A57" s="247" t="s">
        <v>103</v>
      </c>
      <c r="B57" s="248"/>
      <c r="C57" s="248"/>
      <c r="D57" s="248"/>
      <c r="E57" s="248"/>
      <c r="F57" s="248"/>
      <c r="G57" s="248"/>
      <c r="H57" s="248"/>
      <c r="I57" s="248"/>
      <c r="J57" s="176" t="s">
        <v>97</v>
      </c>
      <c r="K57" s="253" t="s">
        <v>105</v>
      </c>
      <c r="L57" s="253"/>
      <c r="M57" s="253"/>
      <c r="N57" s="253"/>
      <c r="O57" s="253"/>
      <c r="P57" s="253"/>
      <c r="Q57" s="253"/>
      <c r="R57" s="253"/>
      <c r="S57" s="254"/>
    </row>
    <row r="58" spans="1:19" s="3" customFormat="1" ht="30">
      <c r="A58" s="247" t="s">
        <v>106</v>
      </c>
      <c r="B58" s="248"/>
      <c r="C58" s="248"/>
      <c r="D58" s="248"/>
      <c r="E58" s="248"/>
      <c r="F58" s="248"/>
      <c r="G58" s="248"/>
      <c r="H58" s="248"/>
      <c r="I58" s="248"/>
      <c r="J58" s="176" t="s">
        <v>104</v>
      </c>
      <c r="K58" s="253" t="s">
        <v>108</v>
      </c>
      <c r="L58" s="253"/>
      <c r="M58" s="253"/>
      <c r="N58" s="253"/>
      <c r="O58" s="253"/>
      <c r="P58" s="253"/>
      <c r="Q58" s="253"/>
      <c r="R58" s="253"/>
      <c r="S58" s="254"/>
    </row>
    <row r="59" spans="1:19" s="3" customFormat="1" ht="30">
      <c r="A59" s="247" t="s">
        <v>129</v>
      </c>
      <c r="B59" s="248"/>
      <c r="C59" s="248"/>
      <c r="D59" s="248"/>
      <c r="E59" s="248"/>
      <c r="F59" s="248"/>
      <c r="G59" s="248"/>
      <c r="H59" s="248"/>
      <c r="I59" s="248"/>
      <c r="J59" s="217" t="s">
        <v>107</v>
      </c>
      <c r="K59" s="253" t="s">
        <v>130</v>
      </c>
      <c r="L59" s="253"/>
      <c r="M59" s="253"/>
      <c r="N59" s="253"/>
      <c r="O59" s="253"/>
      <c r="P59" s="253"/>
      <c r="Q59" s="253"/>
      <c r="R59" s="253"/>
      <c r="S59" s="254"/>
    </row>
    <row r="60" spans="1:160" s="194" customFormat="1" ht="31.5" customHeight="1" thickBot="1">
      <c r="A60" s="373" t="s">
        <v>131</v>
      </c>
      <c r="B60" s="374"/>
      <c r="C60" s="374"/>
      <c r="D60" s="374"/>
      <c r="E60" s="374"/>
      <c r="F60" s="374"/>
      <c r="G60" s="374"/>
      <c r="H60" s="374"/>
      <c r="I60" s="374"/>
      <c r="J60" s="243"/>
      <c r="K60" s="244" t="s">
        <v>132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2015-10-22T08:38:03Z</cp:lastPrinted>
  <dcterms:created xsi:type="dcterms:W3CDTF">2013-08-02T12:34:35Z</dcterms:created>
  <dcterms:modified xsi:type="dcterms:W3CDTF">2015-10-23T08:33:40Z</dcterms:modified>
  <cp:category/>
  <cp:version/>
  <cp:contentType/>
  <cp:contentStatus/>
</cp:coreProperties>
</file>