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<sst xmlns="http://schemas.openxmlformats.org/spreadsheetml/2006/main" count="265" uniqueCount="148">
  <si>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</si>
  <si>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</si>
  <si>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</si>
  <si>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</si>
  <si>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</si>
  <si>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</si>
  <si>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</si>
  <si>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</si>
  <si>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</si>
  <si>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</si>
  <si>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</si>
  <si>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</si>
  <si>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</si>
  <si>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</si>
  <si>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</si>
  <si>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</si>
  <si>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</si>
  <si>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</si>
  <si>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</si>
  <si>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</si>
  <si>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</si>
  <si>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</si>
  <si>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</si>
  <si>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</si>
  <si>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</si>
  <si>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</si>
  <si>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</si>
  <si>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</si>
  <si>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</si>
  <si>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</si>
  <si>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</si>
  <si>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</si>
  <si>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</si>
  <si>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</si>
  <si>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</si>
  <si>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</si>
  <si>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</si>
  <si>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</si>
  <si>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</si>
  <si>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</si>
  <si>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</si>
  <si>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</si>
  <si>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</si>
  <si>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</si>
  <si>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</si>
  <si>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</si>
  <si>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</si>
  <si>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</si>
  <si>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</si>
  <si>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</si>
  <si>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</si>
  <si>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</si>
  <si>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</si>
  <si>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</si>
  <si>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</si>
  <si>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</si>
  <si>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</si>
  <si>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</si>
  <si>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</si>
  <si>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</si>
  <si>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</si>
  <si>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</si>
  <si>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</si>
  <si>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</si>
  <si>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</si>
  <si>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</si>
  <si>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</si>
  <si>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</si>
  <si>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</si>
  <si>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</si>
  <si>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</si>
  <si>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</si>
  <si>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</si>
  <si>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</si>
  <si>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</si>
  <si>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</si>
  <si>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</si>
  <si>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</si>
  <si>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</si>
  <si>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</si>
  <si>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</si>
  <si>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</si>
  <si>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</si>
  <si>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</si>
  <si>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</si>
  <si>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</si>
  <si>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</si>
  <si>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</si>
  <si>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</si>
  <si>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</si>
  <si>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</si>
  <si>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</si>
  <si>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</si>
  <si>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</si>
  <si>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</si>
  <si>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</si>
  <si>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</si>
  <si>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</si>
  <si>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</si>
  <si>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</si>
  <si>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</si>
  <si>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</si>
  <si>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</si>
  <si>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</si>
  <si>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</si>
  <si>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</si>
  <si>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</si>
  <si>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</si>
  <si>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</si>
  <si>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</si>
  <si>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</si>
  <si>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</si>
  <si>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</si>
  <si>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</si>
  <si>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</si>
  <si>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</si>
  <si>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</si>
  <si>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</si>
  <si>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</si>
  <si>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</si>
  <si>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</si>
  <si>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</si>
  <si>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</si>
  <si>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</si>
  <si>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</si>
  <si>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</si>
  <si>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</si>
  <si>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</si>
  <si>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</si>
  <si>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</si>
  <si>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</si>
  <si>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</si>
  <si>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</si>
  <si>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</si>
  <si>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May 2015</t>
  </si>
  <si>
    <t>Motsheganong 2015</t>
  </si>
  <si>
    <t>31 May/Motsheganong 2015</t>
  </si>
  <si>
    <t>1 May/Motsheganong 2015</t>
  </si>
  <si>
    <t>SMD-072015</t>
  </si>
  <si>
    <t>June 2015</t>
  </si>
  <si>
    <t>Seetebosigo 2015</t>
  </si>
  <si>
    <t>October 2014 - June 2015</t>
  </si>
  <si>
    <t>October 2013 - June 2014</t>
  </si>
  <si>
    <t>Diphalane 2014 - Seetebosigo 2015</t>
  </si>
  <si>
    <t>Diphalane 2013 - Seetebosigo 2014</t>
  </si>
  <si>
    <t>1 June/Seetebosigo 2015</t>
  </si>
  <si>
    <t>30 June/Seetebosigo 2015</t>
  </si>
  <si>
    <t>30 June/Seetebosigo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</si>
</sst>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8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/>
    </xf>
    <xf numFmtId="1" fontId="7" fillId="0" borderId="24" xfId="0" applyNumberFormat="1" applyFont="1" applyFill="1" applyBorder="1" applyAlignment="1">
      <alignment/>
    </xf>
    <xf numFmtId="1" fontId="7" fillId="0" borderId="17" xfId="0" applyNumberFormat="1" applyFont="1" applyFill="1" applyBorder="1" applyAlignment="1">
      <alignment/>
    </xf>
    <xf numFmtId="1" fontId="7" fillId="0" borderId="0" xfId="0" applyNumberFormat="1" applyFont="1" applyFill="1" applyBorder="1" applyAlignment="1">
      <alignment horizontal="center" vertical="center"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36" xfId="0" applyFont="1" applyFill="1" applyBorder="1" applyAlignment="1">
      <alignment horizontal="right"/>
    </xf>
    <xf numFmtId="0" fontId="7" fillId="0" borderId="24" xfId="0" applyFont="1" applyFill="1" applyBorder="1" applyAlignment="1">
      <alignment horizontal="right"/>
    </xf>
    <xf numFmtId="49" fontId="8" fillId="0" borderId="24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26" xfId="55" applyFont="1" applyFill="1" applyBorder="1" applyAlignment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47625</xdr:rowOff>
    </xdr:from>
    <xdr:to>
      <xdr:col>2</xdr:col>
      <xdr:colOff>4543425</xdr:colOff>
      <xdr:row>6</xdr:row>
      <xdr:rowOff>333375</xdr:rowOff>
    </xdr:to>
    <xdr:pic>
      <xdr:nvPicPr>
        <xdr:cNvPr id="5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76250"/>
          <a:ext cx="4705350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266741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12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3</v>
          </cell>
        </row>
        <row r="43">
          <cell r="D43">
            <v>539942</v>
          </cell>
          <cell r="E43">
            <v>5916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29683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5"/>
      <c r="K1" s="286" t="s">
        <v>1</v>
      </c>
      <c r="L1" s="287"/>
      <c r="M1" s="288"/>
    </row>
    <row r="2" spans="1:13" ht="30" customHeight="1">
      <c r="A2" s="277"/>
      <c r="B2" s="278"/>
      <c r="C2" s="279"/>
      <c r="D2" s="247" t="s">
        <v>2</v>
      </c>
      <c r="E2" s="248"/>
      <c r="F2" s="248"/>
      <c r="G2" s="248"/>
      <c r="H2" s="248"/>
      <c r="I2" s="248"/>
      <c r="J2" s="249"/>
      <c r="K2" s="289"/>
      <c r="L2" s="290"/>
      <c r="M2" s="291"/>
    </row>
    <row r="3" spans="1:13" ht="30" customHeight="1">
      <c r="A3" s="277"/>
      <c r="B3" s="278"/>
      <c r="C3" s="279"/>
      <c r="D3" s="247" t="s">
        <v>3</v>
      </c>
      <c r="E3" s="248"/>
      <c r="F3" s="248"/>
      <c r="G3" s="248"/>
      <c r="H3" s="248"/>
      <c r="I3" s="248"/>
      <c r="J3" s="249"/>
      <c r="K3" s="289"/>
      <c r="L3" s="290"/>
      <c r="M3" s="291"/>
    </row>
    <row r="4" spans="1:13" ht="30" customHeight="1" thickBot="1">
      <c r="A4" s="277"/>
      <c r="B4" s="278"/>
      <c r="C4" s="279"/>
      <c r="D4" s="250" t="s">
        <v>4</v>
      </c>
      <c r="E4" s="251"/>
      <c r="F4" s="251"/>
      <c r="G4" s="251"/>
      <c r="H4" s="251"/>
      <c r="I4" s="251"/>
      <c r="J4" s="252"/>
      <c r="K4" s="289"/>
      <c r="L4" s="290"/>
      <c r="M4" s="291"/>
    </row>
    <row r="5" spans="1:13" ht="30" customHeight="1">
      <c r="A5" s="277"/>
      <c r="B5" s="278"/>
      <c r="C5" s="279"/>
      <c r="D5" s="253" t="s">
        <v>5</v>
      </c>
      <c r="E5" s="254"/>
      <c r="F5" s="254"/>
      <c r="G5" s="1"/>
      <c r="H5" s="255"/>
      <c r="I5" s="254"/>
      <c r="J5" s="254"/>
      <c r="K5" s="289"/>
      <c r="L5" s="290"/>
      <c r="M5" s="291"/>
    </row>
    <row r="6" spans="1:13" ht="30" customHeight="1">
      <c r="A6" s="277"/>
      <c r="B6" s="278"/>
      <c r="C6" s="279"/>
      <c r="D6" s="256" t="s">
        <v>6</v>
      </c>
      <c r="E6" s="257"/>
      <c r="F6" s="258"/>
      <c r="G6" s="2"/>
      <c r="H6" s="259" t="s">
        <v>7</v>
      </c>
      <c r="I6" s="257"/>
      <c r="J6" s="258"/>
      <c r="K6" s="260" t="s">
        <v>8</v>
      </c>
      <c r="L6" s="261"/>
      <c r="M6" s="262"/>
    </row>
    <row r="7" spans="1:13" ht="30" customHeight="1" thickBot="1">
      <c r="A7" s="277"/>
      <c r="B7" s="278"/>
      <c r="C7" s="279"/>
      <c r="D7" s="267" t="s">
        <v>9</v>
      </c>
      <c r="E7" s="268"/>
      <c r="F7" s="269"/>
      <c r="H7" s="267" t="s">
        <v>10</v>
      </c>
      <c r="I7" s="268"/>
      <c r="J7" s="269"/>
      <c r="K7" s="263"/>
      <c r="L7" s="261"/>
      <c r="M7" s="262"/>
    </row>
    <row r="8" spans="1:13" ht="30" customHeight="1">
      <c r="A8" s="277"/>
      <c r="B8" s="278"/>
      <c r="C8" s="279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63"/>
      <c r="L8" s="261"/>
      <c r="M8" s="262"/>
    </row>
    <row r="9" spans="1:13" ht="30" customHeight="1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64"/>
      <c r="L9" s="265"/>
      <c r="M9" s="266"/>
    </row>
    <row r="10" spans="1:13" ht="30" customHeight="1" thickBot="1">
      <c r="A10" s="270" t="s">
        <v>19</v>
      </c>
      <c r="B10" s="271"/>
      <c r="C10" s="272"/>
      <c r="D10" s="273"/>
      <c r="E10" s="273"/>
      <c r="F10" s="273"/>
      <c r="G10" s="273"/>
      <c r="H10" s="273"/>
      <c r="I10" s="273"/>
      <c r="J10" s="273"/>
      <c r="K10" s="270" t="s">
        <v>20</v>
      </c>
      <c r="L10" s="271"/>
      <c r="M10" s="272"/>
    </row>
    <row r="11" spans="1:13" ht="30" customHeight="1" thickBot="1">
      <c r="A11" s="295"/>
      <c r="B11" s="254"/>
      <c r="C11" s="254"/>
      <c r="D11" s="296" t="s">
        <v>21</v>
      </c>
      <c r="E11" s="297"/>
      <c r="F11" s="298"/>
      <c r="G11" s="11"/>
      <c r="H11" s="296" t="s">
        <v>22</v>
      </c>
      <c r="I11" s="297"/>
      <c r="J11" s="298"/>
      <c r="K11" s="299"/>
      <c r="L11" s="299"/>
      <c r="M11" s="300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301"/>
      <c r="E13" s="301"/>
      <c r="F13" s="301"/>
      <c r="G13" s="21"/>
      <c r="H13" s="301"/>
      <c r="I13" s="301"/>
      <c r="J13" s="301"/>
      <c r="K13" s="18"/>
      <c r="L13" s="22"/>
      <c r="M13" s="20"/>
    </row>
    <row r="14" spans="1:13" ht="30" customHeight="1">
      <c r="A14" s="12"/>
      <c r="B14" s="13"/>
      <c r="C14" s="13"/>
      <c r="D14" s="307"/>
      <c r="E14" s="307"/>
      <c r="F14" s="308"/>
      <c r="G14" s="23"/>
      <c r="H14" s="309"/>
      <c r="I14" s="309"/>
      <c r="J14" s="310"/>
      <c r="K14" s="18"/>
      <c r="L14" s="22"/>
      <c r="M14" s="20"/>
    </row>
    <row r="15" spans="1:13" ht="30" customHeight="1" thickBot="1">
      <c r="A15" s="24"/>
      <c r="B15" s="25"/>
      <c r="C15" s="25"/>
      <c r="D15" s="311"/>
      <c r="E15" s="312"/>
      <c r="F15" s="311"/>
      <c r="G15" s="26"/>
      <c r="H15" s="313"/>
      <c r="I15" s="314"/>
      <c r="J15" s="313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604442</v>
      </c>
      <c r="E16" s="32">
        <f>+E17+E18</f>
        <v>114</v>
      </c>
      <c r="F16" s="33">
        <f>SUM(D16:E16)</f>
        <v>604556</v>
      </c>
      <c r="G16" s="34">
        <f>_xlfn.IFERROR((F16-J16)/J16*100,IF(F16-J16=0,0,100))</f>
        <v>84.5961246038192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266741</v>
      </c>
      <c r="E18" s="49">
        <f>'[1]LSOkt'!$E$15</f>
        <v>0</v>
      </c>
      <c r="F18" s="50">
        <f>+D18+E18</f>
        <v>266741</v>
      </c>
      <c r="G18" s="51">
        <f>_xlfn.IFERROR((F18-J18)/J18*100,IF(F18-J18=0,0,100))</f>
        <v>22.323467637644338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258168</v>
      </c>
      <c r="E20" s="63">
        <f>E21+E26+E27+E28</f>
        <v>236</v>
      </c>
      <c r="F20" s="64">
        <f>F21+F26+F27+F28</f>
        <v>258404</v>
      </c>
      <c r="G20" s="17">
        <f aca="true" t="shared" si="0" ref="G20:G28">_xlfn.IFERROR((F20-J20)/J20*100,IF(F20-J20=0,0,100))</f>
        <v>-4.837943441321936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258024</v>
      </c>
      <c r="E21" s="68">
        <f>SUM(E22:E25)</f>
        <v>224</v>
      </c>
      <c r="F21" s="69">
        <f>SUM(F22:F25)</f>
        <v>258248</v>
      </c>
      <c r="G21" s="70">
        <f t="shared" si="0"/>
        <v>-4.784237383122438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258024</v>
      </c>
      <c r="E22" s="76">
        <f>'[1]LSOkt'!$E$19</f>
        <v>0</v>
      </c>
      <c r="F22" s="77">
        <f>SUM(D22:E22)</f>
        <v>258024</v>
      </c>
      <c r="G22" s="78">
        <f t="shared" si="0"/>
        <v>-3.5175428428267477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12</v>
      </c>
      <c r="F27" s="87">
        <f>SUM(D27:E27)</f>
        <v>107</v>
      </c>
      <c r="G27" s="78">
        <f t="shared" si="0"/>
        <v>-58.84615384615385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-1905</v>
      </c>
      <c r="E38" s="32">
        <f>+E39+E40</f>
        <v>-168</v>
      </c>
      <c r="F38" s="33">
        <f>SUM(D38:E38)</f>
        <v>-2073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352</v>
      </c>
      <c r="E39" s="39">
        <f>'[1]LSOkt'!$E$36</f>
        <v>-171</v>
      </c>
      <c r="F39" s="87">
        <f>SUM(D39:E39)</f>
        <v>181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3</v>
      </c>
      <c r="F40" s="53">
        <f>SUM(D40:E40)</f>
        <v>-2254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92" t="s">
        <v>70</v>
      </c>
      <c r="E42" s="293"/>
      <c r="F42" s="294"/>
      <c r="G42" s="142"/>
      <c r="H42" s="292" t="s">
        <v>71</v>
      </c>
      <c r="I42" s="293"/>
      <c r="J42" s="294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814489</v>
      </c>
      <c r="E43" s="32">
        <f>+E12+E16-E20-E30-E38</f>
        <v>6061</v>
      </c>
      <c r="F43" s="33">
        <f>SUM(D43:E43)</f>
        <v>820550</v>
      </c>
      <c r="G43" s="17">
        <f>_xlfn.IFERROR((F43-J43)/J43*100,IF(F43-J43=0,0,100))</f>
        <v>20.856445137021208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315"/>
      <c r="L44" s="315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814489</v>
      </c>
      <c r="E45" s="32">
        <f>+E46+E47</f>
        <v>6061</v>
      </c>
      <c r="F45" s="15">
        <f>SUM(D45:E45)</f>
        <v>820550</v>
      </c>
      <c r="G45" s="17">
        <f>_xlfn.IFERROR((F45-J45)/J45*100,IF(F45-J45=0,0,100))</f>
        <v>20.856445137021208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539942</v>
      </c>
      <c r="E46" s="39">
        <f>'[1]LSOkt'!$E$43</f>
        <v>5916</v>
      </c>
      <c r="F46" s="110">
        <f>SUM(D46:E46)</f>
        <v>545858</v>
      </c>
      <c r="G46" s="78">
        <f>_xlfn.IFERROR((F46-J46)/J46*100,IF(F46-J46=0,0,100))</f>
        <v>17.076864011805103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316" t="s">
        <v>81</v>
      </c>
      <c r="L49" s="315"/>
      <c r="M49" s="317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318" t="s">
        <v>83</v>
      </c>
      <c r="L50" s="319"/>
      <c r="M50" s="320"/>
    </row>
    <row r="51" spans="1:13" ht="30" customHeight="1">
      <c r="A51" s="321" t="s">
        <v>84</v>
      </c>
      <c r="B51" s="322"/>
      <c r="C51" s="323"/>
      <c r="D51" s="158"/>
      <c r="E51" s="159"/>
      <c r="F51" s="160"/>
      <c r="G51" s="161"/>
      <c r="H51" s="158"/>
      <c r="I51" s="159"/>
      <c r="J51" s="160"/>
      <c r="K51" s="318" t="s">
        <v>85</v>
      </c>
      <c r="L51" s="319"/>
      <c r="M51" s="320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302" t="s">
        <v>87</v>
      </c>
      <c r="L52" s="303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29683</v>
      </c>
      <c r="E53" s="159">
        <f>'[1]LSOkt'!$E$48</f>
        <v>0</v>
      </c>
      <c r="F53" s="166">
        <f>SUM(D53:E53)</f>
        <v>29683</v>
      </c>
      <c r="G53" s="165"/>
      <c r="H53" s="163">
        <v>9609</v>
      </c>
      <c r="I53" s="159">
        <v>0</v>
      </c>
      <c r="J53" s="166">
        <f>SUM(H53:I53)</f>
        <v>9609</v>
      </c>
      <c r="K53" s="302" t="s">
        <v>89</v>
      </c>
      <c r="L53" s="303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302" t="s">
        <v>91</v>
      </c>
      <c r="L54" s="303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302" t="s">
        <v>93</v>
      </c>
      <c r="L55" s="303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12327</v>
      </c>
      <c r="E56" s="171">
        <f>+E52+E53-E54-E55</f>
        <v>0</v>
      </c>
      <c r="F56" s="171">
        <f>SUM(D56:E56)</f>
        <v>12327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304" t="s">
        <v>95</v>
      </c>
      <c r="L56" s="304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305" t="s">
        <v>98</v>
      </c>
      <c r="I57" s="305"/>
      <c r="J57" s="305"/>
      <c r="K57" s="305"/>
      <c r="L57" s="305"/>
      <c r="M57" s="306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302" t="s">
        <v>103</v>
      </c>
      <c r="B61" s="303"/>
      <c r="C61" s="303"/>
      <c r="D61" s="303"/>
      <c r="E61" s="303"/>
      <c r="F61" s="303"/>
      <c r="G61" s="176" t="s">
        <v>104</v>
      </c>
      <c r="H61" s="328" t="s">
        <v>105</v>
      </c>
      <c r="I61" s="328"/>
      <c r="J61" s="328"/>
      <c r="K61" s="328"/>
      <c r="L61" s="328"/>
      <c r="M61" s="329"/>
    </row>
    <row r="62" spans="1:13" s="3" customFormat="1" ht="30" customHeight="1">
      <c r="A62" s="302" t="s">
        <v>106</v>
      </c>
      <c r="B62" s="303"/>
      <c r="C62" s="303"/>
      <c r="D62" s="303"/>
      <c r="E62" s="303"/>
      <c r="F62" s="303"/>
      <c r="G62" s="176" t="s">
        <v>107</v>
      </c>
      <c r="H62" s="324" t="s">
        <v>108</v>
      </c>
      <c r="I62" s="324"/>
      <c r="J62" s="324"/>
      <c r="K62" s="324"/>
      <c r="L62" s="324"/>
      <c r="M62" s="325"/>
    </row>
    <row r="63" spans="1:13" s="3" customFormat="1" ht="30" customHeight="1">
      <c r="A63" s="302" t="s">
        <v>109</v>
      </c>
      <c r="B63" s="303"/>
      <c r="C63" s="303"/>
      <c r="D63" s="303"/>
      <c r="E63" s="303"/>
      <c r="F63" s="303"/>
      <c r="G63" s="176" t="s">
        <v>110</v>
      </c>
      <c r="H63" s="326" t="s">
        <v>111</v>
      </c>
      <c r="I63" s="326"/>
      <c r="J63" s="326"/>
      <c r="K63" s="326"/>
      <c r="L63" s="326"/>
      <c r="M63" s="327"/>
    </row>
    <row r="64" spans="1:13" s="3" customFormat="1" ht="30" customHeight="1">
      <c r="A64" s="302" t="s">
        <v>112</v>
      </c>
      <c r="B64" s="303"/>
      <c r="C64" s="303"/>
      <c r="D64" s="303"/>
      <c r="E64" s="303"/>
      <c r="F64" s="303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A62:F62"/>
    <mergeCell ref="H62:M62"/>
    <mergeCell ref="A63:F63"/>
    <mergeCell ref="H63:M63"/>
    <mergeCell ref="A64:F64"/>
    <mergeCell ref="A61:F61"/>
    <mergeCell ref="H61:M61"/>
    <mergeCell ref="K44:L44"/>
    <mergeCell ref="K49:M49"/>
    <mergeCell ref="K50:M50"/>
    <mergeCell ref="A51:C51"/>
    <mergeCell ref="K51:M51"/>
    <mergeCell ref="K52:L52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H42:J42"/>
    <mergeCell ref="A11:C11"/>
    <mergeCell ref="D11:F11"/>
    <mergeCell ref="H11:J11"/>
    <mergeCell ref="K11:M11"/>
    <mergeCell ref="D13:F13"/>
    <mergeCell ref="H13:J13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D3:J3"/>
    <mergeCell ref="D4:J4"/>
    <mergeCell ref="D5:F5"/>
    <mergeCell ref="H5:J5"/>
    <mergeCell ref="D6:F6"/>
    <mergeCell ref="H6:J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0"/>
  <sheetViews>
    <sheetView tabSelected="1" zoomScale="40" zoomScaleNormal="40" zoomScaleSheetLayoutView="40" zoomScalePageLayoutView="0" workbookViewId="0" topLeftCell="A1">
      <pane ySplit="11" topLeftCell="A12" activePane="bottomLeft" state="frozen"/>
      <selection pane="topLeft" activeCell="A1" sqref="A1"/>
      <selection pane="bottomLeft" activeCell="M13" sqref="M13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8" customWidth="1"/>
    <col min="17" max="17" width="105.28125" style="0" customWidth="1"/>
    <col min="18" max="19" width="2.421875" style="0" customWidth="1"/>
  </cols>
  <sheetData>
    <row r="1" spans="1:19" ht="33.75">
      <c r="A1" s="274"/>
      <c r="B1" s="275"/>
      <c r="C1" s="276"/>
      <c r="D1" s="283" t="s">
        <v>0</v>
      </c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6" t="s">
        <v>138</v>
      </c>
      <c r="R1" s="287"/>
      <c r="S1" s="288"/>
    </row>
    <row r="2" spans="1:19" ht="30">
      <c r="A2" s="277"/>
      <c r="B2" s="278"/>
      <c r="C2" s="279"/>
      <c r="D2" s="247" t="s">
        <v>126</v>
      </c>
      <c r="E2" s="248"/>
      <c r="F2" s="248"/>
      <c r="G2" s="248"/>
      <c r="H2" s="248"/>
      <c r="I2" s="248"/>
      <c r="J2" s="248"/>
      <c r="K2" s="248"/>
      <c r="L2" s="248"/>
      <c r="M2" s="248"/>
      <c r="N2" s="248"/>
      <c r="O2" s="248"/>
      <c r="P2" s="248"/>
      <c r="Q2" s="289"/>
      <c r="R2" s="290"/>
      <c r="S2" s="291"/>
    </row>
    <row r="3" spans="1:19" ht="30">
      <c r="A3" s="277"/>
      <c r="B3" s="278"/>
      <c r="C3" s="279"/>
      <c r="D3" s="247" t="s">
        <v>127</v>
      </c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89"/>
      <c r="R3" s="290"/>
      <c r="S3" s="291"/>
    </row>
    <row r="4" spans="1:19" ht="30.75" thickBot="1">
      <c r="A4" s="277"/>
      <c r="B4" s="278"/>
      <c r="C4" s="279"/>
      <c r="D4" s="247" t="s">
        <v>4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9"/>
      <c r="Q4" s="289"/>
      <c r="R4" s="290"/>
      <c r="S4" s="291"/>
    </row>
    <row r="5" spans="1:19" ht="30">
      <c r="A5" s="277"/>
      <c r="B5" s="278"/>
      <c r="C5" s="279"/>
      <c r="D5" s="366"/>
      <c r="E5" s="367"/>
      <c r="F5" s="368"/>
      <c r="G5" s="369" t="s">
        <v>139</v>
      </c>
      <c r="H5" s="367"/>
      <c r="I5" s="370"/>
      <c r="J5" s="371" t="s">
        <v>115</v>
      </c>
      <c r="K5" s="345"/>
      <c r="L5" s="372"/>
      <c r="M5" s="234"/>
      <c r="N5" s="373" t="s">
        <v>115</v>
      </c>
      <c r="O5" s="374"/>
      <c r="P5" s="375"/>
      <c r="Q5" s="289"/>
      <c r="R5" s="290"/>
      <c r="S5" s="291"/>
    </row>
    <row r="6" spans="1:19" ht="30">
      <c r="A6" s="277"/>
      <c r="B6" s="278"/>
      <c r="C6" s="279"/>
      <c r="D6" s="376" t="s">
        <v>134</v>
      </c>
      <c r="E6" s="377"/>
      <c r="F6" s="365"/>
      <c r="G6" s="376" t="s">
        <v>140</v>
      </c>
      <c r="H6" s="377"/>
      <c r="I6" s="365"/>
      <c r="J6" s="364" t="s">
        <v>141</v>
      </c>
      <c r="K6" s="340"/>
      <c r="L6" s="365"/>
      <c r="M6" s="235"/>
      <c r="N6" s="364" t="s">
        <v>142</v>
      </c>
      <c r="O6" s="340"/>
      <c r="P6" s="365"/>
      <c r="Q6" s="260">
        <v>42209</v>
      </c>
      <c r="R6" s="357"/>
      <c r="S6" s="358"/>
    </row>
    <row r="7" spans="1:19" ht="30.75" thickBot="1">
      <c r="A7" s="277"/>
      <c r="B7" s="278"/>
      <c r="C7" s="279"/>
      <c r="D7" s="355" t="s">
        <v>135</v>
      </c>
      <c r="E7" s="363"/>
      <c r="F7" s="356"/>
      <c r="G7" s="352" t="s">
        <v>116</v>
      </c>
      <c r="H7" s="353"/>
      <c r="I7" s="354"/>
      <c r="J7" s="355" t="s">
        <v>143</v>
      </c>
      <c r="K7" s="336"/>
      <c r="L7" s="356"/>
      <c r="M7" s="195"/>
      <c r="N7" s="355" t="s">
        <v>144</v>
      </c>
      <c r="O7" s="336"/>
      <c r="P7" s="356"/>
      <c r="Q7" s="359"/>
      <c r="R7" s="357"/>
      <c r="S7" s="358"/>
    </row>
    <row r="8" spans="1:19" ht="30">
      <c r="A8" s="277"/>
      <c r="B8" s="278"/>
      <c r="C8" s="279"/>
      <c r="D8" s="236" t="s">
        <v>11</v>
      </c>
      <c r="E8" s="80" t="s">
        <v>12</v>
      </c>
      <c r="F8" s="237" t="s">
        <v>13</v>
      </c>
      <c r="G8" s="238" t="s">
        <v>11</v>
      </c>
      <c r="H8" s="239" t="s">
        <v>12</v>
      </c>
      <c r="I8" s="237" t="s">
        <v>13</v>
      </c>
      <c r="J8" s="238" t="s">
        <v>11</v>
      </c>
      <c r="K8" s="239" t="s">
        <v>12</v>
      </c>
      <c r="L8" s="237" t="s">
        <v>13</v>
      </c>
      <c r="M8" s="235" t="s">
        <v>14</v>
      </c>
      <c r="N8" s="196" t="s">
        <v>11</v>
      </c>
      <c r="O8" s="197" t="s">
        <v>12</v>
      </c>
      <c r="P8" s="198" t="s">
        <v>13</v>
      </c>
      <c r="Q8" s="359"/>
      <c r="R8" s="357"/>
      <c r="S8" s="358"/>
    </row>
    <row r="9" spans="1:19" ht="30.75" thickBot="1">
      <c r="A9" s="280"/>
      <c r="B9" s="281"/>
      <c r="C9" s="282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60"/>
      <c r="R9" s="361"/>
      <c r="S9" s="362"/>
    </row>
    <row r="10" spans="1:19" ht="30.75" thickBot="1">
      <c r="A10" s="270" t="s">
        <v>19</v>
      </c>
      <c r="B10" s="271"/>
      <c r="C10" s="272"/>
      <c r="D10" s="34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0" t="s">
        <v>20</v>
      </c>
      <c r="R10" s="271"/>
      <c r="S10" s="272"/>
    </row>
    <row r="11" spans="1:19" ht="30.75" thickBot="1">
      <c r="A11" s="344"/>
      <c r="B11" s="345"/>
      <c r="C11" s="345"/>
      <c r="D11" s="346" t="s">
        <v>137</v>
      </c>
      <c r="E11" s="347"/>
      <c r="F11" s="348"/>
      <c r="G11" s="346" t="s">
        <v>145</v>
      </c>
      <c r="H11" s="347"/>
      <c r="I11" s="348"/>
      <c r="J11" s="349" t="s">
        <v>128</v>
      </c>
      <c r="K11" s="350"/>
      <c r="L11" s="351"/>
      <c r="M11" s="240"/>
      <c r="N11" s="349" t="s">
        <v>21</v>
      </c>
      <c r="O11" s="350"/>
      <c r="P11" s="351"/>
      <c r="Q11" s="341"/>
      <c r="R11" s="341"/>
      <c r="S11" s="342"/>
    </row>
    <row r="12" spans="1:19" ht="30.75" thickBot="1">
      <c r="A12" s="12" t="s">
        <v>23</v>
      </c>
      <c r="B12" s="13"/>
      <c r="C12" s="13"/>
      <c r="D12" s="14">
        <v>1448778</v>
      </c>
      <c r="E12" s="15">
        <v>3964</v>
      </c>
      <c r="F12" s="202">
        <v>1452742</v>
      </c>
      <c r="G12" s="15">
        <v>1215642</v>
      </c>
      <c r="H12" s="15">
        <v>3915</v>
      </c>
      <c r="I12" s="16">
        <v>1219557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301" t="s">
        <v>115</v>
      </c>
      <c r="K13" s="301"/>
      <c r="L13" s="301"/>
      <c r="M13" s="219"/>
      <c r="N13" s="301" t="s">
        <v>115</v>
      </c>
      <c r="O13" s="301"/>
      <c r="P13" s="301"/>
      <c r="Q13" s="18"/>
      <c r="R13" s="22"/>
      <c r="S13" s="20"/>
    </row>
    <row r="14" spans="1:19" ht="30">
      <c r="A14" s="12"/>
      <c r="B14" s="13"/>
      <c r="C14" s="13"/>
      <c r="D14" s="337"/>
      <c r="E14" s="338"/>
      <c r="F14" s="338"/>
      <c r="G14" s="337"/>
      <c r="H14" s="338"/>
      <c r="I14" s="338"/>
      <c r="J14" s="339" t="s">
        <v>141</v>
      </c>
      <c r="K14" s="340"/>
      <c r="L14" s="340"/>
      <c r="M14" s="220"/>
      <c r="N14" s="339" t="s">
        <v>142</v>
      </c>
      <c r="O14" s="340"/>
      <c r="P14" s="340"/>
      <c r="Q14" s="18"/>
      <c r="R14" s="22"/>
      <c r="S14" s="20"/>
    </row>
    <row r="15" spans="1:19" ht="30.75" thickBot="1">
      <c r="A15" s="12"/>
      <c r="B15" s="22"/>
      <c r="C15" s="22"/>
      <c r="D15" s="314"/>
      <c r="E15" s="313"/>
      <c r="F15" s="313"/>
      <c r="G15" s="314"/>
      <c r="H15" s="313"/>
      <c r="I15" s="313"/>
      <c r="J15" s="335" t="s">
        <v>143</v>
      </c>
      <c r="K15" s="336"/>
      <c r="L15" s="336"/>
      <c r="M15" s="221"/>
      <c r="N15" s="335" t="s">
        <v>144</v>
      </c>
      <c r="O15" s="336"/>
      <c r="P15" s="336"/>
      <c r="Q15" s="241"/>
      <c r="R15" s="58"/>
      <c r="S15" s="45"/>
    </row>
    <row r="16" spans="1:19" ht="30.75" thickBot="1">
      <c r="A16" s="12" t="s">
        <v>25</v>
      </c>
      <c r="B16" s="30"/>
      <c r="C16" s="30"/>
      <c r="D16" s="31">
        <v>32189</v>
      </c>
      <c r="E16" s="32">
        <v>235</v>
      </c>
      <c r="F16" s="33">
        <v>32424</v>
      </c>
      <c r="G16" s="31">
        <v>180560</v>
      </c>
      <c r="H16" s="32">
        <v>188</v>
      </c>
      <c r="I16" s="33">
        <v>180748</v>
      </c>
      <c r="J16" s="31">
        <v>3159832</v>
      </c>
      <c r="K16" s="32">
        <v>2642</v>
      </c>
      <c r="L16" s="33">
        <v>3162474</v>
      </c>
      <c r="M16" s="135">
        <v>2.6685604369739715</v>
      </c>
      <c r="N16" s="31">
        <v>3061609</v>
      </c>
      <c r="O16" s="32">
        <v>18666</v>
      </c>
      <c r="P16" s="33">
        <v>3080275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4075</v>
      </c>
      <c r="E17" s="204">
        <v>235</v>
      </c>
      <c r="F17" s="110">
        <v>4310</v>
      </c>
      <c r="G17" s="41">
        <v>4153</v>
      </c>
      <c r="H17" s="204">
        <v>188</v>
      </c>
      <c r="I17" s="110">
        <v>4341</v>
      </c>
      <c r="J17" s="41">
        <v>1693290</v>
      </c>
      <c r="K17" s="204">
        <v>2642</v>
      </c>
      <c r="L17" s="110">
        <v>1695932</v>
      </c>
      <c r="M17" s="222">
        <v>-6.242737114217068</v>
      </c>
      <c r="N17" s="41">
        <v>1790188</v>
      </c>
      <c r="O17" s="204">
        <v>18666</v>
      </c>
      <c r="P17" s="110">
        <v>1808854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28114</v>
      </c>
      <c r="E18" s="50">
        <v>0</v>
      </c>
      <c r="F18" s="151">
        <v>28114</v>
      </c>
      <c r="G18" s="52">
        <v>176407</v>
      </c>
      <c r="H18" s="50">
        <v>0</v>
      </c>
      <c r="I18" s="151">
        <v>176407</v>
      </c>
      <c r="J18" s="52">
        <v>1466542</v>
      </c>
      <c r="K18" s="50">
        <v>0</v>
      </c>
      <c r="L18" s="151">
        <v>1466542</v>
      </c>
      <c r="M18" s="223">
        <v>15.346686896000616</v>
      </c>
      <c r="N18" s="52">
        <v>1271421</v>
      </c>
      <c r="O18" s="50">
        <v>0</v>
      </c>
      <c r="P18" s="151">
        <v>1271421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0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246288</v>
      </c>
      <c r="E20" s="32">
        <v>434</v>
      </c>
      <c r="F20" s="33">
        <v>246722</v>
      </c>
      <c r="G20" s="31">
        <v>265035</v>
      </c>
      <c r="H20" s="32">
        <v>317</v>
      </c>
      <c r="I20" s="33">
        <v>265352</v>
      </c>
      <c r="J20" s="31">
        <v>2310229</v>
      </c>
      <c r="K20" s="32">
        <v>2795</v>
      </c>
      <c r="L20" s="33">
        <v>2313024</v>
      </c>
      <c r="M20" s="142">
        <v>-4.036005416744112</v>
      </c>
      <c r="N20" s="31">
        <v>2395105</v>
      </c>
      <c r="O20" s="32">
        <v>15199</v>
      </c>
      <c r="P20" s="16">
        <v>2410304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242965</v>
      </c>
      <c r="E21" s="206">
        <v>377</v>
      </c>
      <c r="F21" s="204">
        <v>243342</v>
      </c>
      <c r="G21" s="105">
        <v>264510</v>
      </c>
      <c r="H21" s="206">
        <v>308</v>
      </c>
      <c r="I21" s="204">
        <v>264818</v>
      </c>
      <c r="J21" s="105">
        <v>2285022</v>
      </c>
      <c r="K21" s="206">
        <v>1930</v>
      </c>
      <c r="L21" s="207">
        <v>2286952</v>
      </c>
      <c r="M21" s="224">
        <v>-4.1946610966862465</v>
      </c>
      <c r="N21" s="105">
        <v>2372582</v>
      </c>
      <c r="O21" s="206">
        <v>14500</v>
      </c>
      <c r="P21" s="110">
        <v>2387082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242960</v>
      </c>
      <c r="E22" s="209">
        <v>0</v>
      </c>
      <c r="F22" s="210">
        <v>242960</v>
      </c>
      <c r="G22" s="208">
        <v>264501</v>
      </c>
      <c r="H22" s="209">
        <v>0</v>
      </c>
      <c r="I22" s="210">
        <v>264501</v>
      </c>
      <c r="J22" s="208">
        <v>2284627</v>
      </c>
      <c r="K22" s="209">
        <v>0</v>
      </c>
      <c r="L22" s="210">
        <v>2284627</v>
      </c>
      <c r="M22" s="225">
        <v>-2.1213781674901666</v>
      </c>
      <c r="N22" s="208">
        <v>2334143</v>
      </c>
      <c r="O22" s="209">
        <v>0</v>
      </c>
      <c r="P22" s="210">
        <v>2334143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5</v>
      </c>
      <c r="E23" s="39">
        <v>377</v>
      </c>
      <c r="F23" s="87">
        <v>382</v>
      </c>
      <c r="G23" s="86">
        <v>9</v>
      </c>
      <c r="H23" s="39">
        <v>308</v>
      </c>
      <c r="I23" s="87">
        <v>317</v>
      </c>
      <c r="J23" s="86">
        <v>395</v>
      </c>
      <c r="K23" s="39">
        <v>1930</v>
      </c>
      <c r="L23" s="87">
        <v>2325</v>
      </c>
      <c r="M23" s="224">
        <v>-95.60773793780935</v>
      </c>
      <c r="N23" s="86">
        <v>38434</v>
      </c>
      <c r="O23" s="39">
        <v>14500</v>
      </c>
      <c r="P23" s="87">
        <v>52934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4">
        <v>-100</v>
      </c>
      <c r="N24" s="86">
        <v>5</v>
      </c>
      <c r="O24" s="39">
        <v>0</v>
      </c>
      <c r="P24" s="87">
        <v>5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6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150</v>
      </c>
      <c r="E26" s="39">
        <v>0</v>
      </c>
      <c r="F26" s="87">
        <v>150</v>
      </c>
      <c r="G26" s="86">
        <v>11</v>
      </c>
      <c r="H26" s="39">
        <v>0</v>
      </c>
      <c r="I26" s="87">
        <v>11</v>
      </c>
      <c r="J26" s="86">
        <v>1165</v>
      </c>
      <c r="K26" s="39">
        <v>29</v>
      </c>
      <c r="L26" s="87">
        <v>1194</v>
      </c>
      <c r="M26" s="224">
        <v>-58.016877637130804</v>
      </c>
      <c r="N26" s="86">
        <v>2633</v>
      </c>
      <c r="O26" s="39">
        <v>211</v>
      </c>
      <c r="P26" s="87">
        <v>2844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206</v>
      </c>
      <c r="E27" s="39">
        <v>57</v>
      </c>
      <c r="F27" s="77">
        <v>263</v>
      </c>
      <c r="G27" s="86">
        <v>119</v>
      </c>
      <c r="H27" s="39">
        <v>9</v>
      </c>
      <c r="I27" s="77">
        <v>128</v>
      </c>
      <c r="J27" s="86">
        <v>1627</v>
      </c>
      <c r="K27" s="39">
        <v>836</v>
      </c>
      <c r="L27" s="77">
        <v>2463</v>
      </c>
      <c r="M27" s="224">
        <v>1.0668855149774312</v>
      </c>
      <c r="N27" s="86">
        <v>1949</v>
      </c>
      <c r="O27" s="39">
        <v>488</v>
      </c>
      <c r="P27" s="77">
        <v>2437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2967</v>
      </c>
      <c r="E28" s="50">
        <v>0</v>
      </c>
      <c r="F28" s="53">
        <v>2967</v>
      </c>
      <c r="G28" s="52">
        <v>395</v>
      </c>
      <c r="H28" s="50">
        <v>0</v>
      </c>
      <c r="I28" s="53">
        <v>395</v>
      </c>
      <c r="J28" s="52">
        <v>22415</v>
      </c>
      <c r="K28" s="50">
        <v>0</v>
      </c>
      <c r="L28" s="53">
        <v>22415</v>
      </c>
      <c r="M28" s="227">
        <v>24.937294465191464</v>
      </c>
      <c r="N28" s="52">
        <v>17941</v>
      </c>
      <c r="O28" s="50">
        <v>0</v>
      </c>
      <c r="P28" s="53">
        <v>17941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1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28514</v>
      </c>
      <c r="E30" s="38">
        <v>0</v>
      </c>
      <c r="F30" s="42">
        <v>28514</v>
      </c>
      <c r="G30" s="105">
        <v>34534</v>
      </c>
      <c r="H30" s="38">
        <v>0</v>
      </c>
      <c r="I30" s="42">
        <v>34534</v>
      </c>
      <c r="J30" s="105">
        <v>240909</v>
      </c>
      <c r="K30" s="38">
        <v>0</v>
      </c>
      <c r="L30" s="42">
        <v>240909</v>
      </c>
      <c r="M30" s="228">
        <v>22.283245943078743</v>
      </c>
      <c r="N30" s="105">
        <v>196774</v>
      </c>
      <c r="O30" s="38">
        <v>235</v>
      </c>
      <c r="P30" s="42">
        <v>197009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838</v>
      </c>
      <c r="E31" s="38">
        <v>0</v>
      </c>
      <c r="F31" s="110">
        <v>838</v>
      </c>
      <c r="G31" s="105">
        <v>975</v>
      </c>
      <c r="H31" s="38">
        <v>0</v>
      </c>
      <c r="I31" s="110">
        <v>975</v>
      </c>
      <c r="J31" s="105">
        <v>12358</v>
      </c>
      <c r="K31" s="38">
        <v>0</v>
      </c>
      <c r="L31" s="110">
        <v>12358</v>
      </c>
      <c r="M31" s="212">
        <v>14.840628194405724</v>
      </c>
      <c r="N31" s="105">
        <v>10761</v>
      </c>
      <c r="O31" s="38">
        <v>0</v>
      </c>
      <c r="P31" s="110">
        <v>10761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838</v>
      </c>
      <c r="E32" s="116">
        <v>0</v>
      </c>
      <c r="F32" s="117">
        <v>838</v>
      </c>
      <c r="G32" s="115">
        <v>975</v>
      </c>
      <c r="H32" s="116">
        <v>0</v>
      </c>
      <c r="I32" s="117">
        <v>975</v>
      </c>
      <c r="J32" s="115">
        <v>12358</v>
      </c>
      <c r="K32" s="116">
        <v>0</v>
      </c>
      <c r="L32" s="117">
        <v>12358</v>
      </c>
      <c r="M32" s="229">
        <v>14.840628194405724</v>
      </c>
      <c r="N32" s="115">
        <v>10761</v>
      </c>
      <c r="O32" s="116">
        <v>0</v>
      </c>
      <c r="P32" s="117">
        <v>10761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27676</v>
      </c>
      <c r="E34" s="76">
        <v>0</v>
      </c>
      <c r="F34" s="77">
        <v>27676</v>
      </c>
      <c r="G34" s="37">
        <v>33559</v>
      </c>
      <c r="H34" s="76">
        <v>0</v>
      </c>
      <c r="I34" s="77">
        <v>33559</v>
      </c>
      <c r="J34" s="37">
        <v>228551</v>
      </c>
      <c r="K34" s="76">
        <v>0</v>
      </c>
      <c r="L34" s="77">
        <v>228551</v>
      </c>
      <c r="M34" s="229">
        <v>22.71326403505004</v>
      </c>
      <c r="N34" s="37">
        <v>186013</v>
      </c>
      <c r="O34" s="76">
        <v>235</v>
      </c>
      <c r="P34" s="77">
        <v>186248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27676</v>
      </c>
      <c r="E35" s="116">
        <v>0</v>
      </c>
      <c r="F35" s="117">
        <v>27676</v>
      </c>
      <c r="G35" s="115">
        <v>33559</v>
      </c>
      <c r="H35" s="116">
        <v>0</v>
      </c>
      <c r="I35" s="117">
        <v>33559</v>
      </c>
      <c r="J35" s="115">
        <v>228551</v>
      </c>
      <c r="K35" s="116">
        <v>0</v>
      </c>
      <c r="L35" s="117">
        <v>228551</v>
      </c>
      <c r="M35" s="229">
        <v>22.71326403505004</v>
      </c>
      <c r="N35" s="115">
        <v>186013</v>
      </c>
      <c r="O35" s="116">
        <v>235</v>
      </c>
      <c r="P35" s="117">
        <v>186248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6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-9477</v>
      </c>
      <c r="E38" s="32">
        <v>-150</v>
      </c>
      <c r="F38" s="33">
        <v>-9627</v>
      </c>
      <c r="G38" s="31">
        <v>-773</v>
      </c>
      <c r="H38" s="32">
        <v>-144</v>
      </c>
      <c r="I38" s="33">
        <v>-917</v>
      </c>
      <c r="J38" s="31">
        <v>-6201</v>
      </c>
      <c r="K38" s="32">
        <v>1932</v>
      </c>
      <c r="L38" s="33">
        <v>-4269</v>
      </c>
      <c r="M38" s="211"/>
      <c r="N38" s="32">
        <v>6185</v>
      </c>
      <c r="O38" s="32">
        <v>-794</v>
      </c>
      <c r="P38" s="33">
        <v>5391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-8934</v>
      </c>
      <c r="E39" s="39">
        <v>-153</v>
      </c>
      <c r="F39" s="110">
        <v>-9087</v>
      </c>
      <c r="G39" s="86">
        <v>-171</v>
      </c>
      <c r="H39" s="39">
        <v>-144</v>
      </c>
      <c r="I39" s="110">
        <v>-315</v>
      </c>
      <c r="J39" s="86">
        <v>7970</v>
      </c>
      <c r="K39" s="39">
        <v>-823</v>
      </c>
      <c r="L39" s="110">
        <v>7147</v>
      </c>
      <c r="M39" s="212"/>
      <c r="N39" s="86">
        <v>9790</v>
      </c>
      <c r="O39" s="39">
        <v>-3349</v>
      </c>
      <c r="P39" s="110">
        <v>6441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-543</v>
      </c>
      <c r="E40" s="50">
        <v>3</v>
      </c>
      <c r="F40" s="151">
        <v>-540</v>
      </c>
      <c r="G40" s="52">
        <v>-602</v>
      </c>
      <c r="H40" s="50">
        <v>0</v>
      </c>
      <c r="I40" s="151">
        <v>-602</v>
      </c>
      <c r="J40" s="52">
        <v>-14171</v>
      </c>
      <c r="K40" s="49">
        <v>2755</v>
      </c>
      <c r="L40" s="151">
        <v>-11416</v>
      </c>
      <c r="M40" s="140"/>
      <c r="N40" s="52">
        <v>-3605</v>
      </c>
      <c r="O40" s="49">
        <v>2555</v>
      </c>
      <c r="P40" s="151">
        <v>-1050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30" t="s">
        <v>136</v>
      </c>
      <c r="E42" s="331"/>
      <c r="F42" s="332"/>
      <c r="G42" s="330" t="s">
        <v>146</v>
      </c>
      <c r="H42" s="331"/>
      <c r="I42" s="332"/>
      <c r="J42" s="330" t="s">
        <v>146</v>
      </c>
      <c r="K42" s="331"/>
      <c r="L42" s="332"/>
      <c r="M42" s="242"/>
      <c r="N42" s="330" t="s">
        <v>147</v>
      </c>
      <c r="O42" s="331"/>
      <c r="P42" s="332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1215642</v>
      </c>
      <c r="E43" s="32">
        <v>3915</v>
      </c>
      <c r="F43" s="33">
        <v>1219557</v>
      </c>
      <c r="G43" s="14">
        <v>1097406</v>
      </c>
      <c r="H43" s="32">
        <v>3930</v>
      </c>
      <c r="I43" s="33">
        <v>1101336</v>
      </c>
      <c r="J43" s="14">
        <v>1097406</v>
      </c>
      <c r="K43" s="32">
        <v>3930</v>
      </c>
      <c r="L43" s="33">
        <v>1101336</v>
      </c>
      <c r="M43" s="142">
        <v>15.103300084446042</v>
      </c>
      <c r="N43" s="14">
        <v>951142</v>
      </c>
      <c r="O43" s="32">
        <v>5682</v>
      </c>
      <c r="P43" s="33">
        <v>956824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315"/>
      <c r="R44" s="315"/>
      <c r="S44" s="45"/>
    </row>
    <row r="45" spans="1:19" ht="30.75" thickBot="1">
      <c r="A45" s="134" t="s">
        <v>74</v>
      </c>
      <c r="B45" s="13"/>
      <c r="C45" s="13"/>
      <c r="D45" s="31">
        <v>1215642</v>
      </c>
      <c r="E45" s="32">
        <v>3915</v>
      </c>
      <c r="F45" s="15">
        <v>1219557</v>
      </c>
      <c r="G45" s="31">
        <v>1097406</v>
      </c>
      <c r="H45" s="32">
        <v>3930</v>
      </c>
      <c r="I45" s="15">
        <v>1101336</v>
      </c>
      <c r="J45" s="31">
        <v>1097406</v>
      </c>
      <c r="K45" s="32">
        <v>3930</v>
      </c>
      <c r="L45" s="15">
        <v>1101336</v>
      </c>
      <c r="M45" s="142">
        <v>15.103300084446042</v>
      </c>
      <c r="N45" s="31">
        <v>951142</v>
      </c>
      <c r="O45" s="32">
        <v>5682</v>
      </c>
      <c r="P45" s="16">
        <v>956824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844902</v>
      </c>
      <c r="E46" s="39">
        <v>3787</v>
      </c>
      <c r="F46" s="87">
        <v>848689</v>
      </c>
      <c r="G46" s="41">
        <v>757995</v>
      </c>
      <c r="H46" s="39">
        <v>3783</v>
      </c>
      <c r="I46" s="87">
        <v>761778</v>
      </c>
      <c r="J46" s="41">
        <v>757995</v>
      </c>
      <c r="K46" s="39">
        <v>3783</v>
      </c>
      <c r="L46" s="87">
        <v>761778</v>
      </c>
      <c r="M46" s="222">
        <v>21.95238308690279</v>
      </c>
      <c r="N46" s="41">
        <v>619219</v>
      </c>
      <c r="O46" s="39">
        <v>5433</v>
      </c>
      <c r="P46" s="87">
        <v>624652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370740</v>
      </c>
      <c r="E47" s="50">
        <v>128</v>
      </c>
      <c r="F47" s="151">
        <v>370868</v>
      </c>
      <c r="G47" s="52">
        <v>339411</v>
      </c>
      <c r="H47" s="50">
        <v>147</v>
      </c>
      <c r="I47" s="151">
        <v>339558</v>
      </c>
      <c r="J47" s="52">
        <v>339411</v>
      </c>
      <c r="K47" s="50">
        <v>147</v>
      </c>
      <c r="L47" s="151">
        <v>339558</v>
      </c>
      <c r="M47" s="227">
        <v>2.223546837180738</v>
      </c>
      <c r="N47" s="52">
        <v>331923</v>
      </c>
      <c r="O47" s="50">
        <v>249</v>
      </c>
      <c r="P47" s="151">
        <v>332172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0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316" t="s">
        <v>81</v>
      </c>
      <c r="R49" s="315"/>
      <c r="S49" s="317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2"/>
      <c r="N50" s="158"/>
      <c r="O50" s="159"/>
      <c r="P50" s="160"/>
      <c r="Q50" s="318" t="s">
        <v>83</v>
      </c>
      <c r="R50" s="319"/>
      <c r="S50" s="320"/>
    </row>
    <row r="51" spans="1:19" ht="30">
      <c r="A51" s="321" t="s">
        <v>84</v>
      </c>
      <c r="B51" s="322"/>
      <c r="C51" s="323"/>
      <c r="D51" s="158"/>
      <c r="E51" s="159"/>
      <c r="F51" s="160"/>
      <c r="G51" s="158"/>
      <c r="H51" s="159"/>
      <c r="I51" s="160"/>
      <c r="J51" s="158"/>
      <c r="K51" s="159"/>
      <c r="L51" s="160"/>
      <c r="M51" s="232"/>
      <c r="N51" s="158"/>
      <c r="O51" s="159"/>
      <c r="P51" s="160"/>
      <c r="Q51" s="318" t="s">
        <v>85</v>
      </c>
      <c r="R51" s="319"/>
      <c r="S51" s="320"/>
    </row>
    <row r="52" spans="1:19" ht="30">
      <c r="A52" s="162"/>
      <c r="B52" s="96" t="s">
        <v>86</v>
      </c>
      <c r="C52" s="96"/>
      <c r="D52" s="163">
        <v>8263</v>
      </c>
      <c r="E52" s="159">
        <v>0</v>
      </c>
      <c r="F52" s="164">
        <v>8263</v>
      </c>
      <c r="G52" s="163">
        <v>13904</v>
      </c>
      <c r="H52" s="159">
        <v>0</v>
      </c>
      <c r="I52" s="164">
        <v>13904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302" t="s">
        <v>87</v>
      </c>
      <c r="R52" s="303"/>
      <c r="S52" s="45"/>
    </row>
    <row r="53" spans="1:19" ht="30">
      <c r="A53" s="162"/>
      <c r="B53" s="96" t="s">
        <v>117</v>
      </c>
      <c r="C53" s="96"/>
      <c r="D53" s="163">
        <v>8949</v>
      </c>
      <c r="E53" s="159">
        <v>0</v>
      </c>
      <c r="F53" s="164">
        <v>8949</v>
      </c>
      <c r="G53" s="163">
        <v>8202</v>
      </c>
      <c r="H53" s="159">
        <v>0</v>
      </c>
      <c r="I53" s="164">
        <v>8202</v>
      </c>
      <c r="J53" s="163">
        <v>88964</v>
      </c>
      <c r="K53" s="159">
        <v>0</v>
      </c>
      <c r="L53" s="164">
        <v>88964</v>
      </c>
      <c r="M53" s="216"/>
      <c r="N53" s="163">
        <v>59142</v>
      </c>
      <c r="O53" s="159">
        <v>0</v>
      </c>
      <c r="P53" s="160">
        <v>59142</v>
      </c>
      <c r="Q53" s="302" t="s">
        <v>89</v>
      </c>
      <c r="R53" s="303"/>
      <c r="S53" s="45"/>
    </row>
    <row r="54" spans="1:19" ht="30">
      <c r="A54" s="162"/>
      <c r="B54" s="96" t="s">
        <v>90</v>
      </c>
      <c r="C54" s="96"/>
      <c r="D54" s="163">
        <v>3308</v>
      </c>
      <c r="E54" s="159">
        <v>0</v>
      </c>
      <c r="F54" s="164">
        <v>3308</v>
      </c>
      <c r="G54" s="163">
        <v>13302</v>
      </c>
      <c r="H54" s="159">
        <v>0</v>
      </c>
      <c r="I54" s="164">
        <v>13302</v>
      </c>
      <c r="J54" s="163">
        <v>84041</v>
      </c>
      <c r="K54" s="159">
        <v>0</v>
      </c>
      <c r="L54" s="164">
        <v>84041</v>
      </c>
      <c r="M54" s="216"/>
      <c r="N54" s="163">
        <v>54748</v>
      </c>
      <c r="O54" s="159">
        <v>0</v>
      </c>
      <c r="P54" s="160">
        <v>54748</v>
      </c>
      <c r="Q54" s="302" t="s">
        <v>91</v>
      </c>
      <c r="R54" s="303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302" t="s">
        <v>93</v>
      </c>
      <c r="R55" s="303"/>
      <c r="S55" s="45"/>
    </row>
    <row r="56" spans="1:19" ht="30.75" thickBot="1">
      <c r="A56" s="168"/>
      <c r="B56" s="169" t="s">
        <v>118</v>
      </c>
      <c r="C56" s="169"/>
      <c r="D56" s="170">
        <v>13904</v>
      </c>
      <c r="E56" s="171">
        <v>0</v>
      </c>
      <c r="F56" s="171">
        <v>13904</v>
      </c>
      <c r="G56" s="170">
        <v>8804</v>
      </c>
      <c r="H56" s="171">
        <v>0</v>
      </c>
      <c r="I56" s="171">
        <v>8804</v>
      </c>
      <c r="J56" s="170">
        <v>8804</v>
      </c>
      <c r="K56" s="171">
        <v>0</v>
      </c>
      <c r="L56" s="171">
        <v>8804</v>
      </c>
      <c r="M56" s="233"/>
      <c r="N56" s="170">
        <v>11992</v>
      </c>
      <c r="O56" s="171">
        <v>0</v>
      </c>
      <c r="P56" s="173">
        <v>11992</v>
      </c>
      <c r="Q56" s="304" t="s">
        <v>95</v>
      </c>
      <c r="R56" s="304"/>
      <c r="S56" s="174"/>
    </row>
    <row r="57" spans="1:19" s="3" customFormat="1" ht="30">
      <c r="A57" s="302" t="s">
        <v>103</v>
      </c>
      <c r="B57" s="303"/>
      <c r="C57" s="303"/>
      <c r="D57" s="303"/>
      <c r="E57" s="303"/>
      <c r="F57" s="303"/>
      <c r="G57" s="303"/>
      <c r="H57" s="303"/>
      <c r="I57" s="303"/>
      <c r="J57" s="176" t="s">
        <v>97</v>
      </c>
      <c r="K57" s="328" t="s">
        <v>105</v>
      </c>
      <c r="L57" s="328"/>
      <c r="M57" s="328"/>
      <c r="N57" s="328"/>
      <c r="O57" s="328"/>
      <c r="P57" s="328"/>
      <c r="Q57" s="328"/>
      <c r="R57" s="328"/>
      <c r="S57" s="329"/>
    </row>
    <row r="58" spans="1:19" s="3" customFormat="1" ht="30">
      <c r="A58" s="302" t="s">
        <v>106</v>
      </c>
      <c r="B58" s="303"/>
      <c r="C58" s="303"/>
      <c r="D58" s="303"/>
      <c r="E58" s="303"/>
      <c r="F58" s="303"/>
      <c r="G58" s="303"/>
      <c r="H58" s="303"/>
      <c r="I58" s="303"/>
      <c r="J58" s="176" t="s">
        <v>104</v>
      </c>
      <c r="K58" s="328" t="s">
        <v>108</v>
      </c>
      <c r="L58" s="328"/>
      <c r="M58" s="328"/>
      <c r="N58" s="328"/>
      <c r="O58" s="328"/>
      <c r="P58" s="328"/>
      <c r="Q58" s="328"/>
      <c r="R58" s="328"/>
      <c r="S58" s="329"/>
    </row>
    <row r="59" spans="1:19" s="3" customFormat="1" ht="30">
      <c r="A59" s="302" t="s">
        <v>129</v>
      </c>
      <c r="B59" s="303"/>
      <c r="C59" s="303"/>
      <c r="D59" s="303"/>
      <c r="E59" s="303"/>
      <c r="F59" s="303"/>
      <c r="G59" s="303"/>
      <c r="H59" s="303"/>
      <c r="I59" s="303"/>
      <c r="J59" s="217" t="s">
        <v>107</v>
      </c>
      <c r="K59" s="328" t="s">
        <v>130</v>
      </c>
      <c r="L59" s="328"/>
      <c r="M59" s="328"/>
      <c r="N59" s="328"/>
      <c r="O59" s="328"/>
      <c r="P59" s="328"/>
      <c r="Q59" s="328"/>
      <c r="R59" s="328"/>
      <c r="S59" s="329"/>
    </row>
    <row r="60" spans="1:160" s="194" customFormat="1" ht="31.5" customHeight="1" thickBot="1">
      <c r="A60" s="333" t="s">
        <v>131</v>
      </c>
      <c r="B60" s="334"/>
      <c r="C60" s="334"/>
      <c r="D60" s="334"/>
      <c r="E60" s="334"/>
      <c r="F60" s="334"/>
      <c r="G60" s="334"/>
      <c r="H60" s="334"/>
      <c r="I60" s="334"/>
      <c r="J60" s="243"/>
      <c r="K60" s="244" t="s">
        <v>132</v>
      </c>
      <c r="L60" s="244"/>
      <c r="M60" s="244"/>
      <c r="N60" s="244"/>
      <c r="O60" s="244"/>
      <c r="P60" s="244"/>
      <c r="Q60" s="244"/>
      <c r="R60" s="244"/>
      <c r="S60" s="245"/>
      <c r="T60" s="193"/>
      <c r="U60" s="193"/>
      <c r="V60" s="193"/>
      <c r="W60" s="193"/>
      <c r="X60" s="193"/>
      <c r="Y60" s="193"/>
      <c r="Z60" s="193"/>
      <c r="AA60" s="193"/>
      <c r="AB60" s="193"/>
      <c r="AC60" s="193"/>
      <c r="AD60" s="193"/>
      <c r="AE60" s="193"/>
      <c r="AF60" s="193"/>
      <c r="AG60" s="193"/>
      <c r="AH60" s="193"/>
      <c r="AI60" s="193"/>
      <c r="AJ60" s="193"/>
      <c r="AK60" s="193"/>
      <c r="AL60" s="193"/>
      <c r="AM60" s="193"/>
      <c r="AN60" s="193"/>
      <c r="AO60" s="193"/>
      <c r="AP60" s="193"/>
      <c r="AQ60" s="193"/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3"/>
      <c r="BF60" s="193"/>
      <c r="BG60" s="193"/>
      <c r="BH60" s="193"/>
      <c r="BI60" s="193"/>
      <c r="BJ60" s="193"/>
      <c r="BK60" s="193"/>
      <c r="BL60" s="193"/>
      <c r="BM60" s="193"/>
      <c r="BN60" s="193"/>
      <c r="BO60" s="193"/>
      <c r="BP60" s="193"/>
      <c r="BQ60" s="193"/>
      <c r="BR60" s="193"/>
      <c r="BS60" s="193"/>
      <c r="BT60" s="193"/>
      <c r="BU60" s="193"/>
      <c r="BV60" s="193"/>
      <c r="BW60" s="193"/>
      <c r="BX60" s="193"/>
      <c r="BY60" s="193"/>
      <c r="BZ60" s="193"/>
      <c r="CA60" s="193"/>
      <c r="CB60" s="193"/>
      <c r="CC60" s="193"/>
      <c r="CD60" s="193"/>
      <c r="CE60" s="193"/>
      <c r="CF60" s="193"/>
      <c r="CG60" s="193"/>
      <c r="CH60" s="193"/>
      <c r="CI60" s="193"/>
      <c r="CJ60" s="193"/>
      <c r="CK60" s="193"/>
      <c r="CL60" s="193"/>
      <c r="CM60" s="193"/>
      <c r="CN60" s="193"/>
      <c r="CO60" s="193"/>
      <c r="CP60" s="193"/>
      <c r="CQ60" s="193"/>
      <c r="CR60" s="193"/>
      <c r="CS60" s="193"/>
      <c r="CT60" s="193"/>
      <c r="CU60" s="193"/>
      <c r="CV60" s="193"/>
      <c r="CW60" s="193"/>
      <c r="CX60" s="193"/>
      <c r="CY60" s="193"/>
      <c r="CZ60" s="193"/>
      <c r="DA60" s="193"/>
      <c r="DB60" s="193"/>
      <c r="DC60" s="193"/>
      <c r="DD60" s="193"/>
      <c r="DE60" s="193"/>
      <c r="DF60" s="193"/>
      <c r="DG60" s="193"/>
      <c r="DH60" s="193"/>
      <c r="DI60" s="193"/>
      <c r="DJ60" s="193"/>
      <c r="DK60" s="193"/>
      <c r="DL60" s="193"/>
      <c r="DM60" s="193"/>
      <c r="DN60" s="193"/>
      <c r="DO60" s="193"/>
      <c r="DP60" s="193"/>
      <c r="DQ60" s="193"/>
      <c r="DR60" s="193"/>
      <c r="DS60" s="193"/>
      <c r="DT60" s="193"/>
      <c r="DU60" s="193"/>
      <c r="DV60" s="193"/>
      <c r="DW60" s="193"/>
      <c r="DX60" s="193"/>
      <c r="DY60" s="193"/>
      <c r="DZ60" s="193"/>
      <c r="EA60" s="193"/>
      <c r="EB60" s="193"/>
      <c r="EC60" s="193"/>
      <c r="ED60" s="193"/>
      <c r="EE60" s="193"/>
      <c r="EF60" s="193"/>
      <c r="EG60" s="193"/>
      <c r="EH60" s="193"/>
      <c r="EI60" s="193"/>
      <c r="EJ60" s="193"/>
      <c r="EK60" s="193"/>
      <c r="EL60" s="193"/>
      <c r="EM60" s="193"/>
      <c r="EN60" s="193"/>
      <c r="EO60" s="193"/>
      <c r="EP60" s="193"/>
      <c r="EQ60" s="193"/>
      <c r="ER60" s="193"/>
      <c r="ES60" s="193"/>
      <c r="ET60" s="193"/>
      <c r="EU60" s="193"/>
      <c r="EV60" s="193"/>
      <c r="EW60" s="193"/>
      <c r="EX60" s="193"/>
      <c r="EY60" s="193"/>
      <c r="EZ60" s="193"/>
      <c r="FA60" s="193"/>
      <c r="FB60" s="193"/>
      <c r="FC60" s="193"/>
      <c r="FD60" s="193"/>
    </row>
  </sheetData>
  <sheetProtection selectLockedCells="1"/>
  <mergeCells count="59">
    <mergeCell ref="N5:P5"/>
    <mergeCell ref="A1:C9"/>
    <mergeCell ref="D1:P1"/>
    <mergeCell ref="D6:F6"/>
    <mergeCell ref="G6:I6"/>
    <mergeCell ref="J6:L6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N15:P15"/>
    <mergeCell ref="D14:F14"/>
    <mergeCell ref="G14:I14"/>
    <mergeCell ref="J14:L14"/>
    <mergeCell ref="N14:P14"/>
    <mergeCell ref="Q10:S10"/>
    <mergeCell ref="Q11:S11"/>
    <mergeCell ref="D10:P10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A60:I60"/>
    <mergeCell ref="A51:C51"/>
    <mergeCell ref="Q51:S51"/>
    <mergeCell ref="A58:I58"/>
    <mergeCell ref="Q55:R55"/>
    <mergeCell ref="Q56:R56"/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2015-07-22T09:35:30Z</cp:lastPrinted>
  <dcterms:created xsi:type="dcterms:W3CDTF">2013-08-02T12:34:35Z</dcterms:created>
  <dcterms:modified xsi:type="dcterms:W3CDTF">2015-07-23T11:26:34Z</dcterms:modified>
  <cp:category/>
  <cp:version/>
  <cp:contentType/>
  <cp:contentStatus/>
</cp:coreProperties>
</file>