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<sst xmlns="http://schemas.openxmlformats.org/spreadsheetml/2006/main" count="265" uniqueCount="148">
  <si>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</si>
  <si>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</si>
  <si>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</si>
  <si>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</si>
  <si>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</si>
  <si>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</si>
  <si>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</si>
  <si>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</si>
  <si>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</si>
  <si>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</si>
  <si>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</si>
  <si>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</si>
  <si>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</si>
  <si>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</si>
  <si>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</si>
  <si>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</si>
  <si>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</si>
  <si>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</si>
  <si>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</si>
  <si>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</si>
  <si>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</si>
  <si>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</si>
  <si>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</si>
  <si>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</si>
  <si>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</si>
  <si>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</si>
  <si>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</si>
  <si>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</si>
  <si>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</si>
  <si>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</si>
  <si>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</si>
  <si>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</si>
  <si>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</si>
  <si>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</si>
  <si>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</si>
  <si>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</si>
  <si>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</si>
  <si>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</si>
  <si>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</si>
  <si>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</si>
  <si>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</si>
  <si>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</si>
  <si>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</si>
  <si>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</si>
  <si>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</si>
  <si>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</si>
  <si>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</si>
  <si>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</si>
  <si>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</si>
  <si>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</si>
  <si>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</si>
  <si>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</si>
  <si>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</si>
  <si>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</si>
  <si>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</si>
  <si>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</si>
  <si>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</si>
  <si>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</si>
  <si>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</si>
  <si>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</si>
  <si>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</si>
  <si>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</si>
  <si>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</si>
  <si>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</si>
  <si>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</si>
  <si>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</si>
  <si>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</si>
  <si>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</si>
  <si>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</si>
  <si>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</si>
  <si>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</si>
  <si>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</si>
  <si>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</si>
  <si>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</si>
  <si>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</si>
  <si>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</si>
  <si>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</si>
  <si>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</si>
  <si>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</si>
  <si>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</si>
  <si>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</si>
  <si>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</si>
  <si>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</si>
  <si>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</si>
  <si>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</si>
  <si>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</si>
  <si>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</si>
  <si>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</si>
  <si>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</si>
  <si>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</si>
  <si>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</si>
  <si>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</si>
  <si>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</si>
  <si>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</si>
  <si>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</si>
  <si>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</si>
  <si>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</si>
  <si>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</si>
  <si>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</si>
  <si>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</si>
  <si>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</si>
  <si>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</si>
  <si>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</si>
  <si>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</si>
  <si>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</si>
  <si>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</si>
  <si>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</si>
  <si>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</si>
  <si>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</si>
  <si>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</si>
  <si>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</si>
  <si>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</si>
  <si>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</si>
  <si>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</si>
  <si>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</si>
  <si>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</si>
  <si>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</si>
  <si>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</si>
  <si>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</si>
  <si>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</si>
  <si>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</si>
  <si>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</si>
  <si>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</si>
  <si>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</si>
  <si>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</si>
  <si>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</si>
  <si>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Deliveries directly from farms </t>
  </si>
  <si>
    <t>SMD-012015</t>
  </si>
  <si>
    <t xml:space="preserve">Monthly announcement of data / Kitsiso ya kgwedi le kgwedi  ya tshedimosetso (1) </t>
  </si>
  <si>
    <t>2014/15 Year (October - September) / Ngwaga wa 2014/15 (Diphalane - Lwetse) (2)</t>
  </si>
  <si>
    <t>December 2014</t>
  </si>
  <si>
    <t>November 2014</t>
  </si>
  <si>
    <t>Sedimonthole 2014</t>
  </si>
  <si>
    <t>October - December 2014</t>
  </si>
  <si>
    <t>October - December 2013</t>
  </si>
  <si>
    <t>Ngwanatseele 2014</t>
  </si>
  <si>
    <t>Diphalane - Sedimonthole 2014</t>
  </si>
  <si>
    <t>Diphalane - Sedimonthole 2013</t>
  </si>
  <si>
    <t>1 November/Ngwanatseele 2014</t>
  </si>
  <si>
    <t>1 December/Sedimonthole 2014</t>
  </si>
  <si>
    <t>1 October/Diphalane 2014</t>
  </si>
  <si>
    <t>30 November/Ngwanatseele 2014</t>
  </si>
  <si>
    <t>31 December/Sedimonthole 2014</t>
  </si>
  <si>
    <t>31 December/Sedimonthole 2013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</si>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</sst>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47" xfId="55" applyNumberFormat="1" applyFont="1" applyFill="1" applyBorder="1" applyAlignment="1">
      <alignment horizontal="center" vertical="center"/>
      <protection/>
    </xf>
    <xf numFmtId="0" fontId="7" fillId="0" borderId="32" xfId="55" applyNumberFormat="1" applyFont="1" applyFill="1" applyBorder="1" applyAlignment="1">
      <alignment horizontal="center" vertical="center"/>
      <protection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>
      <alignment horizontal="center" vertical="center"/>
      <protection/>
    </xf>
    <xf numFmtId="164" fontId="7" fillId="0" borderId="63" xfId="0" applyNumberFormat="1" applyFont="1" applyFill="1" applyBorder="1" applyAlignment="1" quotePrefix="1">
      <alignment horizontal="center" vertical="center"/>
    </xf>
    <xf numFmtId="164" fontId="7" fillId="0" borderId="28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NumberFormat="1" applyFont="1" applyFill="1" applyBorder="1" applyAlignment="1" quotePrefix="1">
      <alignment horizontal="center" vertical="center"/>
      <protection/>
    </xf>
    <xf numFmtId="0" fontId="7" fillId="0" borderId="28" xfId="55" applyNumberFormat="1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5" fillId="0" borderId="52" xfId="55" applyNumberFormat="1" applyFont="1" applyBorder="1" applyAlignment="1">
      <alignment horizontal="center" vertical="center"/>
      <protection/>
    </xf>
    <xf numFmtId="0" fontId="5" fillId="0" borderId="23" xfId="55" applyNumberFormat="1" applyFont="1" applyBorder="1" applyAlignment="1">
      <alignment horizontal="center" vertical="center"/>
      <protection/>
    </xf>
    <xf numFmtId="0" fontId="5" fillId="0" borderId="33" xfId="55" applyNumberFormat="1" applyFont="1" applyBorder="1" applyAlignment="1">
      <alignment horizontal="center" vertical="center"/>
      <protection/>
    </xf>
    <xf numFmtId="0" fontId="5" fillId="0" borderId="19" xfId="55" applyNumberFormat="1" applyFont="1" applyBorder="1" applyAlignment="1">
      <alignment horizontal="center" vertical="center"/>
      <protection/>
    </xf>
    <xf numFmtId="0" fontId="5" fillId="0" borderId="0" xfId="55" applyNumberFormat="1" applyFont="1" applyBorder="1" applyAlignment="1">
      <alignment horizontal="center" vertical="center"/>
      <protection/>
    </xf>
    <xf numFmtId="0" fontId="5" fillId="0" borderId="14" xfId="55" applyNumberFormat="1" applyFont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NumberFormat="1" applyFont="1" applyFill="1" applyBorder="1" applyAlignment="1">
      <alignment horizontal="center" vertical="center"/>
      <protection/>
    </xf>
    <xf numFmtId="0" fontId="7" fillId="0" borderId="33" xfId="55" applyNumberFormat="1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0" fontId="7" fillId="0" borderId="36" xfId="55" applyNumberFormat="1" applyFont="1" applyFill="1" applyBorder="1" applyAlignment="1">
      <alignment horizontal="center" vertical="center"/>
      <protection/>
    </xf>
    <xf numFmtId="0" fontId="7" fillId="0" borderId="24" xfId="55" applyNumberFormat="1" applyFont="1" applyFill="1" applyBorder="1" applyAlignment="1" quotePrefix="1">
      <alignment horizontal="center" vertical="center"/>
      <protection/>
    </xf>
    <xf numFmtId="0" fontId="7" fillId="0" borderId="17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209550</xdr:rowOff>
    </xdr:from>
    <xdr:to>
      <xdr:col>2</xdr:col>
      <xdr:colOff>3495675</xdr:colOff>
      <xdr:row>4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95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19050</xdr:rowOff>
    </xdr:from>
    <xdr:to>
      <xdr:col>2</xdr:col>
      <xdr:colOff>4457700</xdr:colOff>
      <xdr:row>8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81200"/>
          <a:ext cx="4638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337367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258111</v>
          </cell>
          <cell r="E19">
            <v>0</v>
          </cell>
        </row>
        <row r="20">
          <cell r="D20">
            <v>36</v>
          </cell>
          <cell r="E20">
            <v>169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156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1917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-22</v>
          </cell>
          <cell r="E36">
            <v>-187</v>
          </cell>
        </row>
        <row r="37">
          <cell r="D37">
            <v>-2257</v>
          </cell>
          <cell r="E37">
            <v>-4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133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70"/>
      <c r="K1" s="271" t="s">
        <v>1</v>
      </c>
      <c r="L1" s="272"/>
      <c r="M1" s="273"/>
    </row>
    <row r="2" spans="1:13" ht="30" customHeight="1">
      <c r="A2" s="262"/>
      <c r="B2" s="263"/>
      <c r="C2" s="264"/>
      <c r="D2" s="277" t="s">
        <v>2</v>
      </c>
      <c r="E2" s="278"/>
      <c r="F2" s="278"/>
      <c r="G2" s="278"/>
      <c r="H2" s="278"/>
      <c r="I2" s="278"/>
      <c r="J2" s="279"/>
      <c r="K2" s="274"/>
      <c r="L2" s="275"/>
      <c r="M2" s="276"/>
    </row>
    <row r="3" spans="1:13" ht="30" customHeight="1">
      <c r="A3" s="262"/>
      <c r="B3" s="263"/>
      <c r="C3" s="264"/>
      <c r="D3" s="277" t="s">
        <v>3</v>
      </c>
      <c r="E3" s="278"/>
      <c r="F3" s="278"/>
      <c r="G3" s="278"/>
      <c r="H3" s="278"/>
      <c r="I3" s="278"/>
      <c r="J3" s="279"/>
      <c r="K3" s="274"/>
      <c r="L3" s="275"/>
      <c r="M3" s="276"/>
    </row>
    <row r="4" spans="1:13" ht="30" customHeight="1" thickBot="1">
      <c r="A4" s="262"/>
      <c r="B4" s="263"/>
      <c r="C4" s="264"/>
      <c r="D4" s="280" t="s">
        <v>4</v>
      </c>
      <c r="E4" s="281"/>
      <c r="F4" s="281"/>
      <c r="G4" s="281"/>
      <c r="H4" s="281"/>
      <c r="I4" s="281"/>
      <c r="J4" s="282"/>
      <c r="K4" s="274"/>
      <c r="L4" s="275"/>
      <c r="M4" s="276"/>
    </row>
    <row r="5" spans="1:13" ht="30" customHeight="1">
      <c r="A5" s="262"/>
      <c r="B5" s="263"/>
      <c r="C5" s="264"/>
      <c r="D5" s="283" t="s">
        <v>5</v>
      </c>
      <c r="E5" s="284"/>
      <c r="F5" s="284"/>
      <c r="G5" s="1"/>
      <c r="H5" s="285"/>
      <c r="I5" s="284"/>
      <c r="J5" s="284"/>
      <c r="K5" s="274"/>
      <c r="L5" s="275"/>
      <c r="M5" s="276"/>
    </row>
    <row r="6" spans="1:13" ht="30" customHeight="1">
      <c r="A6" s="262"/>
      <c r="B6" s="263"/>
      <c r="C6" s="264"/>
      <c r="D6" s="286" t="s">
        <v>6</v>
      </c>
      <c r="E6" s="287"/>
      <c r="F6" s="288"/>
      <c r="G6" s="2"/>
      <c r="H6" s="289" t="s">
        <v>7</v>
      </c>
      <c r="I6" s="287"/>
      <c r="J6" s="288"/>
      <c r="K6" s="245" t="s">
        <v>8</v>
      </c>
      <c r="L6" s="246"/>
      <c r="M6" s="247"/>
    </row>
    <row r="7" spans="1:13" ht="30" customHeight="1" thickBot="1">
      <c r="A7" s="262"/>
      <c r="B7" s="263"/>
      <c r="C7" s="264"/>
      <c r="D7" s="252" t="s">
        <v>9</v>
      </c>
      <c r="E7" s="253"/>
      <c r="F7" s="254"/>
      <c r="H7" s="252" t="s">
        <v>10</v>
      </c>
      <c r="I7" s="253"/>
      <c r="J7" s="254"/>
      <c r="K7" s="248"/>
      <c r="L7" s="246"/>
      <c r="M7" s="247"/>
    </row>
    <row r="8" spans="1:13" ht="30" customHeight="1">
      <c r="A8" s="262"/>
      <c r="B8" s="263"/>
      <c r="C8" s="264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48"/>
      <c r="L8" s="246"/>
      <c r="M8" s="247"/>
    </row>
    <row r="9" spans="1:13" ht="30" customHeight="1" thickBot="1">
      <c r="A9" s="265"/>
      <c r="B9" s="266"/>
      <c r="C9" s="267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49"/>
      <c r="L9" s="250"/>
      <c r="M9" s="251"/>
    </row>
    <row r="10" spans="1:13" ht="30" customHeight="1" thickBot="1">
      <c r="A10" s="255" t="s">
        <v>19</v>
      </c>
      <c r="B10" s="256"/>
      <c r="C10" s="257"/>
      <c r="D10" s="258"/>
      <c r="E10" s="258"/>
      <c r="F10" s="258"/>
      <c r="G10" s="258"/>
      <c r="H10" s="258"/>
      <c r="I10" s="258"/>
      <c r="J10" s="258"/>
      <c r="K10" s="255" t="s">
        <v>20</v>
      </c>
      <c r="L10" s="256"/>
      <c r="M10" s="257"/>
    </row>
    <row r="11" spans="1:13" ht="30" customHeight="1" thickBot="1">
      <c r="A11" s="290"/>
      <c r="B11" s="284"/>
      <c r="C11" s="284"/>
      <c r="D11" s="291" t="s">
        <v>21</v>
      </c>
      <c r="E11" s="292"/>
      <c r="F11" s="293"/>
      <c r="G11" s="11"/>
      <c r="H11" s="291" t="s">
        <v>22</v>
      </c>
      <c r="I11" s="292"/>
      <c r="J11" s="293"/>
      <c r="K11" s="294"/>
      <c r="L11" s="294"/>
      <c r="M11" s="295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96"/>
      <c r="E13" s="296"/>
      <c r="F13" s="296"/>
      <c r="G13" s="21"/>
      <c r="H13" s="296"/>
      <c r="I13" s="296"/>
      <c r="J13" s="296"/>
      <c r="K13" s="18"/>
      <c r="L13" s="22"/>
      <c r="M13" s="20"/>
    </row>
    <row r="14" spans="1:13" ht="30" customHeight="1">
      <c r="A14" s="12"/>
      <c r="B14" s="13"/>
      <c r="C14" s="13"/>
      <c r="D14" s="297"/>
      <c r="E14" s="297"/>
      <c r="F14" s="298"/>
      <c r="G14" s="23"/>
      <c r="H14" s="299"/>
      <c r="I14" s="299"/>
      <c r="J14" s="300"/>
      <c r="K14" s="18"/>
      <c r="L14" s="22"/>
      <c r="M14" s="20"/>
    </row>
    <row r="15" spans="1:13" ht="30" customHeight="1" thickBot="1">
      <c r="A15" s="24"/>
      <c r="B15" s="25"/>
      <c r="C15" s="25"/>
      <c r="D15" s="301"/>
      <c r="E15" s="302"/>
      <c r="F15" s="301"/>
      <c r="G15" s="26"/>
      <c r="H15" s="303"/>
      <c r="I15" s="304"/>
      <c r="J15" s="30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604088</v>
      </c>
      <c r="E16" s="32">
        <f>+E17+E18</f>
        <v>58</v>
      </c>
      <c r="F16" s="33">
        <f>SUM(D16:E16)</f>
        <v>604146</v>
      </c>
      <c r="G16" s="34">
        <f>_xlfn.IFERROR((F16-J16)/J16*100,IF(F16-J16=0,0,100))</f>
        <v>84.47093452864411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337367</v>
      </c>
      <c r="E17" s="38">
        <f>'[1]LSOkt'!$E$14</f>
        <v>58</v>
      </c>
      <c r="F17" s="39">
        <f>+D17+E17</f>
        <v>337425</v>
      </c>
      <c r="G17" s="40">
        <f>_xlfn.IFERROR((F17-J17)/J17*100,IF(F17-J17=0,0,100))</f>
        <v>208.31962719298244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266721</v>
      </c>
      <c r="E18" s="49">
        <f>'[1]LSOkt'!$E$15</f>
        <v>0</v>
      </c>
      <c r="F18" s="50">
        <f>+D18+E18</f>
        <v>266721</v>
      </c>
      <c r="G18" s="51">
        <f>_xlfn.IFERROR((F18-J18)/J18*100,IF(F18-J18=0,0,100))</f>
        <v>22.314295934183857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258399</v>
      </c>
      <c r="E20" s="63">
        <f>E21+E26+E27+E28</f>
        <v>184</v>
      </c>
      <c r="F20" s="64">
        <f>F21+F26+F27+F28</f>
        <v>258583</v>
      </c>
      <c r="G20" s="17">
        <f aca="true" t="shared" si="0" ref="G20:G28">_xlfn.IFERROR((F20-J20)/J20*100,IF(F20-J20=0,0,100))</f>
        <v>-4.772023377685137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258147</v>
      </c>
      <c r="E21" s="68">
        <f>SUM(E22:E25)</f>
        <v>169</v>
      </c>
      <c r="F21" s="69">
        <f>SUM(F22:F25)</f>
        <v>258316</v>
      </c>
      <c r="G21" s="70">
        <f t="shared" si="0"/>
        <v>-4.75916585552901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258111</v>
      </c>
      <c r="E22" s="76">
        <f>'[1]LSOkt'!$E$19</f>
        <v>0</v>
      </c>
      <c r="F22" s="77">
        <f>SUM(D22:E22)</f>
        <v>258111</v>
      </c>
      <c r="G22" s="78">
        <f t="shared" si="0"/>
        <v>-3.4850110869719666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36</v>
      </c>
      <c r="E23" s="76">
        <f>'[1]LSOkt'!$E$20</f>
        <v>169</v>
      </c>
      <c r="F23" s="77">
        <f>SUM(D23:E23)</f>
        <v>205</v>
      </c>
      <c r="G23" s="78">
        <f t="shared" si="0"/>
        <v>-94.59530714474032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156</v>
      </c>
      <c r="E26" s="39">
        <f>'[1]LSOkt'!$E$23</f>
        <v>0</v>
      </c>
      <c r="F26" s="87">
        <f>SUM(D26:E26)</f>
        <v>156</v>
      </c>
      <c r="G26" s="78">
        <f t="shared" si="0"/>
        <v>173.6842105263158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96</v>
      </c>
      <c r="E27" s="39">
        <f>'[1]LSOkt'!$E$24</f>
        <v>15</v>
      </c>
      <c r="F27" s="87">
        <f>SUM(D27:E27)</f>
        <v>111</v>
      </c>
      <c r="G27" s="78">
        <f t="shared" si="0"/>
        <v>-57.30769230769231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16010</v>
      </c>
      <c r="E30" s="38">
        <f>+E31+E34</f>
        <v>0</v>
      </c>
      <c r="F30" s="42">
        <f aca="true" t="shared" si="2" ref="F30:F36">SUM(D30:E30)</f>
        <v>16010</v>
      </c>
      <c r="G30" s="106">
        <f aca="true" t="shared" si="3" ref="G30:G36">_xlfn.IFERROR((F30-J30)/J30*100,IF(F30-J30=0,0,100))</f>
        <v>-25.25327979830991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1917</v>
      </c>
      <c r="E31" s="38">
        <f>+E32+E33</f>
        <v>0</v>
      </c>
      <c r="F31" s="110">
        <f t="shared" si="2"/>
        <v>1917</v>
      </c>
      <c r="G31" s="111">
        <f t="shared" si="3"/>
        <v>1.4822657490735838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1917</v>
      </c>
      <c r="E32" s="116">
        <f>'[1]LSOkt'!$E$29</f>
        <v>0</v>
      </c>
      <c r="F32" s="117">
        <f t="shared" si="2"/>
        <v>1917</v>
      </c>
      <c r="G32" s="118">
        <f t="shared" si="3"/>
        <v>1.4822657490735838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-2279</v>
      </c>
      <c r="E38" s="32">
        <f>+E39+E40</f>
        <v>-191</v>
      </c>
      <c r="F38" s="33">
        <f>SUM(D38:E38)</f>
        <v>-2470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-22</v>
      </c>
      <c r="E39" s="39">
        <f>'[1]LSOkt'!$E$36</f>
        <v>-187</v>
      </c>
      <c r="F39" s="87">
        <f>SUM(D39:E39)</f>
        <v>-209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-4</v>
      </c>
      <c r="F40" s="53">
        <f>SUM(D40:E40)</f>
        <v>-2261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305" t="s">
        <v>70</v>
      </c>
      <c r="E42" s="306"/>
      <c r="F42" s="307"/>
      <c r="G42" s="142"/>
      <c r="H42" s="305" t="s">
        <v>71</v>
      </c>
      <c r="I42" s="306"/>
      <c r="J42" s="307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814469</v>
      </c>
      <c r="E43" s="32">
        <f>+E12+E16-E20-E30-E38</f>
        <v>6080</v>
      </c>
      <c r="F43" s="33">
        <f>SUM(D43:E43)</f>
        <v>820549</v>
      </c>
      <c r="G43" s="17">
        <f>_xlfn.IFERROR((F43-J43)/J43*100,IF(F43-J43=0,0,100))</f>
        <v>20.856297849902646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2"/>
      <c r="L44" s="312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814469</v>
      </c>
      <c r="E45" s="32">
        <f>+E46+E47</f>
        <v>6080</v>
      </c>
      <c r="F45" s="15">
        <f>SUM(D45:E45)</f>
        <v>820549</v>
      </c>
      <c r="G45" s="17">
        <f>_xlfn.IFERROR((F45-J45)/J45*100,IF(F45-J45=0,0,100))</f>
        <v>20.856297849902646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539922</v>
      </c>
      <c r="E46" s="39">
        <f>'[1]LSOkt'!$E$43</f>
        <v>5947</v>
      </c>
      <c r="F46" s="110">
        <f>SUM(D46:E46)</f>
        <v>545869</v>
      </c>
      <c r="G46" s="78">
        <f>_xlfn.IFERROR((F46-J46)/J46*100,IF(F46-J46=0,0,100))</f>
        <v>17.07922331679675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133</v>
      </c>
      <c r="F47" s="151">
        <f>SUM(D47:E47)</f>
        <v>274680</v>
      </c>
      <c r="G47" s="100">
        <f>_xlfn.IFERROR((F47-J47)/J47*100,IF(F47-J47=0,0,100))</f>
        <v>29.135383414744226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3" t="s">
        <v>81</v>
      </c>
      <c r="L49" s="312"/>
      <c r="M49" s="314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5" t="s">
        <v>83</v>
      </c>
      <c r="L50" s="316"/>
      <c r="M50" s="317"/>
    </row>
    <row r="51" spans="1:13" ht="30" customHeight="1">
      <c r="A51" s="318" t="s">
        <v>84</v>
      </c>
      <c r="B51" s="319"/>
      <c r="C51" s="320"/>
      <c r="D51" s="158"/>
      <c r="E51" s="159"/>
      <c r="F51" s="160"/>
      <c r="G51" s="161"/>
      <c r="H51" s="158"/>
      <c r="I51" s="159"/>
      <c r="J51" s="160"/>
      <c r="K51" s="315" t="s">
        <v>85</v>
      </c>
      <c r="L51" s="316"/>
      <c r="M51" s="317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8" t="s">
        <v>87</v>
      </c>
      <c r="L52" s="309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29703</v>
      </c>
      <c r="E53" s="159">
        <f>'[1]LSOkt'!$E$48</f>
        <v>0</v>
      </c>
      <c r="F53" s="166">
        <f>SUM(D53:E53)</f>
        <v>29703</v>
      </c>
      <c r="G53" s="165"/>
      <c r="H53" s="163">
        <v>9609</v>
      </c>
      <c r="I53" s="159">
        <v>0</v>
      </c>
      <c r="J53" s="166">
        <f>SUM(H53:I53)</f>
        <v>9609</v>
      </c>
      <c r="K53" s="308" t="s">
        <v>89</v>
      </c>
      <c r="L53" s="309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8" t="s">
        <v>91</v>
      </c>
      <c r="L54" s="309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8" t="s">
        <v>93</v>
      </c>
      <c r="L55" s="309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12347</v>
      </c>
      <c r="E56" s="171">
        <f>+E52+E53-E54-E55</f>
        <v>0</v>
      </c>
      <c r="F56" s="171">
        <f>SUM(D56:E56)</f>
        <v>12347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21" t="s">
        <v>95</v>
      </c>
      <c r="L56" s="321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22" t="s">
        <v>98</v>
      </c>
      <c r="I57" s="322"/>
      <c r="J57" s="322"/>
      <c r="K57" s="322"/>
      <c r="L57" s="322"/>
      <c r="M57" s="323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337425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8" t="s">
        <v>103</v>
      </c>
      <c r="B61" s="309"/>
      <c r="C61" s="309"/>
      <c r="D61" s="309"/>
      <c r="E61" s="309"/>
      <c r="F61" s="309"/>
      <c r="G61" s="176" t="s">
        <v>104</v>
      </c>
      <c r="H61" s="310" t="s">
        <v>105</v>
      </c>
      <c r="I61" s="310"/>
      <c r="J61" s="310"/>
      <c r="K61" s="310"/>
      <c r="L61" s="310"/>
      <c r="M61" s="311"/>
    </row>
    <row r="62" spans="1:13" s="3" customFormat="1" ht="30" customHeight="1">
      <c r="A62" s="308" t="s">
        <v>106</v>
      </c>
      <c r="B62" s="309"/>
      <c r="C62" s="309"/>
      <c r="D62" s="309"/>
      <c r="E62" s="309"/>
      <c r="F62" s="309"/>
      <c r="G62" s="176" t="s">
        <v>107</v>
      </c>
      <c r="H62" s="324" t="s">
        <v>108</v>
      </c>
      <c r="I62" s="324"/>
      <c r="J62" s="324"/>
      <c r="K62" s="324"/>
      <c r="L62" s="324"/>
      <c r="M62" s="325"/>
    </row>
    <row r="63" spans="1:13" s="3" customFormat="1" ht="30" customHeight="1">
      <c r="A63" s="308" t="s">
        <v>109</v>
      </c>
      <c r="B63" s="309"/>
      <c r="C63" s="309"/>
      <c r="D63" s="309"/>
      <c r="E63" s="309"/>
      <c r="F63" s="309"/>
      <c r="G63" s="176" t="s">
        <v>110</v>
      </c>
      <c r="H63" s="326" t="s">
        <v>111</v>
      </c>
      <c r="I63" s="326"/>
      <c r="J63" s="326"/>
      <c r="K63" s="326"/>
      <c r="L63" s="326"/>
      <c r="M63" s="327"/>
    </row>
    <row r="64" spans="1:13" s="3" customFormat="1" ht="30" customHeight="1">
      <c r="A64" s="308" t="s">
        <v>112</v>
      </c>
      <c r="B64" s="309"/>
      <c r="C64" s="309"/>
      <c r="D64" s="309"/>
      <c r="E64" s="309"/>
      <c r="F64" s="309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selection activeCell="D24" sqref="D24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22" customWidth="1"/>
    <col min="17" max="17" width="105.28125" style="0" customWidth="1"/>
    <col min="18" max="19" width="2.421875" style="0" customWidth="1"/>
  </cols>
  <sheetData>
    <row r="1" spans="1:19" ht="33.75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343" t="s">
        <v>127</v>
      </c>
      <c r="R1" s="344"/>
      <c r="S1" s="345"/>
    </row>
    <row r="2" spans="1:19" ht="30">
      <c r="A2" s="262"/>
      <c r="B2" s="263"/>
      <c r="C2" s="264"/>
      <c r="D2" s="277" t="s">
        <v>128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346"/>
      <c r="R2" s="347"/>
      <c r="S2" s="348"/>
    </row>
    <row r="3" spans="1:19" ht="30">
      <c r="A3" s="262"/>
      <c r="B3" s="263"/>
      <c r="C3" s="264"/>
      <c r="D3" s="277" t="s">
        <v>129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346"/>
      <c r="R3" s="347"/>
      <c r="S3" s="348"/>
    </row>
    <row r="4" spans="1:19" ht="30.75" thickBot="1">
      <c r="A4" s="262"/>
      <c r="B4" s="263"/>
      <c r="C4" s="264"/>
      <c r="D4" s="277" t="s">
        <v>4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346"/>
      <c r="R4" s="347"/>
      <c r="S4" s="348"/>
    </row>
    <row r="5" spans="1:19" ht="30">
      <c r="A5" s="262"/>
      <c r="B5" s="263"/>
      <c r="C5" s="264"/>
      <c r="D5" s="349"/>
      <c r="E5" s="350"/>
      <c r="F5" s="351"/>
      <c r="G5" s="352" t="s">
        <v>130</v>
      </c>
      <c r="H5" s="350"/>
      <c r="I5" s="353"/>
      <c r="J5" s="285" t="s">
        <v>115</v>
      </c>
      <c r="K5" s="284"/>
      <c r="L5" s="354"/>
      <c r="M5" s="1"/>
      <c r="N5" s="355" t="s">
        <v>115</v>
      </c>
      <c r="O5" s="356"/>
      <c r="P5" s="357"/>
      <c r="Q5" s="346"/>
      <c r="R5" s="347"/>
      <c r="S5" s="348"/>
    </row>
    <row r="6" spans="1:19" ht="30">
      <c r="A6" s="262"/>
      <c r="B6" s="263"/>
      <c r="C6" s="264"/>
      <c r="D6" s="339" t="s">
        <v>131</v>
      </c>
      <c r="E6" s="287"/>
      <c r="F6" s="340"/>
      <c r="G6" s="339" t="s">
        <v>132</v>
      </c>
      <c r="H6" s="287"/>
      <c r="I6" s="340"/>
      <c r="J6" s="341" t="s">
        <v>133</v>
      </c>
      <c r="K6" s="288"/>
      <c r="L6" s="340"/>
      <c r="M6" s="2"/>
      <c r="N6" s="341" t="s">
        <v>134</v>
      </c>
      <c r="O6" s="288"/>
      <c r="P6" s="340"/>
      <c r="Q6" s="245">
        <v>42030</v>
      </c>
      <c r="R6" s="246"/>
      <c r="S6" s="247"/>
    </row>
    <row r="7" spans="1:19" ht="30.75" thickBot="1">
      <c r="A7" s="262"/>
      <c r="B7" s="263"/>
      <c r="C7" s="264"/>
      <c r="D7" s="342" t="s">
        <v>135</v>
      </c>
      <c r="E7" s="253"/>
      <c r="F7" s="254"/>
      <c r="G7" s="358" t="s">
        <v>116</v>
      </c>
      <c r="H7" s="359"/>
      <c r="I7" s="360"/>
      <c r="J7" s="342" t="s">
        <v>136</v>
      </c>
      <c r="K7" s="329"/>
      <c r="L7" s="254"/>
      <c r="M7" s="195"/>
      <c r="N7" s="342" t="s">
        <v>137</v>
      </c>
      <c r="O7" s="329"/>
      <c r="P7" s="254"/>
      <c r="Q7" s="248"/>
      <c r="R7" s="246"/>
      <c r="S7" s="247"/>
    </row>
    <row r="8" spans="1:19" ht="30">
      <c r="A8" s="262"/>
      <c r="B8" s="263"/>
      <c r="C8" s="264"/>
      <c r="D8" s="196" t="s">
        <v>11</v>
      </c>
      <c r="E8" s="197" t="s">
        <v>12</v>
      </c>
      <c r="F8" s="6" t="s">
        <v>13</v>
      </c>
      <c r="G8" s="4" t="s">
        <v>11</v>
      </c>
      <c r="H8" s="5" t="s">
        <v>12</v>
      </c>
      <c r="I8" s="6" t="s">
        <v>13</v>
      </c>
      <c r="J8" s="4" t="s">
        <v>11</v>
      </c>
      <c r="K8" s="5" t="s">
        <v>12</v>
      </c>
      <c r="L8" s="6" t="s">
        <v>13</v>
      </c>
      <c r="M8" s="2" t="s">
        <v>14</v>
      </c>
      <c r="N8" s="198" t="s">
        <v>11</v>
      </c>
      <c r="O8" s="199" t="s">
        <v>12</v>
      </c>
      <c r="P8" s="200" t="s">
        <v>13</v>
      </c>
      <c r="Q8" s="248"/>
      <c r="R8" s="246"/>
      <c r="S8" s="247"/>
    </row>
    <row r="9" spans="1:19" ht="30.75" thickBot="1">
      <c r="A9" s="265"/>
      <c r="B9" s="266"/>
      <c r="C9" s="267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201" t="s">
        <v>15</v>
      </c>
      <c r="O9" s="202" t="s">
        <v>16</v>
      </c>
      <c r="P9" s="203" t="s">
        <v>17</v>
      </c>
      <c r="Q9" s="249"/>
      <c r="R9" s="250"/>
      <c r="S9" s="251"/>
    </row>
    <row r="10" spans="1:19" ht="30.75" thickBot="1">
      <c r="A10" s="255" t="s">
        <v>19</v>
      </c>
      <c r="B10" s="256"/>
      <c r="C10" s="257"/>
      <c r="D10" s="33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5" t="s">
        <v>20</v>
      </c>
      <c r="R10" s="256"/>
      <c r="S10" s="257"/>
    </row>
    <row r="11" spans="1:19" ht="30.75" thickBot="1">
      <c r="A11" s="290"/>
      <c r="B11" s="284"/>
      <c r="C11" s="284"/>
      <c r="D11" s="335" t="s">
        <v>138</v>
      </c>
      <c r="E11" s="336"/>
      <c r="F11" s="337"/>
      <c r="G11" s="335" t="s">
        <v>139</v>
      </c>
      <c r="H11" s="336"/>
      <c r="I11" s="337"/>
      <c r="J11" s="291" t="s">
        <v>140</v>
      </c>
      <c r="K11" s="292"/>
      <c r="L11" s="293"/>
      <c r="M11" s="11"/>
      <c r="N11" s="291" t="s">
        <v>21</v>
      </c>
      <c r="O11" s="292"/>
      <c r="P11" s="293"/>
      <c r="Q11" s="294"/>
      <c r="R11" s="294"/>
      <c r="S11" s="295"/>
    </row>
    <row r="12" spans="1:19" ht="30.75" thickBot="1">
      <c r="A12" s="12" t="s">
        <v>23</v>
      </c>
      <c r="B12" s="228"/>
      <c r="C12" s="228"/>
      <c r="D12" s="14">
        <v>814469</v>
      </c>
      <c r="E12" s="15">
        <v>6080</v>
      </c>
      <c r="F12" s="204">
        <v>820549</v>
      </c>
      <c r="G12" s="15">
        <v>1402595</v>
      </c>
      <c r="H12" s="15">
        <v>6266</v>
      </c>
      <c r="I12" s="16">
        <v>1408861</v>
      </c>
      <c r="J12" s="14">
        <v>482511</v>
      </c>
      <c r="K12" s="15">
        <v>6015</v>
      </c>
      <c r="L12" s="204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225"/>
      <c r="R12" s="19"/>
      <c r="S12" s="226" t="s">
        <v>24</v>
      </c>
    </row>
    <row r="13" spans="1:19" ht="30">
      <c r="A13" s="12"/>
      <c r="B13" s="228"/>
      <c r="C13" s="228"/>
      <c r="D13" s="205"/>
      <c r="E13" s="205"/>
      <c r="F13" s="205"/>
      <c r="G13" s="205"/>
      <c r="H13" s="205"/>
      <c r="I13" s="205"/>
      <c r="J13" s="296" t="s">
        <v>115</v>
      </c>
      <c r="K13" s="296"/>
      <c r="L13" s="296"/>
      <c r="M13" s="229"/>
      <c r="N13" s="296" t="s">
        <v>115</v>
      </c>
      <c r="O13" s="296"/>
      <c r="P13" s="296"/>
      <c r="Q13" s="225"/>
      <c r="R13" s="22"/>
      <c r="S13" s="226"/>
    </row>
    <row r="14" spans="1:19" ht="30">
      <c r="A14" s="12"/>
      <c r="B14" s="228"/>
      <c r="C14" s="228"/>
      <c r="D14" s="332"/>
      <c r="E14" s="333"/>
      <c r="F14" s="333"/>
      <c r="G14" s="332"/>
      <c r="H14" s="333"/>
      <c r="I14" s="333"/>
      <c r="J14" s="334" t="s">
        <v>133</v>
      </c>
      <c r="K14" s="288"/>
      <c r="L14" s="288"/>
      <c r="M14" s="230"/>
      <c r="N14" s="334" t="s">
        <v>134</v>
      </c>
      <c r="O14" s="288"/>
      <c r="P14" s="288"/>
      <c r="Q14" s="225"/>
      <c r="R14" s="22"/>
      <c r="S14" s="226"/>
    </row>
    <row r="15" spans="1:19" ht="30.75" thickBot="1">
      <c r="A15" s="24"/>
      <c r="B15" s="25"/>
      <c r="C15" s="25"/>
      <c r="D15" s="304"/>
      <c r="E15" s="303"/>
      <c r="F15" s="303"/>
      <c r="G15" s="304"/>
      <c r="H15" s="303"/>
      <c r="I15" s="303"/>
      <c r="J15" s="328" t="s">
        <v>136</v>
      </c>
      <c r="K15" s="329"/>
      <c r="L15" s="329"/>
      <c r="M15" s="231"/>
      <c r="N15" s="328" t="s">
        <v>137</v>
      </c>
      <c r="O15" s="329"/>
      <c r="P15" s="329"/>
      <c r="Q15" s="27"/>
      <c r="R15" s="28"/>
      <c r="S15" s="29"/>
    </row>
    <row r="16" spans="1:19" ht="30.75" thickBot="1">
      <c r="A16" s="12" t="s">
        <v>25</v>
      </c>
      <c r="B16" s="30"/>
      <c r="C16" s="30"/>
      <c r="D16" s="31">
        <v>863942</v>
      </c>
      <c r="E16" s="32">
        <v>214</v>
      </c>
      <c r="F16" s="33">
        <v>864156</v>
      </c>
      <c r="G16" s="31">
        <v>621060</v>
      </c>
      <c r="H16" s="32">
        <v>769</v>
      </c>
      <c r="I16" s="33">
        <v>621829</v>
      </c>
      <c r="J16" s="31">
        <v>2089090</v>
      </c>
      <c r="K16" s="32">
        <v>1041</v>
      </c>
      <c r="L16" s="33">
        <v>2090131</v>
      </c>
      <c r="M16" s="135">
        <v>-4.229623723905354</v>
      </c>
      <c r="N16" s="31">
        <v>2169181</v>
      </c>
      <c r="O16" s="32">
        <v>13259</v>
      </c>
      <c r="P16" s="33">
        <v>2182440</v>
      </c>
      <c r="Q16" s="225"/>
      <c r="R16" s="225"/>
      <c r="S16" s="226" t="s">
        <v>26</v>
      </c>
    </row>
    <row r="17" spans="1:19" ht="30">
      <c r="A17" s="12"/>
      <c r="B17" s="35" t="s">
        <v>126</v>
      </c>
      <c r="C17" s="36"/>
      <c r="D17" s="41">
        <v>688458</v>
      </c>
      <c r="E17" s="206">
        <v>214</v>
      </c>
      <c r="F17" s="110">
        <v>688672</v>
      </c>
      <c r="G17" s="41">
        <v>492080</v>
      </c>
      <c r="H17" s="206">
        <v>769</v>
      </c>
      <c r="I17" s="110">
        <v>492849</v>
      </c>
      <c r="J17" s="41">
        <v>1517905</v>
      </c>
      <c r="K17" s="206">
        <v>1041</v>
      </c>
      <c r="L17" s="110">
        <v>1518946</v>
      </c>
      <c r="M17" s="232">
        <v>-4.180200616826403</v>
      </c>
      <c r="N17" s="41">
        <v>1571952</v>
      </c>
      <c r="O17" s="206">
        <v>13259</v>
      </c>
      <c r="P17" s="110">
        <v>1585211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175484</v>
      </c>
      <c r="E18" s="50">
        <v>0</v>
      </c>
      <c r="F18" s="151">
        <v>175484</v>
      </c>
      <c r="G18" s="52">
        <v>128980</v>
      </c>
      <c r="H18" s="50">
        <v>0</v>
      </c>
      <c r="I18" s="151">
        <v>128980</v>
      </c>
      <c r="J18" s="52">
        <v>571185</v>
      </c>
      <c r="K18" s="50">
        <v>0</v>
      </c>
      <c r="L18" s="151">
        <v>571185</v>
      </c>
      <c r="M18" s="233">
        <v>-4.360806323872417</v>
      </c>
      <c r="N18" s="52">
        <v>597229</v>
      </c>
      <c r="O18" s="50">
        <v>0</v>
      </c>
      <c r="P18" s="151">
        <v>597229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41"/>
      <c r="N19" s="56"/>
      <c r="O19" s="56"/>
      <c r="P19" s="56"/>
      <c r="Q19" s="224"/>
      <c r="R19" s="224"/>
      <c r="S19" s="45"/>
    </row>
    <row r="20" spans="1:19" ht="30.75" thickBot="1">
      <c r="A20" s="59" t="s">
        <v>32</v>
      </c>
      <c r="B20" s="60"/>
      <c r="C20" s="61"/>
      <c r="D20" s="31">
        <v>258093</v>
      </c>
      <c r="E20" s="32">
        <v>319</v>
      </c>
      <c r="F20" s="33">
        <v>258412</v>
      </c>
      <c r="G20" s="31">
        <v>261182</v>
      </c>
      <c r="H20" s="32">
        <v>213</v>
      </c>
      <c r="I20" s="33">
        <v>261395</v>
      </c>
      <c r="J20" s="31">
        <v>777674</v>
      </c>
      <c r="K20" s="32">
        <v>716</v>
      </c>
      <c r="L20" s="33">
        <v>778390</v>
      </c>
      <c r="M20" s="142">
        <v>-2.483788849133568</v>
      </c>
      <c r="N20" s="31">
        <v>796748</v>
      </c>
      <c r="O20" s="32">
        <v>1468</v>
      </c>
      <c r="P20" s="16">
        <v>798216</v>
      </c>
      <c r="Q20" s="225"/>
      <c r="R20" s="225"/>
      <c r="S20" s="226" t="s">
        <v>33</v>
      </c>
    </row>
    <row r="21" spans="1:19" ht="30">
      <c r="A21" s="59"/>
      <c r="B21" s="65" t="s">
        <v>34</v>
      </c>
      <c r="C21" s="66"/>
      <c r="D21" s="207">
        <v>257718</v>
      </c>
      <c r="E21" s="208">
        <v>282</v>
      </c>
      <c r="F21" s="206">
        <v>258000</v>
      </c>
      <c r="G21" s="105">
        <v>260517</v>
      </c>
      <c r="H21" s="208">
        <v>171</v>
      </c>
      <c r="I21" s="206">
        <v>260688</v>
      </c>
      <c r="J21" s="105">
        <v>776382</v>
      </c>
      <c r="K21" s="208">
        <v>622</v>
      </c>
      <c r="L21" s="209">
        <v>777004</v>
      </c>
      <c r="M21" s="235">
        <v>-2.4923920613905746</v>
      </c>
      <c r="N21" s="105">
        <v>795518</v>
      </c>
      <c r="O21" s="208">
        <v>1347</v>
      </c>
      <c r="P21" s="110">
        <v>796865</v>
      </c>
      <c r="Q21" s="72"/>
      <c r="R21" s="73" t="s">
        <v>35</v>
      </c>
      <c r="S21" s="226"/>
    </row>
    <row r="22" spans="1:19" ht="30">
      <c r="A22" s="59"/>
      <c r="B22" s="74"/>
      <c r="C22" s="75" t="s">
        <v>119</v>
      </c>
      <c r="D22" s="210">
        <v>257650</v>
      </c>
      <c r="E22" s="211">
        <v>0</v>
      </c>
      <c r="F22" s="212">
        <v>257650</v>
      </c>
      <c r="G22" s="210">
        <v>260509</v>
      </c>
      <c r="H22" s="211">
        <v>0</v>
      </c>
      <c r="I22" s="212">
        <v>260509</v>
      </c>
      <c r="J22" s="210">
        <v>776270</v>
      </c>
      <c r="K22" s="211">
        <v>0</v>
      </c>
      <c r="L22" s="212">
        <v>776270</v>
      </c>
      <c r="M22" s="236">
        <v>-1.897174458663283</v>
      </c>
      <c r="N22" s="210">
        <v>791282</v>
      </c>
      <c r="O22" s="211">
        <v>0</v>
      </c>
      <c r="P22" s="212">
        <v>791282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68</v>
      </c>
      <c r="E23" s="39">
        <v>282</v>
      </c>
      <c r="F23" s="87">
        <v>350</v>
      </c>
      <c r="G23" s="86">
        <v>8</v>
      </c>
      <c r="H23" s="39">
        <v>171</v>
      </c>
      <c r="I23" s="87">
        <v>179</v>
      </c>
      <c r="J23" s="86">
        <v>112</v>
      </c>
      <c r="K23" s="39">
        <v>622</v>
      </c>
      <c r="L23" s="87">
        <v>734</v>
      </c>
      <c r="M23" s="235">
        <v>-86.8482350833184</v>
      </c>
      <c r="N23" s="86">
        <v>4234</v>
      </c>
      <c r="O23" s="39">
        <v>1347</v>
      </c>
      <c r="P23" s="87">
        <v>5581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35">
        <v>-100</v>
      </c>
      <c r="N24" s="86">
        <v>2</v>
      </c>
      <c r="O24" s="39">
        <v>0</v>
      </c>
      <c r="P24" s="87">
        <v>2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37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121</v>
      </c>
      <c r="E26" s="39">
        <v>0</v>
      </c>
      <c r="F26" s="87">
        <v>121</v>
      </c>
      <c r="G26" s="86">
        <v>414</v>
      </c>
      <c r="H26" s="39">
        <v>0</v>
      </c>
      <c r="I26" s="87">
        <v>414</v>
      </c>
      <c r="J26" s="86">
        <v>691</v>
      </c>
      <c r="K26" s="39">
        <v>0</v>
      </c>
      <c r="L26" s="87">
        <v>691</v>
      </c>
      <c r="M26" s="235">
        <v>-19.837587006960558</v>
      </c>
      <c r="N26" s="86">
        <v>862</v>
      </c>
      <c r="O26" s="39">
        <v>0</v>
      </c>
      <c r="P26" s="87">
        <v>862</v>
      </c>
      <c r="Q26" s="224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21</v>
      </c>
      <c r="E27" s="39">
        <v>37</v>
      </c>
      <c r="F27" s="77">
        <v>58</v>
      </c>
      <c r="G27" s="86">
        <v>34</v>
      </c>
      <c r="H27" s="39">
        <v>42</v>
      </c>
      <c r="I27" s="77">
        <v>76</v>
      </c>
      <c r="J27" s="86">
        <v>151</v>
      </c>
      <c r="K27" s="39">
        <v>94</v>
      </c>
      <c r="L27" s="77">
        <v>245</v>
      </c>
      <c r="M27" s="235">
        <v>-49.897750511247445</v>
      </c>
      <c r="N27" s="86">
        <v>368</v>
      </c>
      <c r="O27" s="39">
        <v>121</v>
      </c>
      <c r="P27" s="77">
        <v>489</v>
      </c>
      <c r="Q27" s="223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233</v>
      </c>
      <c r="E28" s="50">
        <v>0</v>
      </c>
      <c r="F28" s="53">
        <v>233</v>
      </c>
      <c r="G28" s="52">
        <v>217</v>
      </c>
      <c r="H28" s="50">
        <v>0</v>
      </c>
      <c r="I28" s="53">
        <v>217</v>
      </c>
      <c r="J28" s="52">
        <v>450</v>
      </c>
      <c r="K28" s="50">
        <v>0</v>
      </c>
      <c r="L28" s="53">
        <v>450</v>
      </c>
      <c r="M28" s="238">
        <v>100</v>
      </c>
      <c r="N28" s="52">
        <v>0</v>
      </c>
      <c r="O28" s="50">
        <v>0</v>
      </c>
      <c r="P28" s="53">
        <v>0</v>
      </c>
      <c r="Q28" s="101"/>
      <c r="R28" s="102" t="s">
        <v>49</v>
      </c>
      <c r="S28" s="45"/>
    </row>
    <row r="29" spans="1:19" ht="30.75" thickBot="1">
      <c r="A29" s="12"/>
      <c r="B29" s="228"/>
      <c r="C29" s="228"/>
      <c r="D29" s="103"/>
      <c r="E29" s="103"/>
      <c r="F29" s="103"/>
      <c r="G29" s="103"/>
      <c r="H29" s="103"/>
      <c r="I29" s="103"/>
      <c r="J29" s="103"/>
      <c r="K29" s="103"/>
      <c r="L29" s="103"/>
      <c r="M29" s="242"/>
      <c r="N29" s="103"/>
      <c r="O29" s="103"/>
      <c r="P29" s="103"/>
      <c r="Q29" s="225"/>
      <c r="R29" s="225"/>
      <c r="S29" s="226"/>
    </row>
    <row r="30" spans="1:19" ht="30.75" thickBot="1">
      <c r="A30" s="12" t="s">
        <v>50</v>
      </c>
      <c r="B30" s="30"/>
      <c r="C30" s="30"/>
      <c r="D30" s="105">
        <v>11313</v>
      </c>
      <c r="E30" s="38">
        <v>0</v>
      </c>
      <c r="F30" s="42">
        <v>11313</v>
      </c>
      <c r="G30" s="105">
        <v>32313</v>
      </c>
      <c r="H30" s="38">
        <v>0</v>
      </c>
      <c r="I30" s="42">
        <v>32313</v>
      </c>
      <c r="J30" s="105">
        <v>59636</v>
      </c>
      <c r="K30" s="38">
        <v>0</v>
      </c>
      <c r="L30" s="42">
        <v>59636</v>
      </c>
      <c r="M30" s="239">
        <v>63.15386298971328</v>
      </c>
      <c r="N30" s="105">
        <v>36552</v>
      </c>
      <c r="O30" s="38">
        <v>0</v>
      </c>
      <c r="P30" s="42">
        <v>36552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1178</v>
      </c>
      <c r="E31" s="38">
        <v>0</v>
      </c>
      <c r="F31" s="110">
        <v>1178</v>
      </c>
      <c r="G31" s="105">
        <v>1839</v>
      </c>
      <c r="H31" s="38">
        <v>0</v>
      </c>
      <c r="I31" s="110">
        <v>1839</v>
      </c>
      <c r="J31" s="105">
        <v>4934</v>
      </c>
      <c r="K31" s="38">
        <v>0</v>
      </c>
      <c r="L31" s="110">
        <v>4934</v>
      </c>
      <c r="M31" s="214">
        <v>7.8941613820249295</v>
      </c>
      <c r="N31" s="105">
        <v>4573</v>
      </c>
      <c r="O31" s="38">
        <v>0</v>
      </c>
      <c r="P31" s="110">
        <v>4573</v>
      </c>
      <c r="Q31" s="112"/>
      <c r="R31" s="73" t="s">
        <v>124</v>
      </c>
      <c r="S31" s="226"/>
    </row>
    <row r="32" spans="1:19" ht="30">
      <c r="A32" s="12"/>
      <c r="B32" s="113"/>
      <c r="C32" s="114" t="s">
        <v>54</v>
      </c>
      <c r="D32" s="115">
        <v>1178</v>
      </c>
      <c r="E32" s="116">
        <v>0</v>
      </c>
      <c r="F32" s="117">
        <v>1178</v>
      </c>
      <c r="G32" s="115">
        <v>1839</v>
      </c>
      <c r="H32" s="116">
        <v>0</v>
      </c>
      <c r="I32" s="117">
        <v>1839</v>
      </c>
      <c r="J32" s="115">
        <v>4934</v>
      </c>
      <c r="K32" s="116">
        <v>0</v>
      </c>
      <c r="L32" s="117">
        <v>4934</v>
      </c>
      <c r="M32" s="240">
        <v>7.8941613820249295</v>
      </c>
      <c r="N32" s="115">
        <v>4573</v>
      </c>
      <c r="O32" s="116">
        <v>0</v>
      </c>
      <c r="P32" s="117">
        <v>4573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10135</v>
      </c>
      <c r="E34" s="76">
        <v>0</v>
      </c>
      <c r="F34" s="77">
        <v>10135</v>
      </c>
      <c r="G34" s="37">
        <v>30474</v>
      </c>
      <c r="H34" s="76">
        <v>0</v>
      </c>
      <c r="I34" s="77">
        <v>30474</v>
      </c>
      <c r="J34" s="37">
        <v>54702</v>
      </c>
      <c r="K34" s="76">
        <v>0</v>
      </c>
      <c r="L34" s="77">
        <v>54702</v>
      </c>
      <c r="M34" s="240">
        <v>71.05600550361174</v>
      </c>
      <c r="N34" s="37">
        <v>31979</v>
      </c>
      <c r="O34" s="76">
        <v>0</v>
      </c>
      <c r="P34" s="77">
        <v>31979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10135</v>
      </c>
      <c r="E35" s="116">
        <v>0</v>
      </c>
      <c r="F35" s="117">
        <v>10135</v>
      </c>
      <c r="G35" s="115">
        <v>30474</v>
      </c>
      <c r="H35" s="116">
        <v>0</v>
      </c>
      <c r="I35" s="117">
        <v>30474</v>
      </c>
      <c r="J35" s="115">
        <v>54702</v>
      </c>
      <c r="K35" s="116">
        <v>0</v>
      </c>
      <c r="L35" s="117">
        <v>54702</v>
      </c>
      <c r="M35" s="240">
        <v>71.05600550361174</v>
      </c>
      <c r="N35" s="115">
        <v>31979</v>
      </c>
      <c r="O35" s="116">
        <v>0</v>
      </c>
      <c r="P35" s="117">
        <v>31979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34"/>
      <c r="N37" s="56"/>
      <c r="O37" s="56"/>
      <c r="P37" s="56"/>
      <c r="Q37" s="224"/>
      <c r="R37" s="224"/>
      <c r="S37" s="45"/>
    </row>
    <row r="38" spans="1:19" ht="30.75" thickBot="1">
      <c r="A38" s="227" t="s">
        <v>64</v>
      </c>
      <c r="B38" s="228"/>
      <c r="C38" s="228"/>
      <c r="D38" s="31">
        <v>6410</v>
      </c>
      <c r="E38" s="32">
        <v>-291</v>
      </c>
      <c r="F38" s="33">
        <v>6119</v>
      </c>
      <c r="G38" s="31">
        <v>-3101</v>
      </c>
      <c r="H38" s="32">
        <v>2362</v>
      </c>
      <c r="I38" s="33">
        <v>-739</v>
      </c>
      <c r="J38" s="31">
        <v>1030</v>
      </c>
      <c r="K38" s="32">
        <v>1880</v>
      </c>
      <c r="L38" s="33">
        <v>2910</v>
      </c>
      <c r="M38" s="213"/>
      <c r="N38" s="32">
        <v>12431</v>
      </c>
      <c r="O38" s="32">
        <v>2023</v>
      </c>
      <c r="P38" s="33">
        <v>14454</v>
      </c>
      <c r="Q38" s="225"/>
      <c r="R38" s="225"/>
      <c r="S38" s="226" t="s">
        <v>65</v>
      </c>
    </row>
    <row r="39" spans="1:19" ht="30">
      <c r="A39" s="12"/>
      <c r="B39" s="35" t="s">
        <v>66</v>
      </c>
      <c r="C39" s="36"/>
      <c r="D39" s="86">
        <v>9662</v>
      </c>
      <c r="E39" s="39">
        <v>-306</v>
      </c>
      <c r="F39" s="110">
        <v>9356</v>
      </c>
      <c r="G39" s="86">
        <v>-136</v>
      </c>
      <c r="H39" s="39">
        <v>-28</v>
      </c>
      <c r="I39" s="110">
        <v>-164</v>
      </c>
      <c r="J39" s="86">
        <v>9504</v>
      </c>
      <c r="K39" s="39">
        <v>-521</v>
      </c>
      <c r="L39" s="110">
        <v>8983</v>
      </c>
      <c r="M39" s="214"/>
      <c r="N39" s="86">
        <v>13219</v>
      </c>
      <c r="O39" s="39">
        <v>1751</v>
      </c>
      <c r="P39" s="110">
        <v>14970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-3252</v>
      </c>
      <c r="E40" s="50">
        <v>15</v>
      </c>
      <c r="F40" s="151">
        <v>-3237</v>
      </c>
      <c r="G40" s="52">
        <v>-2965</v>
      </c>
      <c r="H40" s="50">
        <v>2390</v>
      </c>
      <c r="I40" s="151">
        <v>-575</v>
      </c>
      <c r="J40" s="52">
        <v>-8474</v>
      </c>
      <c r="K40" s="49">
        <v>2401</v>
      </c>
      <c r="L40" s="151">
        <v>-6073</v>
      </c>
      <c r="M40" s="140"/>
      <c r="N40" s="52">
        <v>-788</v>
      </c>
      <c r="O40" s="49">
        <v>272</v>
      </c>
      <c r="P40" s="151">
        <v>-516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5"/>
      <c r="G41" s="56"/>
      <c r="H41" s="56"/>
      <c r="I41" s="215"/>
      <c r="J41" s="56"/>
      <c r="K41" s="56"/>
      <c r="L41" s="215"/>
      <c r="M41" s="140"/>
      <c r="N41" s="56"/>
      <c r="O41" s="56"/>
      <c r="P41" s="103"/>
      <c r="Q41" s="141"/>
      <c r="R41" s="141"/>
      <c r="S41" s="45"/>
    </row>
    <row r="42" spans="1:19" ht="30.75" thickBot="1">
      <c r="A42" s="24"/>
      <c r="B42" s="25"/>
      <c r="C42" s="25"/>
      <c r="D42" s="305" t="s">
        <v>141</v>
      </c>
      <c r="E42" s="330"/>
      <c r="F42" s="331"/>
      <c r="G42" s="305" t="s">
        <v>142</v>
      </c>
      <c r="H42" s="330"/>
      <c r="I42" s="331"/>
      <c r="J42" s="305" t="s">
        <v>142</v>
      </c>
      <c r="K42" s="330"/>
      <c r="L42" s="331"/>
      <c r="M42" s="216"/>
      <c r="N42" s="305" t="s">
        <v>143</v>
      </c>
      <c r="O42" s="330"/>
      <c r="P42" s="331"/>
      <c r="Q42" s="28"/>
      <c r="R42" s="28"/>
      <c r="S42" s="29"/>
    </row>
    <row r="43" spans="1:19" ht="30.75" thickBot="1">
      <c r="A43" s="143" t="s">
        <v>72</v>
      </c>
      <c r="B43" s="144"/>
      <c r="C43" s="144"/>
      <c r="D43" s="14">
        <v>1402595</v>
      </c>
      <c r="E43" s="32">
        <v>6266</v>
      </c>
      <c r="F43" s="33">
        <v>1408861</v>
      </c>
      <c r="G43" s="14">
        <v>1733261</v>
      </c>
      <c r="H43" s="32">
        <v>4460</v>
      </c>
      <c r="I43" s="33">
        <v>1737721</v>
      </c>
      <c r="J43" s="14">
        <v>1733261</v>
      </c>
      <c r="K43" s="32">
        <v>4460</v>
      </c>
      <c r="L43" s="33">
        <v>1737721</v>
      </c>
      <c r="M43" s="142">
        <v>-4.65027975753798</v>
      </c>
      <c r="N43" s="14">
        <v>1811047</v>
      </c>
      <c r="O43" s="32">
        <v>11424</v>
      </c>
      <c r="P43" s="33">
        <v>1822471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2"/>
      <c r="R44" s="312"/>
      <c r="S44" s="45"/>
    </row>
    <row r="45" spans="1:19" ht="30.75" thickBot="1">
      <c r="A45" s="227" t="s">
        <v>74</v>
      </c>
      <c r="B45" s="228"/>
      <c r="C45" s="228"/>
      <c r="D45" s="31">
        <v>1402595</v>
      </c>
      <c r="E45" s="32">
        <v>6266</v>
      </c>
      <c r="F45" s="15">
        <v>1408861</v>
      </c>
      <c r="G45" s="31">
        <v>1733261</v>
      </c>
      <c r="H45" s="32">
        <v>4460</v>
      </c>
      <c r="I45" s="15">
        <v>1737721</v>
      </c>
      <c r="J45" s="31">
        <v>1733261</v>
      </c>
      <c r="K45" s="32">
        <v>4460</v>
      </c>
      <c r="L45" s="15">
        <v>1737721</v>
      </c>
      <c r="M45" s="142">
        <v>-4.65027975753798</v>
      </c>
      <c r="N45" s="31">
        <v>1811047</v>
      </c>
      <c r="O45" s="32">
        <v>11424</v>
      </c>
      <c r="P45" s="16">
        <v>1822471</v>
      </c>
      <c r="Q45" s="225"/>
      <c r="R45" s="225"/>
      <c r="S45" s="226" t="s">
        <v>75</v>
      </c>
    </row>
    <row r="46" spans="1:19" ht="30">
      <c r="A46" s="150"/>
      <c r="B46" s="35" t="s">
        <v>76</v>
      </c>
      <c r="C46" s="36"/>
      <c r="D46" s="41">
        <v>1065401</v>
      </c>
      <c r="E46" s="39">
        <v>6131</v>
      </c>
      <c r="F46" s="87">
        <v>1071532</v>
      </c>
      <c r="G46" s="41">
        <v>1409919</v>
      </c>
      <c r="H46" s="39">
        <v>4331</v>
      </c>
      <c r="I46" s="87">
        <v>1414250</v>
      </c>
      <c r="J46" s="41">
        <v>1409919</v>
      </c>
      <c r="K46" s="39">
        <v>4331</v>
      </c>
      <c r="L46" s="87">
        <v>1414250</v>
      </c>
      <c r="M46" s="232">
        <v>-9.97984134046493</v>
      </c>
      <c r="N46" s="41">
        <v>1561868</v>
      </c>
      <c r="O46" s="39">
        <v>9169</v>
      </c>
      <c r="P46" s="87">
        <v>1571037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337194</v>
      </c>
      <c r="E47" s="50">
        <v>135</v>
      </c>
      <c r="F47" s="151">
        <v>337329</v>
      </c>
      <c r="G47" s="52">
        <v>323342</v>
      </c>
      <c r="H47" s="50">
        <v>129</v>
      </c>
      <c r="I47" s="151">
        <v>323471</v>
      </c>
      <c r="J47" s="52">
        <v>323342</v>
      </c>
      <c r="K47" s="50">
        <v>129</v>
      </c>
      <c r="L47" s="151">
        <v>323471</v>
      </c>
      <c r="M47" s="238">
        <v>28.650460955956632</v>
      </c>
      <c r="N47" s="52">
        <v>249179</v>
      </c>
      <c r="O47" s="50">
        <v>2255</v>
      </c>
      <c r="P47" s="151">
        <v>251434</v>
      </c>
      <c r="Q47" s="54"/>
      <c r="R47" s="55" t="s">
        <v>79</v>
      </c>
      <c r="S47" s="45"/>
    </row>
    <row r="48" spans="1:19" ht="30.75" thickBot="1">
      <c r="A48" s="227"/>
      <c r="B48" s="228"/>
      <c r="C48" s="228"/>
      <c r="D48" s="217"/>
      <c r="E48" s="217"/>
      <c r="F48" s="217"/>
      <c r="G48" s="217"/>
      <c r="H48" s="217"/>
      <c r="I48" s="217"/>
      <c r="J48" s="217"/>
      <c r="K48" s="217"/>
      <c r="L48" s="217"/>
      <c r="M48" s="230"/>
      <c r="N48" s="56"/>
      <c r="O48" s="56"/>
      <c r="P48" s="56"/>
      <c r="Q48" s="225"/>
      <c r="R48" s="225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8"/>
      <c r="N49" s="153"/>
      <c r="O49" s="154"/>
      <c r="P49" s="155"/>
      <c r="Q49" s="313" t="s">
        <v>81</v>
      </c>
      <c r="R49" s="312"/>
      <c r="S49" s="314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43"/>
      <c r="N50" s="158"/>
      <c r="O50" s="159"/>
      <c r="P50" s="160"/>
      <c r="Q50" s="315" t="s">
        <v>83</v>
      </c>
      <c r="R50" s="316"/>
      <c r="S50" s="317"/>
    </row>
    <row r="51" spans="1:19" ht="30">
      <c r="A51" s="318" t="s">
        <v>84</v>
      </c>
      <c r="B51" s="319"/>
      <c r="C51" s="320"/>
      <c r="D51" s="158"/>
      <c r="E51" s="159"/>
      <c r="F51" s="160"/>
      <c r="G51" s="158"/>
      <c r="H51" s="159"/>
      <c r="I51" s="160"/>
      <c r="J51" s="158"/>
      <c r="K51" s="159"/>
      <c r="L51" s="160"/>
      <c r="M51" s="243"/>
      <c r="N51" s="158"/>
      <c r="O51" s="159"/>
      <c r="P51" s="160"/>
      <c r="Q51" s="315" t="s">
        <v>85</v>
      </c>
      <c r="R51" s="316"/>
      <c r="S51" s="317"/>
    </row>
    <row r="52" spans="1:19" ht="30">
      <c r="A52" s="162"/>
      <c r="B52" s="96" t="s">
        <v>86</v>
      </c>
      <c r="C52" s="96"/>
      <c r="D52" s="163">
        <v>12347</v>
      </c>
      <c r="E52" s="159">
        <v>0</v>
      </c>
      <c r="F52" s="164">
        <v>12347</v>
      </c>
      <c r="G52" s="163">
        <v>11562</v>
      </c>
      <c r="H52" s="159">
        <v>0</v>
      </c>
      <c r="I52" s="164">
        <v>11562</v>
      </c>
      <c r="J52" s="163">
        <v>3881</v>
      </c>
      <c r="K52" s="159">
        <v>0</v>
      </c>
      <c r="L52" s="164">
        <v>3881</v>
      </c>
      <c r="M52" s="219"/>
      <c r="N52" s="163">
        <v>7404</v>
      </c>
      <c r="O52" s="159">
        <v>0</v>
      </c>
      <c r="P52" s="160">
        <v>7404</v>
      </c>
      <c r="Q52" s="308" t="s">
        <v>87</v>
      </c>
      <c r="R52" s="309"/>
      <c r="S52" s="45"/>
    </row>
    <row r="53" spans="1:19" ht="30">
      <c r="A53" s="162"/>
      <c r="B53" s="96" t="s">
        <v>117</v>
      </c>
      <c r="C53" s="96"/>
      <c r="D53" s="163">
        <v>14758</v>
      </c>
      <c r="E53" s="159">
        <v>0</v>
      </c>
      <c r="F53" s="164">
        <v>14758</v>
      </c>
      <c r="G53" s="163">
        <v>0</v>
      </c>
      <c r="H53" s="159">
        <v>0</v>
      </c>
      <c r="I53" s="164">
        <v>0</v>
      </c>
      <c r="J53" s="163">
        <v>44461</v>
      </c>
      <c r="K53" s="159">
        <v>0</v>
      </c>
      <c r="L53" s="164">
        <v>44461</v>
      </c>
      <c r="M53" s="219"/>
      <c r="N53" s="163">
        <v>25440</v>
      </c>
      <c r="O53" s="159">
        <v>0</v>
      </c>
      <c r="P53" s="160">
        <v>25440</v>
      </c>
      <c r="Q53" s="308" t="s">
        <v>89</v>
      </c>
      <c r="R53" s="309"/>
      <c r="S53" s="45"/>
    </row>
    <row r="54" spans="1:19" ht="30">
      <c r="A54" s="162"/>
      <c r="B54" s="96" t="s">
        <v>90</v>
      </c>
      <c r="C54" s="96"/>
      <c r="D54" s="163">
        <v>15543</v>
      </c>
      <c r="E54" s="159">
        <v>0</v>
      </c>
      <c r="F54" s="164">
        <v>15543</v>
      </c>
      <c r="G54" s="163">
        <v>9303</v>
      </c>
      <c r="H54" s="159">
        <v>0</v>
      </c>
      <c r="I54" s="164">
        <v>9303</v>
      </c>
      <c r="J54" s="163">
        <v>46083</v>
      </c>
      <c r="K54" s="159">
        <v>0</v>
      </c>
      <c r="L54" s="164">
        <v>46083</v>
      </c>
      <c r="M54" s="219"/>
      <c r="N54" s="163">
        <v>26958</v>
      </c>
      <c r="O54" s="159">
        <v>0</v>
      </c>
      <c r="P54" s="160">
        <v>26958</v>
      </c>
      <c r="Q54" s="308" t="s">
        <v>91</v>
      </c>
      <c r="R54" s="309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308" t="s">
        <v>93</v>
      </c>
      <c r="R55" s="309"/>
      <c r="S55" s="45"/>
    </row>
    <row r="56" spans="1:19" ht="30.75" thickBot="1">
      <c r="A56" s="168"/>
      <c r="B56" s="169" t="s">
        <v>118</v>
      </c>
      <c r="C56" s="169"/>
      <c r="D56" s="170">
        <v>11562</v>
      </c>
      <c r="E56" s="171">
        <v>0</v>
      </c>
      <c r="F56" s="171">
        <v>11562</v>
      </c>
      <c r="G56" s="170">
        <v>2259</v>
      </c>
      <c r="H56" s="171">
        <v>0</v>
      </c>
      <c r="I56" s="171">
        <v>2259</v>
      </c>
      <c r="J56" s="170">
        <v>2259</v>
      </c>
      <c r="K56" s="171">
        <v>0</v>
      </c>
      <c r="L56" s="171">
        <v>2259</v>
      </c>
      <c r="M56" s="244"/>
      <c r="N56" s="170">
        <v>6080</v>
      </c>
      <c r="O56" s="171">
        <v>0</v>
      </c>
      <c r="P56" s="173">
        <v>6080</v>
      </c>
      <c r="Q56" s="321" t="s">
        <v>95</v>
      </c>
      <c r="R56" s="321"/>
      <c r="S56" s="174"/>
    </row>
    <row r="57" spans="1:19" s="3" customFormat="1" ht="30">
      <c r="A57" s="308" t="s">
        <v>103</v>
      </c>
      <c r="B57" s="309"/>
      <c r="C57" s="309"/>
      <c r="D57" s="309"/>
      <c r="E57" s="309"/>
      <c r="F57" s="309"/>
      <c r="G57" s="309"/>
      <c r="H57" s="309"/>
      <c r="I57" s="309"/>
      <c r="J57" s="176" t="s">
        <v>97</v>
      </c>
      <c r="K57" s="310" t="s">
        <v>105</v>
      </c>
      <c r="L57" s="310"/>
      <c r="M57" s="310"/>
      <c r="N57" s="310"/>
      <c r="O57" s="310"/>
      <c r="P57" s="310"/>
      <c r="Q57" s="310"/>
      <c r="R57" s="310"/>
      <c r="S57" s="311"/>
    </row>
    <row r="58" spans="1:19" s="3" customFormat="1" ht="30">
      <c r="A58" s="308" t="s">
        <v>106</v>
      </c>
      <c r="B58" s="309"/>
      <c r="C58" s="309"/>
      <c r="D58" s="309"/>
      <c r="E58" s="309"/>
      <c r="F58" s="309"/>
      <c r="G58" s="309"/>
      <c r="H58" s="309"/>
      <c r="I58" s="309"/>
      <c r="J58" s="176" t="s">
        <v>104</v>
      </c>
      <c r="K58" s="310" t="s">
        <v>108</v>
      </c>
      <c r="L58" s="310"/>
      <c r="M58" s="310"/>
      <c r="N58" s="310"/>
      <c r="O58" s="310"/>
      <c r="P58" s="310"/>
      <c r="Q58" s="310"/>
      <c r="R58" s="310"/>
      <c r="S58" s="311"/>
    </row>
    <row r="59" spans="1:19" s="3" customFormat="1" ht="30">
      <c r="A59" s="308" t="s">
        <v>144</v>
      </c>
      <c r="B59" s="309"/>
      <c r="C59" s="309"/>
      <c r="D59" s="309"/>
      <c r="E59" s="309"/>
      <c r="F59" s="309"/>
      <c r="G59" s="309"/>
      <c r="H59" s="309"/>
      <c r="I59" s="309"/>
      <c r="J59" s="220" t="s">
        <v>107</v>
      </c>
      <c r="K59" s="310" t="s">
        <v>145</v>
      </c>
      <c r="L59" s="310"/>
      <c r="M59" s="310"/>
      <c r="N59" s="310"/>
      <c r="O59" s="310"/>
      <c r="P59" s="310"/>
      <c r="Q59" s="310"/>
      <c r="R59" s="310"/>
      <c r="S59" s="311"/>
    </row>
    <row r="60" spans="1:19" s="3" customFormat="1" ht="30" customHeight="1">
      <c r="A60" s="308" t="s">
        <v>146</v>
      </c>
      <c r="B60" s="309"/>
      <c r="C60" s="309"/>
      <c r="D60" s="309"/>
      <c r="E60" s="309"/>
      <c r="F60" s="309"/>
      <c r="G60" s="309"/>
      <c r="H60" s="309"/>
      <c r="I60" s="309"/>
      <c r="J60" s="176"/>
      <c r="K60" s="310" t="s">
        <v>147</v>
      </c>
      <c r="L60" s="310"/>
      <c r="M60" s="310"/>
      <c r="N60" s="310"/>
      <c r="O60" s="310"/>
      <c r="P60" s="310"/>
      <c r="Q60" s="310"/>
      <c r="R60" s="310"/>
      <c r="S60" s="311"/>
    </row>
    <row r="61" spans="1:160" s="194" customFormat="1" ht="9" customHeight="1" thickBot="1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221"/>
      <c r="O61" s="221"/>
      <c r="P61" s="221"/>
      <c r="Q61" s="191"/>
      <c r="R61" s="191"/>
      <c r="S61" s="192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G7:I7"/>
    <mergeCell ref="J7:L7"/>
    <mergeCell ref="N7:P7"/>
    <mergeCell ref="A10:C10"/>
    <mergeCell ref="D10:P10"/>
    <mergeCell ref="A1:C9"/>
    <mergeCell ref="D1:P1"/>
    <mergeCell ref="D6:F6"/>
    <mergeCell ref="G6:I6"/>
    <mergeCell ref="J6:L6"/>
    <mergeCell ref="N6:P6"/>
    <mergeCell ref="A11:C11"/>
    <mergeCell ref="D11:F11"/>
    <mergeCell ref="G11:I11"/>
    <mergeCell ref="J11:L11"/>
    <mergeCell ref="N11:P11"/>
    <mergeCell ref="D14:F14"/>
    <mergeCell ref="G14:I14"/>
    <mergeCell ref="J14:L14"/>
    <mergeCell ref="N14:P14"/>
    <mergeCell ref="Q10:S10"/>
    <mergeCell ref="Q11:S11"/>
    <mergeCell ref="Q44:R44"/>
    <mergeCell ref="Q49:S49"/>
    <mergeCell ref="Q50:S50"/>
    <mergeCell ref="J13:L13"/>
    <mergeCell ref="N13:P13"/>
    <mergeCell ref="D15:F15"/>
    <mergeCell ref="G15:I15"/>
    <mergeCell ref="J15:L15"/>
    <mergeCell ref="N15:P15"/>
    <mergeCell ref="D42:F42"/>
    <mergeCell ref="G42:I42"/>
    <mergeCell ref="J42:L42"/>
    <mergeCell ref="N42:P42"/>
    <mergeCell ref="A59:I59"/>
    <mergeCell ref="K59:S59"/>
    <mergeCell ref="A60:I60"/>
    <mergeCell ref="K60:S60"/>
    <mergeCell ref="A51:C51"/>
    <mergeCell ref="Q51:S51"/>
    <mergeCell ref="A58:I58"/>
    <mergeCell ref="K58:S58"/>
    <mergeCell ref="Q53:R53"/>
    <mergeCell ref="Q54:R54"/>
    <mergeCell ref="Q55:R55"/>
    <mergeCell ref="Q56:R56"/>
    <mergeCell ref="A57:I57"/>
    <mergeCell ref="K57:S57"/>
    <mergeCell ref="Q52:R5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2015-01-23T05:48:46Z</cp:lastPrinted>
  <dcterms:created xsi:type="dcterms:W3CDTF">2013-08-02T12:34:35Z</dcterms:created>
  <dcterms:modified xsi:type="dcterms:W3CDTF">2015-01-29T05:07:05Z</dcterms:modified>
  <cp:category/>
  <cp:version/>
  <cp:contentType/>
  <cp:contentStatus/>
</cp:coreProperties>
</file>