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Nov 03" sheetId="1" r:id="rId1"/>
  </sheets>
  <definedNames/>
  <calcPr fullCalcOnLoad="1"/>
</workbook>
</file>

<file path=xl/sharedStrings.xml><?xml version="1.0" encoding="utf-8"?>
<sst xmlns="http://schemas.openxmlformats.org/spreadsheetml/2006/main" count="165" uniqueCount="122">
  <si>
    <t>Progressive/Progressief</t>
  </si>
  <si>
    <t>%</t>
  </si>
  <si>
    <t>Total</t>
  </si>
  <si>
    <t>Totaal</t>
  </si>
  <si>
    <t>(b) Acquisition</t>
  </si>
  <si>
    <t>(b) Verkryging</t>
  </si>
  <si>
    <t>(7)</t>
  </si>
  <si>
    <t>(c) Utilisation</t>
  </si>
  <si>
    <t>(c) Aanwending</t>
  </si>
  <si>
    <t>Human consumption</t>
  </si>
  <si>
    <t>Gristing</t>
  </si>
  <si>
    <t>Klandisiemaal</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</si>
  <si>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</si>
  <si>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</si>
  <si>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</si>
  <si>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</si>
  <si>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</si>
  <si>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</si>
  <si>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</si>
  <si>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</si>
  <si>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</si>
  <si>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</si>
  <si>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</si>
  <si>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</si>
  <si>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</si>
  <si>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</si>
  <si>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</si>
  <si>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</si>
  <si>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</si>
  <si>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</si>
  <si>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Menslik</t>
  </si>
  <si>
    <t>Voer</t>
  </si>
  <si>
    <t>Opening stock</t>
  </si>
  <si>
    <t>Processed for the local market:</t>
  </si>
  <si>
    <t>Verwerk vir die binnelandse mark:</t>
  </si>
  <si>
    <t>Producer deliveries directly from farms./Produsentelewerings direk vanaf plase:</t>
  </si>
  <si>
    <t>Human</t>
  </si>
  <si>
    <t>Feed</t>
  </si>
  <si>
    <t>(a) Beginvoorraad</t>
  </si>
  <si>
    <t>Animal feed</t>
  </si>
  <si>
    <t>Onttrek deur produsente</t>
  </si>
  <si>
    <t>Seed for planting purposes</t>
  </si>
  <si>
    <t>Saad vir plantdoeleindes</t>
  </si>
  <si>
    <t>ton</t>
  </si>
  <si>
    <t>(f) Unutilised stock (a+b-c-d-e)</t>
  </si>
  <si>
    <t>Beginvoorraad</t>
  </si>
  <si>
    <t>Exported</t>
  </si>
  <si>
    <t>Uitgevoer</t>
  </si>
  <si>
    <t>Stock surplus(-)/deficit(+)</t>
  </si>
  <si>
    <t>Voorraad surplus(-)/tekort(+)</t>
  </si>
  <si>
    <t>Dierevoer</t>
  </si>
  <si>
    <t>(a) Opening stock</t>
  </si>
  <si>
    <t>Includes a portion of the production of developing sector - the balance will not necessarily be included here./Ingesluit 'n deel van die opkomende sektor - die balans sal nie noodwendig hier ingesluit word nie.</t>
  </si>
  <si>
    <t xml:space="preserve"> Menslike verbruik</t>
  </si>
  <si>
    <t>Stock</t>
  </si>
  <si>
    <t>Voorraad</t>
  </si>
  <si>
    <t>Figures not comparable./Syfers nie vergelykbaar nie.</t>
  </si>
  <si>
    <t>(h) Imports destined for exports not</t>
  </si>
  <si>
    <t>included in the above information</t>
  </si>
  <si>
    <t>(h) Invoere bestem vir uitvoere nie</t>
  </si>
  <si>
    <t>African countries</t>
  </si>
  <si>
    <t>Other countries</t>
  </si>
  <si>
    <t>Afrika lande</t>
  </si>
  <si>
    <t>Ander lande</t>
  </si>
  <si>
    <t>Whole wheat</t>
  </si>
  <si>
    <t xml:space="preserve">    ingesluit in inligting hierbo nie</t>
  </si>
  <si>
    <t>Wheat equivalent./Koring ekwivalent.</t>
  </si>
  <si>
    <t>The surplus/deficit figures are partly due to wheat dispatched for feed consumption but utilised as human consumption./Die surplus/tekort syfers is gedeeltelik as gevolg van koring versend vir dierlike verbruik maar aangewend as menslike verbruik.</t>
  </si>
  <si>
    <t>+/- (3)</t>
  </si>
  <si>
    <t>Border posts</t>
  </si>
  <si>
    <t>Harbours</t>
  </si>
  <si>
    <t>Grensposte</t>
  </si>
  <si>
    <t>Hawens</t>
  </si>
  <si>
    <t>(9)</t>
  </si>
  <si>
    <t>Products (6)</t>
  </si>
  <si>
    <t>(d) RSA Exports (7)</t>
  </si>
  <si>
    <t>(d) RSA Uitvoere (7)</t>
  </si>
  <si>
    <t>Produkte (6)</t>
  </si>
  <si>
    <r>
      <t>(f) Onaangewende voorraad</t>
    </r>
    <r>
      <rPr>
        <sz val="15"/>
        <rFont val="Arial"/>
        <family val="2"/>
      </rPr>
      <t xml:space="preserve"> </t>
    </r>
    <r>
      <rPr>
        <b/>
        <sz val="15"/>
        <rFont val="Arial"/>
        <family val="2"/>
      </rPr>
      <t>(a+b-c-d-e)</t>
    </r>
  </si>
  <si>
    <t>Physical stock is verified regularly on a random basis by SAGIS's Audit Inspection Division./Fisiese voorraad word gereeld op 'n steekproefbasis deur SAGIS se Oudit Inspeksie Afdeling geverifieer.</t>
  </si>
  <si>
    <t>'000 t</t>
  </si>
  <si>
    <t xml:space="preserve">Net dispatches(+)/receipts(-) </t>
  </si>
  <si>
    <t xml:space="preserve">Netto versendings(+)/ontvangstes(-) </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</si>
  <si>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</si>
  <si>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</si>
  <si>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</si>
  <si>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 xml:space="preserve">Imported </t>
  </si>
  <si>
    <t xml:space="preserve">Ingevoer </t>
  </si>
  <si>
    <t xml:space="preserve"> </t>
  </si>
  <si>
    <t xml:space="preserve">Imports destined for RSA </t>
  </si>
  <si>
    <t xml:space="preserve"> Invoere bestem vir RSA</t>
  </si>
  <si>
    <t>(g) Stock stored at: (9)</t>
  </si>
  <si>
    <t>(g) Voorraad geberg by: (9)</t>
  </si>
  <si>
    <t>Deliveries directly from farms (5)</t>
  </si>
  <si>
    <t>Lewerings direk vanaf plase (5)</t>
  </si>
  <si>
    <t xml:space="preserve">Surplus(-)/Deficit(+) (8) </t>
  </si>
  <si>
    <t xml:space="preserve">Surplus(-)/Tekort(+) (8) </t>
  </si>
  <si>
    <t>Preliminary/Voorlopig</t>
  </si>
  <si>
    <t>Aug 2003</t>
  </si>
  <si>
    <t>The information system reports only on the actual movement of wheat in commercial structures and must under no circumstances be construed as confirmation or an indication of ownership./Die inligtingstelsel rapporteer slegs oor die fisiese beweging</t>
  </si>
  <si>
    <t>van koring in kommersiële strukture en moet geensins as 'n bevestiging of aanduiding van eiendomsreg geag word nie.</t>
  </si>
  <si>
    <t>Sep 2003</t>
  </si>
  <si>
    <t>Heelkoring</t>
  </si>
  <si>
    <t>ton (On request of the industry./Op versoek van die bedryf.)</t>
  </si>
  <si>
    <t>Nov 2003</t>
  </si>
  <si>
    <t>Oct/Okt 2003</t>
  </si>
  <si>
    <t>1 Oct/Okt 2003</t>
  </si>
  <si>
    <t>30 Nov 2002</t>
  </si>
  <si>
    <t>30 Nov 2003</t>
  </si>
  <si>
    <t>31 Oct/Okt 2003</t>
  </si>
  <si>
    <t>1 Nov 2003</t>
  </si>
  <si>
    <t>WHEAT/KORING - 2003/2004 Year (Oct - Sep)/2003/2004 Jaar (Okt - Sep) (2)</t>
  </si>
  <si>
    <t>2 764</t>
  </si>
  <si>
    <t>1 635</t>
  </si>
  <si>
    <t>SMI-122003</t>
  </si>
  <si>
    <t>664 787</t>
  </si>
  <si>
    <t>Oct/Okt - Nov 2002</t>
  </si>
  <si>
    <t>Prog. Oct/Okt - Nov 2002</t>
  </si>
  <si>
    <t>Oct/Okt - Nov 2003</t>
  </si>
  <si>
    <t>Prog. Oct/Okt - Nov 2003</t>
  </si>
  <si>
    <t>22/12/2003</t>
  </si>
  <si>
    <t>1 Oct/Okt 2002</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</si>
</sst>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s>
  <fonts count="7">
    <font>
      <sz val="10"/>
      <name val="Arial"/>
      <family val="0"/>
    </font>
    <font>
      <b/>
      <sz val="17"/>
      <name val="Arial"/>
      <family val="2"/>
    </font>
    <font>
      <sz val="17"/>
      <name val="Arial"/>
      <family val="2"/>
    </font>
    <font>
      <sz val="14"/>
      <name val="Arial"/>
      <family val="2"/>
    </font>
    <font>
      <b/>
      <sz val="15"/>
      <name val="Arial"/>
      <family val="2"/>
    </font>
    <font>
      <sz val="15"/>
      <name val="Arial"/>
      <family val="2"/>
    </font>
    <font>
      <i/>
      <sz val="15"/>
      <name val="Arial"/>
      <family val="2"/>
    </font>
  </fonts>
  <fills count="2">
    <fill>
      <patternFill/>
    </fill>
    <fill>
      <patternFill patternType="gray125"/>
    </fill>
  </fills>
  <borders count="59">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medium"/>
      <right style="medium"/>
      <top style="thin"/>
      <bottom>
        <color indexed="63"/>
      </bottom>
    </border>
    <border>
      <left style="thin"/>
      <right style="thin"/>
      <top style="medium"/>
      <bottom>
        <color indexed="63"/>
      </bottom>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style="medium"/>
      <right style="thin"/>
      <top style="thin"/>
      <bottom style="medium"/>
    </border>
    <border>
      <left>
        <color indexed="63"/>
      </left>
      <right style="thin"/>
      <top style="thin"/>
      <bottom style="medium"/>
    </border>
    <border>
      <left style="medium"/>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6">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4" fillId="0" borderId="2" xfId="0" applyNumberFormat="1" applyFont="1" applyFill="1" applyBorder="1" applyAlignment="1">
      <alignment horizontal="center"/>
    </xf>
    <xf numFmtId="3" fontId="4" fillId="0" borderId="3" xfId="0" applyNumberFormat="1" applyFont="1" applyFill="1" applyBorder="1" applyAlignment="1">
      <alignment horizontal="center"/>
    </xf>
    <xf numFmtId="0" fontId="5" fillId="0" borderId="4"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xf numFmtId="0" fontId="5" fillId="0" borderId="0" xfId="0" applyFont="1" applyFill="1" applyBorder="1" applyAlignment="1">
      <alignment/>
    </xf>
    <xf numFmtId="0" fontId="5" fillId="0" borderId="0" xfId="0" applyFont="1" applyFill="1" applyAlignment="1">
      <alignment/>
    </xf>
    <xf numFmtId="3" fontId="4" fillId="0" borderId="0" xfId="0" applyNumberFormat="1" applyFont="1" applyFill="1" applyBorder="1" applyAlignment="1">
      <alignment horizontal="center"/>
    </xf>
    <xf numFmtId="0" fontId="4" fillId="0" borderId="6" xfId="0" applyNumberFormat="1" applyFont="1" applyFill="1" applyBorder="1" applyAlignment="1">
      <alignment horizont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5" fillId="0" borderId="8" xfId="0" applyNumberFormat="1" applyFont="1" applyFill="1" applyBorder="1" applyAlignment="1">
      <alignment horizontal="center"/>
    </xf>
    <xf numFmtId="0" fontId="5" fillId="0" borderId="9" xfId="0" applyNumberFormat="1" applyFont="1" applyFill="1" applyBorder="1" applyAlignment="1">
      <alignment horizontal="center"/>
    </xf>
    <xf numFmtId="0" fontId="5" fillId="0" borderId="7" xfId="0" applyNumberFormat="1" applyFont="1" applyFill="1" applyBorder="1" applyAlignment="1">
      <alignment horizontal="center"/>
    </xf>
    <xf numFmtId="0" fontId="5" fillId="0" borderId="6" xfId="0" applyFont="1" applyFill="1" applyBorder="1" applyAlignment="1" quotePrefix="1">
      <alignment horizontal="center"/>
    </xf>
    <xf numFmtId="3" fontId="4" fillId="0" borderId="10" xfId="0" applyNumberFormat="1" applyFont="1" applyFill="1" applyBorder="1" applyAlignment="1">
      <alignment horizontal="center"/>
    </xf>
    <xf numFmtId="3" fontId="4" fillId="0" borderId="1" xfId="0" applyNumberFormat="1" applyFont="1" applyFill="1" applyBorder="1" applyAlignment="1">
      <alignment horizontal="center"/>
    </xf>
    <xf numFmtId="17" fontId="5" fillId="0" borderId="11" xfId="0" applyNumberFormat="1" applyFont="1" applyFill="1" applyBorder="1" applyAlignment="1">
      <alignment horizontal="center"/>
    </xf>
    <xf numFmtId="0" fontId="5" fillId="0" borderId="12" xfId="0" applyFont="1" applyFill="1" applyBorder="1" applyAlignment="1">
      <alignment horizontal="center"/>
    </xf>
    <xf numFmtId="0" fontId="5" fillId="0" borderId="13" xfId="0" applyFont="1" applyFill="1" applyBorder="1" applyAlignment="1">
      <alignment horizontal="center"/>
    </xf>
    <xf numFmtId="0" fontId="5" fillId="0" borderId="14" xfId="0" applyFont="1" applyFill="1" applyBorder="1" applyAlignment="1" quotePrefix="1">
      <alignment horizontal="center"/>
    </xf>
    <xf numFmtId="0" fontId="4" fillId="0" borderId="1" xfId="0" applyFont="1" applyFill="1" applyBorder="1" applyAlignment="1">
      <alignment horizontal="center"/>
    </xf>
    <xf numFmtId="0" fontId="4" fillId="0" borderId="13" xfId="0" applyFont="1" applyFill="1" applyBorder="1" applyAlignment="1">
      <alignment horizontal="center"/>
    </xf>
    <xf numFmtId="0" fontId="5" fillId="0" borderId="0" xfId="0" applyFont="1" applyFill="1" applyBorder="1" applyAlignment="1">
      <alignment horizontal="center"/>
    </xf>
    <xf numFmtId="17" fontId="5" fillId="0" borderId="1" xfId="0" applyNumberFormat="1" applyFont="1" applyFill="1" applyBorder="1" applyAlignment="1">
      <alignment horizontal="center"/>
    </xf>
    <xf numFmtId="0" fontId="5" fillId="0" borderId="1" xfId="0" applyFont="1" applyFill="1" applyBorder="1" applyAlignment="1">
      <alignment horizontal="center"/>
    </xf>
    <xf numFmtId="0" fontId="5" fillId="0" borderId="15" xfId="0" applyFont="1" applyFill="1" applyBorder="1" applyAlignment="1">
      <alignment horizontal="center"/>
    </xf>
    <xf numFmtId="0" fontId="5" fillId="0" borderId="2" xfId="0" applyFont="1" applyFill="1" applyBorder="1" applyAlignment="1">
      <alignment/>
    </xf>
    <xf numFmtId="0" fontId="5" fillId="0" borderId="3" xfId="0" applyFont="1" applyFill="1" applyBorder="1" applyAlignment="1">
      <alignment/>
    </xf>
    <xf numFmtId="17" fontId="5" fillId="0" borderId="16" xfId="0" applyNumberFormat="1" applyFont="1" applyFill="1" applyBorder="1" applyAlignment="1">
      <alignment horizontal="center"/>
    </xf>
    <xf numFmtId="0" fontId="5" fillId="0" borderId="5" xfId="0" applyFont="1" applyFill="1" applyBorder="1" applyAlignment="1">
      <alignment/>
    </xf>
    <xf numFmtId="0" fontId="4" fillId="0" borderId="17" xfId="0" applyFont="1" applyFill="1" applyBorder="1" applyAlignment="1">
      <alignment/>
    </xf>
    <xf numFmtId="0" fontId="4" fillId="0" borderId="0" xfId="0" applyFont="1" applyFill="1" applyBorder="1" applyAlignment="1">
      <alignment horizontal="left"/>
    </xf>
    <xf numFmtId="1" fontId="5" fillId="0" borderId="18" xfId="0" applyNumberFormat="1" applyFont="1" applyFill="1" applyBorder="1" applyAlignment="1">
      <alignment/>
    </xf>
    <xf numFmtId="1" fontId="5" fillId="0" borderId="19" xfId="0" applyNumberFormat="1" applyFont="1" applyFill="1" applyBorder="1" applyAlignment="1">
      <alignment/>
    </xf>
    <xf numFmtId="1" fontId="5" fillId="0" borderId="20" xfId="0" applyNumberFormat="1" applyFont="1" applyFill="1" applyBorder="1" applyAlignment="1">
      <alignment/>
    </xf>
    <xf numFmtId="172" fontId="5" fillId="0" borderId="15" xfId="0" applyNumberFormat="1" applyFont="1" applyFill="1" applyBorder="1" applyAlignment="1">
      <alignment horizontal="right"/>
    </xf>
    <xf numFmtId="1" fontId="5" fillId="0" borderId="21" xfId="0" applyNumberFormat="1" applyFont="1" applyFill="1" applyBorder="1" applyAlignment="1">
      <alignment/>
    </xf>
    <xf numFmtId="0" fontId="4" fillId="0" borderId="0" xfId="0" applyFont="1" applyFill="1" applyBorder="1" applyAlignment="1">
      <alignment horizontal="right"/>
    </xf>
    <xf numFmtId="0" fontId="4" fillId="0" borderId="7" xfId="0" applyFont="1" applyFill="1" applyBorder="1" applyAlignment="1">
      <alignment horizontal="right"/>
    </xf>
    <xf numFmtId="1" fontId="5" fillId="0" borderId="15" xfId="0" applyNumberFormat="1" applyFont="1" applyFill="1" applyBorder="1" applyAlignment="1">
      <alignment horizontal="center"/>
    </xf>
    <xf numFmtId="0" fontId="5" fillId="0" borderId="0" xfId="0" applyFont="1" applyFill="1" applyBorder="1" applyAlignment="1">
      <alignment horizontal="right"/>
    </xf>
    <xf numFmtId="0" fontId="5" fillId="0" borderId="7" xfId="0" applyFont="1" applyFill="1" applyBorder="1" applyAlignment="1">
      <alignment/>
    </xf>
    <xf numFmtId="0" fontId="4" fillId="0" borderId="22" xfId="0" applyFont="1" applyFill="1" applyBorder="1" applyAlignment="1">
      <alignment horizontal="left"/>
    </xf>
    <xf numFmtId="1" fontId="5" fillId="0" borderId="2" xfId="0" applyNumberFormat="1" applyFont="1" applyFill="1" applyBorder="1" applyAlignment="1">
      <alignment/>
    </xf>
    <xf numFmtId="1" fontId="5" fillId="0" borderId="23" xfId="0" applyNumberFormat="1" applyFont="1" applyFill="1" applyBorder="1" applyAlignment="1">
      <alignment/>
    </xf>
    <xf numFmtId="1" fontId="5" fillId="0" borderId="5" xfId="0" applyNumberFormat="1" applyFont="1" applyFill="1" applyBorder="1" applyAlignment="1">
      <alignment/>
    </xf>
    <xf numFmtId="1" fontId="5" fillId="0" borderId="3" xfId="0" applyNumberFormat="1" applyFont="1" applyFill="1" applyBorder="1" applyAlignment="1">
      <alignment/>
    </xf>
    <xf numFmtId="172" fontId="5" fillId="0" borderId="3" xfId="0" applyNumberFormat="1" applyFont="1" applyFill="1" applyBorder="1" applyAlignment="1" quotePrefix="1">
      <alignment horizontal="center"/>
    </xf>
    <xf numFmtId="1" fontId="5" fillId="0" borderId="24" xfId="0" applyNumberFormat="1" applyFont="1" applyFill="1" applyBorder="1" applyAlignment="1">
      <alignment/>
    </xf>
    <xf numFmtId="0" fontId="6" fillId="0" borderId="25" xfId="0" applyFont="1" applyFill="1" applyBorder="1" applyAlignment="1">
      <alignment/>
    </xf>
    <xf numFmtId="0" fontId="5" fillId="0" borderId="26" xfId="0" applyFont="1" applyFill="1" applyBorder="1" applyAlignment="1">
      <alignment/>
    </xf>
    <xf numFmtId="1" fontId="5" fillId="0" borderId="8" xfId="0" applyNumberFormat="1" applyFont="1" applyFill="1" applyBorder="1" applyAlignment="1">
      <alignment/>
    </xf>
    <xf numFmtId="1" fontId="5" fillId="0" borderId="9" xfId="0" applyNumberFormat="1" applyFont="1" applyFill="1" applyBorder="1" applyAlignment="1">
      <alignment/>
    </xf>
    <xf numFmtId="172" fontId="5" fillId="0" borderId="5" xfId="0" applyNumberFormat="1" applyFont="1" applyFill="1" applyBorder="1" applyAlignment="1">
      <alignment horizontal="right"/>
    </xf>
    <xf numFmtId="0" fontId="6" fillId="0" borderId="26" xfId="0" applyFont="1" applyFill="1" applyBorder="1" applyAlignment="1">
      <alignment horizontal="right"/>
    </xf>
    <xf numFmtId="0" fontId="6" fillId="0" borderId="27" xfId="0" applyFont="1" applyFill="1" applyBorder="1" applyAlignment="1">
      <alignment horizontal="right"/>
    </xf>
    <xf numFmtId="0" fontId="6" fillId="0" borderId="28" xfId="0" applyFont="1" applyFill="1" applyBorder="1" applyAlignment="1">
      <alignment horizontal="left"/>
    </xf>
    <xf numFmtId="0" fontId="6" fillId="0" borderId="22" xfId="0" applyFont="1" applyFill="1" applyBorder="1" applyAlignment="1">
      <alignment horizontal="left"/>
    </xf>
    <xf numFmtId="1" fontId="5" fillId="0" borderId="11" xfId="0" applyNumberFormat="1" applyFont="1" applyFill="1" applyBorder="1" applyAlignment="1">
      <alignment/>
    </xf>
    <xf numFmtId="1" fontId="5" fillId="0" borderId="12" xfId="0" applyNumberFormat="1" applyFont="1" applyFill="1" applyBorder="1" applyAlignment="1">
      <alignment/>
    </xf>
    <xf numFmtId="1" fontId="5" fillId="0" borderId="29" xfId="0" applyNumberFormat="1" applyFont="1" applyFill="1" applyBorder="1" applyAlignment="1">
      <alignment/>
    </xf>
    <xf numFmtId="1" fontId="5" fillId="0" borderId="30" xfId="0" applyNumberFormat="1" applyFont="1" applyFill="1" applyBorder="1" applyAlignment="1">
      <alignment/>
    </xf>
    <xf numFmtId="172" fontId="5" fillId="0" borderId="13" xfId="0" applyNumberFormat="1" applyFont="1" applyFill="1" applyBorder="1" applyAlignment="1" quotePrefix="1">
      <alignment horizontal="center"/>
    </xf>
    <xf numFmtId="0" fontId="6" fillId="0" borderId="22" xfId="0" applyFont="1" applyFill="1" applyBorder="1" applyAlignment="1">
      <alignment horizontal="right"/>
    </xf>
    <xf numFmtId="0" fontId="6" fillId="0" borderId="31" xfId="0" applyFont="1" applyFill="1" applyBorder="1" applyAlignment="1">
      <alignment horizontal="right"/>
    </xf>
    <xf numFmtId="1" fontId="5" fillId="0" borderId="0" xfId="0" applyNumberFormat="1" applyFont="1" applyFill="1" applyBorder="1" applyAlignment="1">
      <alignment/>
    </xf>
    <xf numFmtId="0" fontId="4" fillId="0" borderId="22" xfId="0" applyFont="1" applyFill="1" applyBorder="1" applyAlignment="1" quotePrefix="1">
      <alignment horizontal="left"/>
    </xf>
    <xf numFmtId="172" fontId="5" fillId="0" borderId="21" xfId="0" applyNumberFormat="1" applyFont="1" applyFill="1" applyBorder="1" applyAlignment="1">
      <alignment horizontal="right"/>
    </xf>
    <xf numFmtId="0" fontId="5" fillId="0" borderId="25" xfId="0" applyFont="1" applyFill="1" applyBorder="1" applyAlignment="1">
      <alignment horizontal="left"/>
    </xf>
    <xf numFmtId="0" fontId="5" fillId="0" borderId="26" xfId="0" applyFont="1" applyFill="1" applyBorder="1" applyAlignment="1" quotePrefix="1">
      <alignment horizontal="left"/>
    </xf>
    <xf numFmtId="1" fontId="5" fillId="0" borderId="32" xfId="0" applyNumberFormat="1" applyFont="1" applyFill="1" applyBorder="1" applyAlignment="1">
      <alignmen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0" xfId="0" applyFont="1" applyFill="1" applyBorder="1" applyAlignment="1">
      <alignment/>
    </xf>
    <xf numFmtId="0" fontId="5" fillId="0" borderId="33" xfId="0" applyFont="1" applyFill="1" applyBorder="1" applyAlignment="1">
      <alignment/>
    </xf>
    <xf numFmtId="1" fontId="5" fillId="0" borderId="34" xfId="0" applyNumberFormat="1" applyFont="1" applyFill="1" applyBorder="1" applyAlignment="1">
      <alignment/>
    </xf>
    <xf numFmtId="1" fontId="5" fillId="0" borderId="27" xfId="0" applyNumberFormat="1" applyFont="1" applyFill="1" applyBorder="1" applyAlignment="1">
      <alignment/>
    </xf>
    <xf numFmtId="1" fontId="5" fillId="0" borderId="35" xfId="0" applyNumberFormat="1" applyFont="1" applyFill="1" applyBorder="1" applyAlignment="1">
      <alignment/>
    </xf>
    <xf numFmtId="172" fontId="5" fillId="0" borderId="26" xfId="0" applyNumberFormat="1" applyFont="1" applyFill="1" applyBorder="1" applyAlignment="1">
      <alignment horizontal="right"/>
    </xf>
    <xf numFmtId="0" fontId="5" fillId="0" borderId="36" xfId="0" applyFont="1" applyFill="1" applyBorder="1" applyAlignment="1">
      <alignment horizontal="center"/>
    </xf>
    <xf numFmtId="0" fontId="5" fillId="0" borderId="37" xfId="0" applyFont="1" applyFill="1" applyBorder="1" applyAlignment="1">
      <alignment/>
    </xf>
    <xf numFmtId="0" fontId="6" fillId="0" borderId="37" xfId="0" applyFont="1" applyFill="1" applyBorder="1" applyAlignment="1">
      <alignment/>
    </xf>
    <xf numFmtId="1" fontId="5" fillId="0" borderId="38" xfId="0" applyNumberFormat="1" applyFont="1" applyFill="1" applyBorder="1" applyAlignment="1">
      <alignment/>
    </xf>
    <xf numFmtId="1" fontId="5" fillId="0" borderId="36" xfId="0" applyNumberFormat="1" applyFont="1" applyFill="1" applyBorder="1" applyAlignment="1">
      <alignment/>
    </xf>
    <xf numFmtId="1" fontId="5" fillId="0" borderId="39" xfId="0" applyNumberFormat="1" applyFont="1" applyFill="1" applyBorder="1" applyAlignment="1">
      <alignment/>
    </xf>
    <xf numFmtId="172" fontId="5" fillId="0" borderId="6" xfId="0" applyNumberFormat="1" applyFont="1" applyFill="1" applyBorder="1" applyAlignment="1">
      <alignment horizontal="right"/>
    </xf>
    <xf numFmtId="0" fontId="6" fillId="0" borderId="36" xfId="0" applyFont="1" applyFill="1" applyBorder="1" applyAlignment="1">
      <alignment horizontal="right"/>
    </xf>
    <xf numFmtId="0" fontId="6" fillId="0" borderId="28" xfId="0" applyFont="1" applyFill="1" applyBorder="1" applyAlignment="1">
      <alignment/>
    </xf>
    <xf numFmtId="1" fontId="5" fillId="0" borderId="40" xfId="0" applyNumberFormat="1" applyFont="1" applyFill="1" applyBorder="1" applyAlignment="1">
      <alignment/>
    </xf>
    <xf numFmtId="1" fontId="5" fillId="0" borderId="31" xfId="0" applyNumberFormat="1" applyFont="1" applyFill="1" applyBorder="1" applyAlignment="1">
      <alignment/>
    </xf>
    <xf numFmtId="1" fontId="5" fillId="0" borderId="41" xfId="0" applyNumberFormat="1" applyFont="1" applyFill="1" applyBorder="1" applyAlignment="1">
      <alignment/>
    </xf>
    <xf numFmtId="0" fontId="6" fillId="0" borderId="40" xfId="0" applyFont="1" applyFill="1" applyBorder="1" applyAlignment="1">
      <alignment horizontal="right"/>
    </xf>
    <xf numFmtId="0" fontId="5" fillId="0" borderId="36" xfId="0" applyFont="1" applyFill="1" applyBorder="1" applyAlignment="1">
      <alignment horizontal="right"/>
    </xf>
    <xf numFmtId="0" fontId="5" fillId="0" borderId="37" xfId="0" applyFont="1" applyFill="1" applyBorder="1" applyAlignment="1">
      <alignment horizontal="left"/>
    </xf>
    <xf numFmtId="0" fontId="5" fillId="0" borderId="0" xfId="0" applyFont="1" applyFill="1" applyBorder="1" applyAlignment="1">
      <alignment horizontal="left"/>
    </xf>
    <xf numFmtId="172" fontId="5" fillId="0" borderId="42" xfId="0" applyNumberFormat="1" applyFont="1" applyFill="1" applyBorder="1" applyAlignment="1">
      <alignment horizontal="right"/>
    </xf>
    <xf numFmtId="1" fontId="5" fillId="0" borderId="7" xfId="0" applyNumberFormat="1" applyFont="1" applyFill="1" applyBorder="1" applyAlignment="1">
      <alignment/>
    </xf>
    <xf numFmtId="0" fontId="5" fillId="0" borderId="17" xfId="0"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 fontId="5" fillId="0" borderId="13" xfId="0" applyNumberFormat="1" applyFont="1" applyFill="1" applyBorder="1" applyAlignment="1">
      <alignment/>
    </xf>
    <xf numFmtId="172" fontId="5" fillId="0" borderId="14" xfId="0" applyNumberFormat="1" applyFont="1" applyFill="1" applyBorder="1" applyAlignment="1">
      <alignment horizontal="right"/>
    </xf>
    <xf numFmtId="0" fontId="5" fillId="0" borderId="22" xfId="0" applyFont="1" applyFill="1" applyBorder="1" applyAlignment="1">
      <alignment horizontal="right"/>
    </xf>
    <xf numFmtId="0" fontId="5" fillId="0" borderId="31" xfId="0" applyFont="1" applyFill="1" applyBorder="1" applyAlignment="1">
      <alignment horizontal="right"/>
    </xf>
    <xf numFmtId="1" fontId="5" fillId="0" borderId="1" xfId="0" applyNumberFormat="1" applyFont="1" applyFill="1" applyBorder="1" applyAlignment="1">
      <alignment/>
    </xf>
    <xf numFmtId="1" fontId="5" fillId="0" borderId="43" xfId="0" applyNumberFormat="1" applyFont="1" applyFill="1" applyBorder="1" applyAlignment="1">
      <alignment/>
    </xf>
    <xf numFmtId="0" fontId="4" fillId="0" borderId="6" xfId="0" applyFont="1" applyFill="1" applyBorder="1" applyAlignment="1">
      <alignment horizontal="right"/>
    </xf>
    <xf numFmtId="0" fontId="6" fillId="0" borderId="26" xfId="0" applyFont="1" applyFill="1" applyBorder="1" applyAlignment="1" quotePrefix="1">
      <alignment horizontal="left"/>
    </xf>
    <xf numFmtId="1" fontId="5" fillId="0" borderId="44" xfId="0" applyNumberFormat="1" applyFont="1" applyFill="1" applyBorder="1" applyAlignment="1">
      <alignment/>
    </xf>
    <xf numFmtId="172" fontId="5" fillId="0" borderId="5" xfId="0" applyNumberFormat="1" applyFont="1" applyFill="1" applyBorder="1" applyAlignment="1" quotePrefix="1">
      <alignment horizontal="center"/>
    </xf>
    <xf numFmtId="0" fontId="6" fillId="0" borderId="45" xfId="0" applyFont="1" applyFill="1" applyBorder="1" applyAlignment="1">
      <alignment horizontal="right"/>
    </xf>
    <xf numFmtId="0" fontId="6" fillId="0" borderId="37" xfId="0" applyFont="1" applyFill="1" applyBorder="1" applyAlignment="1" quotePrefix="1">
      <alignment/>
    </xf>
    <xf numFmtId="0" fontId="6" fillId="0" borderId="35" xfId="0" applyFont="1" applyFill="1" applyBorder="1" applyAlignment="1">
      <alignment horizontal="left"/>
    </xf>
    <xf numFmtId="1" fontId="5" fillId="0" borderId="45" xfId="0" applyNumberFormat="1" applyFont="1" applyFill="1" applyBorder="1" applyAlignment="1">
      <alignment/>
    </xf>
    <xf numFmtId="1" fontId="5" fillId="0" borderId="46" xfId="0" applyNumberFormat="1" applyFont="1" applyFill="1" applyBorder="1" applyAlignment="1">
      <alignment/>
    </xf>
    <xf numFmtId="1" fontId="5" fillId="0" borderId="47" xfId="0" applyNumberFormat="1" applyFont="1" applyFill="1" applyBorder="1" applyAlignment="1">
      <alignment/>
    </xf>
    <xf numFmtId="172" fontId="5" fillId="0" borderId="42" xfId="0" applyNumberFormat="1" applyFont="1" applyFill="1" applyBorder="1" applyAlignment="1" quotePrefix="1">
      <alignment horizontal="center"/>
    </xf>
    <xf numFmtId="0" fontId="6" fillId="0" borderId="34" xfId="0" applyFont="1" applyFill="1" applyBorder="1" applyAlignment="1">
      <alignment horizontal="right"/>
    </xf>
    <xf numFmtId="0" fontId="6" fillId="0" borderId="41" xfId="0" applyFont="1" applyFill="1" applyBorder="1" applyAlignment="1">
      <alignment horizontal="left"/>
    </xf>
    <xf numFmtId="1" fontId="5" fillId="0" borderId="48" xfId="0" applyNumberFormat="1" applyFont="1" applyFill="1" applyBorder="1" applyAlignment="1">
      <alignment/>
    </xf>
    <xf numFmtId="1" fontId="5" fillId="0" borderId="49" xfId="0" applyNumberFormat="1" applyFont="1" applyFill="1" applyBorder="1" applyAlignment="1">
      <alignment/>
    </xf>
    <xf numFmtId="1" fontId="5" fillId="0" borderId="50" xfId="0" applyNumberFormat="1" applyFont="1" applyFill="1" applyBorder="1" applyAlignment="1">
      <alignment/>
    </xf>
    <xf numFmtId="172" fontId="5" fillId="0" borderId="51" xfId="0" applyNumberFormat="1" applyFont="1" applyFill="1" applyBorder="1" applyAlignment="1" quotePrefix="1">
      <alignment horizontal="center"/>
    </xf>
    <xf numFmtId="0" fontId="6" fillId="0" borderId="36" xfId="0" applyFont="1" applyFill="1" applyBorder="1" applyAlignment="1" quotePrefix="1">
      <alignment horizontal="right"/>
    </xf>
    <xf numFmtId="0" fontId="6" fillId="0" borderId="0" xfId="0" applyFont="1" applyFill="1" applyBorder="1" applyAlignment="1">
      <alignment/>
    </xf>
    <xf numFmtId="1" fontId="5" fillId="0" borderId="33" xfId="0" applyNumberFormat="1" applyFont="1" applyFill="1" applyBorder="1" applyAlignment="1">
      <alignment/>
    </xf>
    <xf numFmtId="1" fontId="5" fillId="0" borderId="17" xfId="0" applyNumberFormat="1" applyFont="1" applyFill="1" applyBorder="1" applyAlignment="1">
      <alignment/>
    </xf>
    <xf numFmtId="0" fontId="6" fillId="0" borderId="17" xfId="0" applyFont="1" applyFill="1" applyBorder="1" applyAlignment="1">
      <alignment horizontal="right"/>
    </xf>
    <xf numFmtId="0" fontId="6" fillId="0" borderId="28" xfId="0" applyFont="1" applyFill="1" applyBorder="1" applyAlignment="1" quotePrefix="1">
      <alignment/>
    </xf>
    <xf numFmtId="0" fontId="6" fillId="0" borderId="22" xfId="0" applyFont="1" applyFill="1" applyBorder="1" applyAlignment="1">
      <alignment/>
    </xf>
    <xf numFmtId="1" fontId="5" fillId="0" borderId="52" xfId="0" applyNumberFormat="1" applyFont="1" applyFill="1" applyBorder="1" applyAlignment="1">
      <alignment/>
    </xf>
    <xf numFmtId="1" fontId="5" fillId="0" borderId="53" xfId="0" applyNumberFormat="1" applyFont="1" applyFill="1" applyBorder="1" applyAlignment="1">
      <alignment/>
    </xf>
    <xf numFmtId="1" fontId="5" fillId="0" borderId="54" xfId="0" applyNumberFormat="1" applyFont="1" applyFill="1" applyBorder="1" applyAlignment="1">
      <alignment/>
    </xf>
    <xf numFmtId="172" fontId="5" fillId="0" borderId="14" xfId="0" applyNumberFormat="1" applyFont="1" applyFill="1" applyBorder="1" applyAlignment="1" quotePrefix="1">
      <alignment horizontal="center"/>
    </xf>
    <xf numFmtId="0" fontId="6" fillId="0" borderId="48" xfId="0" applyFont="1" applyFill="1" applyBorder="1" applyAlignment="1">
      <alignment horizontal="right"/>
    </xf>
    <xf numFmtId="0" fontId="6" fillId="0" borderId="31" xfId="0" applyFont="1" applyFill="1" applyBorder="1" applyAlignment="1" quotePrefix="1">
      <alignment horizontal="right"/>
    </xf>
    <xf numFmtId="0" fontId="4" fillId="0" borderId="17" xfId="0" applyFont="1" applyFill="1" applyBorder="1" applyAlignment="1">
      <alignment horizontal="left"/>
    </xf>
    <xf numFmtId="1" fontId="5" fillId="0" borderId="55" xfId="0" applyNumberFormat="1" applyFont="1" applyFill="1" applyBorder="1" applyAlignment="1">
      <alignment/>
    </xf>
    <xf numFmtId="172" fontId="5" fillId="0" borderId="21" xfId="0" applyNumberFormat="1" applyFont="1" applyFill="1" applyBorder="1" applyAlignment="1" quotePrefix="1">
      <alignment horizontal="center"/>
    </xf>
    <xf numFmtId="0" fontId="5" fillId="0" borderId="22" xfId="0" applyFont="1" applyFill="1" applyBorder="1" applyAlignment="1">
      <alignment/>
    </xf>
    <xf numFmtId="172" fontId="5" fillId="0" borderId="22" xfId="0" applyNumberFormat="1" applyFont="1" applyFill="1" applyBorder="1" applyAlignment="1" quotePrefix="1">
      <alignment horizontal="center"/>
    </xf>
    <xf numFmtId="0" fontId="4" fillId="0" borderId="10" xfId="0" applyFont="1" applyFill="1" applyBorder="1" applyAlignment="1">
      <alignment horizontal="left"/>
    </xf>
    <xf numFmtId="0" fontId="4" fillId="0" borderId="1" xfId="0" applyFont="1" applyFill="1" applyBorder="1" applyAlignment="1">
      <alignment horizontal="left"/>
    </xf>
    <xf numFmtId="0" fontId="4" fillId="0" borderId="1" xfId="0" applyFont="1" applyFill="1" applyBorder="1" applyAlignment="1">
      <alignment horizontal="right"/>
    </xf>
    <xf numFmtId="0" fontId="4" fillId="0" borderId="13" xfId="0" applyFont="1" applyFill="1" applyBorder="1" applyAlignment="1">
      <alignment horizontal="right"/>
    </xf>
    <xf numFmtId="0" fontId="4" fillId="0" borderId="2" xfId="0" applyFont="1" applyFill="1" applyBorder="1" applyAlignment="1">
      <alignment/>
    </xf>
    <xf numFmtId="0" fontId="5" fillId="0" borderId="17" xfId="0" applyFont="1" applyFill="1" applyBorder="1" applyAlignment="1">
      <alignment/>
    </xf>
    <xf numFmtId="1" fontId="5" fillId="0" borderId="15" xfId="0" applyNumberFormat="1" applyFont="1" applyFill="1" applyBorder="1" applyAlignment="1">
      <alignment/>
    </xf>
    <xf numFmtId="0" fontId="5" fillId="0" borderId="13" xfId="0" applyFont="1" applyFill="1" applyBorder="1" applyAlignment="1">
      <alignment/>
    </xf>
    <xf numFmtId="0" fontId="4" fillId="0" borderId="2" xfId="0" applyFont="1" applyFill="1" applyBorder="1" applyAlignment="1" quotePrefix="1">
      <alignment horizontal="left"/>
    </xf>
    <xf numFmtId="0" fontId="5" fillId="0" borderId="3" xfId="0" applyFont="1" applyFill="1" applyBorder="1" applyAlignment="1">
      <alignment horizontal="left"/>
    </xf>
    <xf numFmtId="1" fontId="5" fillId="0" borderId="8" xfId="0" applyNumberFormat="1" applyFont="1" applyFill="1" applyBorder="1" applyAlignment="1">
      <alignment horizontal="right"/>
    </xf>
    <xf numFmtId="1" fontId="5" fillId="0" borderId="43" xfId="0" applyNumberFormat="1" applyFont="1" applyFill="1" applyBorder="1" applyAlignment="1">
      <alignment horizontal="right"/>
    </xf>
    <xf numFmtId="1" fontId="5" fillId="0" borderId="24" xfId="0" applyNumberFormat="1" applyFont="1" applyFill="1" applyBorder="1" applyAlignment="1">
      <alignment horizontal="right"/>
    </xf>
    <xf numFmtId="0" fontId="5" fillId="0" borderId="8" xfId="0" applyFont="1" applyFill="1" applyBorder="1" applyAlignment="1">
      <alignment horizontal="center"/>
    </xf>
    <xf numFmtId="0" fontId="5" fillId="0" borderId="3" xfId="0" applyFont="1" applyFill="1" applyBorder="1" applyAlignment="1">
      <alignment/>
    </xf>
    <xf numFmtId="0" fontId="4" fillId="0" borderId="4" xfId="0" applyFont="1" applyFill="1" applyBorder="1" applyAlignment="1" quotePrefix="1">
      <alignment horizontal="right"/>
    </xf>
    <xf numFmtId="1" fontId="5" fillId="0" borderId="38" xfId="0" applyNumberFormat="1" applyFont="1" applyFill="1" applyBorder="1" applyAlignment="1">
      <alignment horizontal="right"/>
    </xf>
    <xf numFmtId="1" fontId="5" fillId="0" borderId="33" xfId="0" applyNumberFormat="1" applyFont="1" applyFill="1" applyBorder="1" applyAlignment="1">
      <alignment horizontal="right"/>
    </xf>
    <xf numFmtId="1" fontId="5" fillId="0" borderId="39" xfId="0" applyNumberFormat="1" applyFont="1" applyFill="1" applyBorder="1" applyAlignment="1">
      <alignment horizontal="right"/>
    </xf>
    <xf numFmtId="0" fontId="5" fillId="0" borderId="38" xfId="0" applyFont="1" applyFill="1" applyBorder="1" applyAlignment="1">
      <alignment horizontal="center"/>
    </xf>
    <xf numFmtId="0" fontId="5" fillId="0" borderId="17" xfId="0" applyFont="1" applyFill="1" applyBorder="1" applyAlignment="1" quotePrefix="1">
      <alignment horizontal="left"/>
    </xf>
    <xf numFmtId="1" fontId="5" fillId="0" borderId="17" xfId="0" applyNumberFormat="1" applyFont="1" applyFill="1" applyBorder="1" applyAlignment="1">
      <alignment horizontal="right"/>
    </xf>
    <xf numFmtId="1" fontId="5" fillId="0" borderId="36" xfId="0" applyNumberFormat="1" applyFont="1" applyFill="1" applyBorder="1" applyAlignment="1">
      <alignment horizontal="right"/>
    </xf>
    <xf numFmtId="172" fontId="5" fillId="0" borderId="6" xfId="0" applyNumberFormat="1" applyFont="1" applyFill="1" applyBorder="1" applyAlignment="1" quotePrefix="1">
      <alignment horizontal="center"/>
    </xf>
    <xf numFmtId="1" fontId="5" fillId="0" borderId="49" xfId="0" applyNumberFormat="1" applyFont="1" applyFill="1" applyBorder="1" applyAlignment="1">
      <alignment horizontal="right"/>
    </xf>
    <xf numFmtId="0" fontId="5" fillId="0" borderId="10" xfId="0" applyFont="1" applyFill="1" applyBorder="1" applyAlignment="1" quotePrefix="1">
      <alignment horizontal="left"/>
    </xf>
    <xf numFmtId="0" fontId="5" fillId="0" borderId="1" xfId="0" applyFont="1" applyFill="1" applyBorder="1" applyAlignment="1">
      <alignment horizontal="left"/>
    </xf>
    <xf numFmtId="1" fontId="5" fillId="0" borderId="56" xfId="0" applyNumberFormat="1" applyFont="1" applyFill="1" applyBorder="1" applyAlignment="1">
      <alignment horizontal="right"/>
    </xf>
    <xf numFmtId="1" fontId="5" fillId="0" borderId="57" xfId="0" applyNumberFormat="1" applyFont="1" applyFill="1" applyBorder="1" applyAlignment="1">
      <alignment horizontal="right"/>
    </xf>
    <xf numFmtId="172" fontId="5" fillId="0" borderId="58" xfId="0" applyNumberFormat="1" applyFont="1" applyFill="1" applyBorder="1" applyAlignment="1" quotePrefix="1">
      <alignment horizontal="center"/>
    </xf>
    <xf numFmtId="0" fontId="5" fillId="0" borderId="1" xfId="0" applyFont="1" applyFill="1" applyBorder="1" applyAlignment="1">
      <alignment/>
    </xf>
    <xf numFmtId="0" fontId="5" fillId="0" borderId="1" xfId="0" applyFont="1" applyFill="1" applyBorder="1" applyAlignment="1">
      <alignment horizontal="right"/>
    </xf>
    <xf numFmtId="0" fontId="3" fillId="0" borderId="0" xfId="0" applyFont="1" applyFill="1" applyAlignment="1" quotePrefix="1">
      <alignment horizontal="left"/>
    </xf>
    <xf numFmtId="0" fontId="3" fillId="0" borderId="0" xfId="0" applyFont="1" applyFill="1" applyAlignment="1">
      <alignment horizontal="left"/>
    </xf>
    <xf numFmtId="0" fontId="3" fillId="0" borderId="0" xfId="0" applyFont="1" applyFill="1" applyAlignment="1">
      <alignment/>
    </xf>
    <xf numFmtId="0" fontId="3" fillId="0" borderId="0" xfId="0" applyFont="1" applyFill="1" applyAlignment="1">
      <alignment/>
    </xf>
    <xf numFmtId="0" fontId="3" fillId="0" borderId="0" xfId="0" applyFont="1" applyFill="1" applyAlignment="1" quotePrefix="1">
      <alignment/>
    </xf>
    <xf numFmtId="173" fontId="3" fillId="0" borderId="0" xfId="0" applyNumberFormat="1" applyFont="1" applyFill="1" applyAlignment="1">
      <alignment/>
    </xf>
    <xf numFmtId="0" fontId="3" fillId="0" borderId="0" xfId="0" applyFont="1" applyFill="1" applyAlignment="1">
      <alignment horizontal="right"/>
    </xf>
    <xf numFmtId="3" fontId="3" fillId="0" borderId="0" xfId="0" applyNumberFormat="1" applyFont="1" applyFill="1" applyAlignment="1">
      <alignment/>
    </xf>
    <xf numFmtId="0" fontId="3" fillId="0" borderId="0" xfId="0" applyFont="1" applyFill="1" applyBorder="1" applyAlignment="1">
      <alignment/>
    </xf>
    <xf numFmtId="49" fontId="3"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0" fontId="5" fillId="0" borderId="38" xfId="0" applyNumberFormat="1" applyFont="1" applyFill="1" applyBorder="1" applyAlignment="1">
      <alignment horizontal="center"/>
    </xf>
    <xf numFmtId="0" fontId="5" fillId="0" borderId="36" xfId="0" applyNumberFormat="1" applyFont="1" applyFill="1" applyBorder="1" applyAlignment="1">
      <alignment horizontal="center"/>
    </xf>
    <xf numFmtId="3" fontId="4" fillId="0" borderId="17" xfId="0" applyNumberFormat="1" applyFont="1" applyFill="1" applyBorder="1" applyAlignment="1">
      <alignment horizontal="right"/>
    </xf>
    <xf numFmtId="172" fontId="5" fillId="0" borderId="4" xfId="0" applyNumberFormat="1" applyFont="1" applyFill="1" applyBorder="1" applyAlignment="1">
      <alignment horizontal="right"/>
    </xf>
    <xf numFmtId="0" fontId="3" fillId="0" borderId="0" xfId="0" applyFont="1" applyFill="1" applyBorder="1" applyAlignment="1" quotePrefix="1">
      <alignment/>
    </xf>
    <xf numFmtId="0" fontId="3" fillId="0" borderId="0" xfId="0" applyFont="1" applyFill="1" applyBorder="1" applyAlignment="1">
      <alignment horizontal="left"/>
    </xf>
    <xf numFmtId="0" fontId="5" fillId="0" borderId="17" xfId="0" applyFont="1" applyFill="1" applyBorder="1" applyAlignment="1">
      <alignment horizontal="left"/>
    </xf>
    <xf numFmtId="0" fontId="4" fillId="0" borderId="3" xfId="0" applyFont="1" applyFill="1" applyBorder="1" applyAlignment="1">
      <alignment horizontal="right"/>
    </xf>
    <xf numFmtId="49" fontId="5" fillId="0" borderId="15" xfId="0" applyNumberFormat="1" applyFont="1" applyFill="1" applyBorder="1" applyAlignment="1">
      <alignment horizontal="center"/>
    </xf>
    <xf numFmtId="49" fontId="5" fillId="0" borderId="15" xfId="0" applyNumberFormat="1" applyFont="1" applyFill="1" applyBorder="1" applyAlignment="1" quotePrefix="1">
      <alignment horizontal="center"/>
    </xf>
    <xf numFmtId="1" fontId="5" fillId="0" borderId="15" xfId="0" applyNumberFormat="1" applyFont="1" applyFill="1" applyBorder="1" applyAlignment="1" quotePrefix="1">
      <alignment horizontal="center"/>
    </xf>
    <xf numFmtId="1" fontId="5" fillId="0" borderId="15" xfId="0" applyNumberFormat="1" applyFont="1" applyFill="1" applyBorder="1" applyAlignment="1">
      <alignment horizontal="center"/>
    </xf>
    <xf numFmtId="0" fontId="5" fillId="0" borderId="15" xfId="0" applyNumberFormat="1" applyFont="1" applyFill="1" applyBorder="1" applyAlignment="1">
      <alignment horizontal="center"/>
    </xf>
    <xf numFmtId="0" fontId="5" fillId="0" borderId="1" xfId="0" applyNumberFormat="1" applyFont="1" applyFill="1" applyBorder="1" applyAlignment="1">
      <alignment horizontal="center"/>
    </xf>
    <xf numFmtId="49" fontId="5" fillId="0" borderId="55" xfId="0" applyNumberFormat="1" applyFont="1" applyFill="1" applyBorder="1" applyAlignment="1" quotePrefix="1">
      <alignment horizontal="center"/>
    </xf>
    <xf numFmtId="49" fontId="5" fillId="0" borderId="21" xfId="0" applyNumberFormat="1" applyFont="1" applyFill="1" applyBorder="1" applyAlignment="1">
      <alignment horizontal="center"/>
    </xf>
    <xf numFmtId="17" fontId="5" fillId="0" borderId="55" xfId="0" applyNumberFormat="1" applyFont="1" applyFill="1" applyBorder="1" applyAlignment="1">
      <alignment horizontal="center"/>
    </xf>
    <xf numFmtId="17" fontId="5" fillId="0" borderId="15" xfId="0" applyNumberFormat="1" applyFont="1" applyFill="1" applyBorder="1" applyAlignment="1">
      <alignment horizontal="center"/>
    </xf>
    <xf numFmtId="17" fontId="5" fillId="0" borderId="21" xfId="0" applyNumberFormat="1" applyFont="1" applyFill="1" applyBorder="1" applyAlignment="1">
      <alignment horizontal="center"/>
    </xf>
    <xf numFmtId="49" fontId="5" fillId="0" borderId="2" xfId="0" applyNumberFormat="1" applyFont="1" applyFill="1" applyBorder="1" applyAlignment="1" quotePrefix="1">
      <alignment horizontal="center"/>
    </xf>
    <xf numFmtId="49" fontId="5" fillId="0" borderId="3" xfId="0" applyNumberFormat="1" applyFont="1" applyFill="1" applyBorder="1" applyAlignment="1">
      <alignment horizontal="center"/>
    </xf>
    <xf numFmtId="49" fontId="5" fillId="0" borderId="5" xfId="0" applyNumberFormat="1" applyFont="1" applyFill="1"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5" xfId="0" applyFont="1" applyFill="1" applyBorder="1" applyAlignment="1">
      <alignment horizontal="center"/>
    </xf>
    <xf numFmtId="49" fontId="5" fillId="0" borderId="10" xfId="0" applyNumberFormat="1" applyFont="1" applyFill="1" applyBorder="1" applyAlignment="1" quotePrefix="1">
      <alignment horizontal="center"/>
    </xf>
    <xf numFmtId="49" fontId="5" fillId="0" borderId="1" xfId="0" applyNumberFormat="1" applyFont="1" applyFill="1" applyBorder="1" applyAlignment="1">
      <alignment horizontal="center"/>
    </xf>
    <xf numFmtId="49" fontId="5" fillId="0" borderId="13" xfId="0" applyNumberFormat="1" applyFont="1" applyFill="1" applyBorder="1" applyAlignment="1">
      <alignment horizontal="center"/>
    </xf>
    <xf numFmtId="0" fontId="5" fillId="0" borderId="10" xfId="0" applyNumberFormat="1" applyFont="1" applyFill="1" applyBorder="1" applyAlignment="1">
      <alignment horizontal="center"/>
    </xf>
    <xf numFmtId="0" fontId="5" fillId="0" borderId="13"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914400</xdr:colOff>
      <xdr:row>55</xdr:row>
      <xdr:rowOff>104775</xdr:rowOff>
    </xdr:from>
    <xdr:to>
      <xdr:col>18</xdr:col>
      <xdr:colOff>76200</xdr:colOff>
      <xdr:row>60</xdr:row>
      <xdr:rowOff>76200</xdr:rowOff>
    </xdr:to>
    <xdr:pic>
      <xdr:nvPicPr>
        <xdr:cNvPr id="1" name="Picture 1"/>
        <xdr:cNvPicPr preferRelativeResize="1">
          <a:picLocks noChangeAspect="1"/>
        </xdr:cNvPicPr>
      </xdr:nvPicPr>
      <xdr:blipFill>
        <a:blip r:embed="rId1"/>
        <a:stretch>
          <a:fillRect/>
        </a:stretch>
      </xdr:blipFill>
      <xdr:spPr>
        <a:xfrm>
          <a:off x="18183225" y="13782675"/>
          <a:ext cx="2495550" cy="1114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T1111"/>
  <sheetViews>
    <sheetView tabSelected="1" zoomScale="75" zoomScaleNormal="75"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9.140625" defaultRowHeight="12.75"/>
  <cols>
    <col min="1" max="1" width="8.421875" style="195" customWidth="1"/>
    <col min="2" max="2" width="2.8515625" style="195" customWidth="1"/>
    <col min="3" max="3" width="47.140625" style="195" customWidth="1"/>
    <col min="4" max="16" width="15.421875" style="195" customWidth="1"/>
    <col min="17" max="17" width="47.140625" style="195" customWidth="1"/>
    <col min="18" max="18" width="2.8515625" style="195" customWidth="1"/>
    <col min="19" max="19" width="8.421875" style="194" customWidth="1"/>
    <col min="20" max="169" width="7.8515625" style="194" customWidth="1"/>
    <col min="170" max="16384" width="7.8515625" style="195" customWidth="1"/>
  </cols>
  <sheetData>
    <row r="1" spans="1:169" s="6" customFormat="1" ht="21.75">
      <c r="A1" s="1" t="s">
        <v>114</v>
      </c>
      <c r="B1" s="1"/>
      <c r="C1" s="1"/>
      <c r="D1" s="1"/>
      <c r="E1" s="2"/>
      <c r="F1" s="2"/>
      <c r="G1" s="2"/>
      <c r="H1" s="2"/>
      <c r="I1" s="2"/>
      <c r="J1" s="2" t="s">
        <v>29</v>
      </c>
      <c r="K1" s="2"/>
      <c r="L1" s="2"/>
      <c r="M1" s="2"/>
      <c r="N1" s="2"/>
      <c r="O1" s="2"/>
      <c r="P1" s="2"/>
      <c r="Q1" s="3"/>
      <c r="R1" s="3"/>
      <c r="S1" s="4" t="s">
        <v>120</v>
      </c>
      <c r="T1" s="1"/>
      <c r="U1" s="1"/>
      <c r="V1" s="1"/>
      <c r="W1" s="1"/>
      <c r="X1" s="1"/>
      <c r="Y1" s="1"/>
      <c r="Z1" s="1"/>
      <c r="AA1" s="1"/>
      <c r="AB1" s="1"/>
      <c r="AC1" s="1"/>
      <c r="AD1" s="1"/>
      <c r="AE1" s="1"/>
      <c r="AF1" s="1"/>
      <c r="AG1" s="1"/>
      <c r="AH1" s="1"/>
      <c r="AI1" s="1"/>
      <c r="AJ1" s="1"/>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row>
    <row r="2" spans="1:169" s="6" customFormat="1" ht="21.75">
      <c r="A2" s="2"/>
      <c r="B2" s="2"/>
      <c r="C2" s="2"/>
      <c r="D2" s="1"/>
      <c r="E2" s="2"/>
      <c r="F2" s="2"/>
      <c r="G2" s="2"/>
      <c r="H2" s="2"/>
      <c r="I2" s="2"/>
      <c r="J2" s="2" t="s">
        <v>111</v>
      </c>
      <c r="K2" s="2"/>
      <c r="L2" s="2"/>
      <c r="M2" s="2"/>
      <c r="N2" s="2"/>
      <c r="O2" s="2"/>
      <c r="P2" s="2"/>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row>
    <row r="3" spans="2:169" s="6" customFormat="1" ht="21.75" customHeight="1" thickBot="1">
      <c r="B3" s="7"/>
      <c r="C3" s="7"/>
      <c r="D3" s="8"/>
      <c r="E3" s="7"/>
      <c r="F3" s="7"/>
      <c r="G3" s="7"/>
      <c r="H3" s="7"/>
      <c r="I3" s="7"/>
      <c r="J3" s="7" t="s">
        <v>80</v>
      </c>
      <c r="K3" s="7"/>
      <c r="L3" s="7"/>
      <c r="M3" s="9"/>
      <c r="N3" s="7"/>
      <c r="O3" s="7"/>
      <c r="P3" s="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row>
    <row r="4" spans="1:169" s="16" customFormat="1" ht="20.25" customHeight="1">
      <c r="A4" s="10"/>
      <c r="B4" s="11"/>
      <c r="C4" s="11"/>
      <c r="D4" s="215" t="s">
        <v>105</v>
      </c>
      <c r="E4" s="216"/>
      <c r="F4" s="217"/>
      <c r="G4" s="215" t="s">
        <v>104</v>
      </c>
      <c r="H4" s="216"/>
      <c r="I4" s="217"/>
      <c r="J4" s="218" t="s">
        <v>0</v>
      </c>
      <c r="K4" s="219"/>
      <c r="L4" s="219"/>
      <c r="M4" s="12"/>
      <c r="N4" s="218" t="s">
        <v>0</v>
      </c>
      <c r="O4" s="219"/>
      <c r="P4" s="220"/>
      <c r="Q4" s="13"/>
      <c r="R4" s="13"/>
      <c r="S4" s="14"/>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row>
    <row r="5" spans="1:169" s="16" customFormat="1" ht="21" customHeight="1" thickBot="1">
      <c r="A5" s="198"/>
      <c r="B5" s="17"/>
      <c r="C5" s="17"/>
      <c r="D5" s="221"/>
      <c r="E5" s="222"/>
      <c r="F5" s="223"/>
      <c r="G5" s="224" t="s">
        <v>97</v>
      </c>
      <c r="H5" s="209"/>
      <c r="I5" s="225"/>
      <c r="J5" s="224" t="s">
        <v>118</v>
      </c>
      <c r="K5" s="209"/>
      <c r="L5" s="209"/>
      <c r="M5" s="18" t="s">
        <v>1</v>
      </c>
      <c r="N5" s="224" t="s">
        <v>116</v>
      </c>
      <c r="O5" s="209"/>
      <c r="P5" s="225"/>
      <c r="Q5" s="19"/>
      <c r="R5" s="19"/>
      <c r="S5" s="20"/>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row>
    <row r="6" spans="1:169" s="16" customFormat="1" ht="21" customHeight="1">
      <c r="A6" s="198"/>
      <c r="B6" s="17"/>
      <c r="C6" s="17"/>
      <c r="D6" s="196" t="s">
        <v>36</v>
      </c>
      <c r="E6" s="197" t="s">
        <v>37</v>
      </c>
      <c r="F6" s="23" t="s">
        <v>2</v>
      </c>
      <c r="G6" s="21" t="s">
        <v>36</v>
      </c>
      <c r="H6" s="22" t="s">
        <v>37</v>
      </c>
      <c r="I6" s="23" t="s">
        <v>2</v>
      </c>
      <c r="J6" s="21" t="s">
        <v>36</v>
      </c>
      <c r="K6" s="22" t="s">
        <v>37</v>
      </c>
      <c r="L6" s="23" t="s">
        <v>2</v>
      </c>
      <c r="M6" s="24" t="s">
        <v>68</v>
      </c>
      <c r="N6" s="21" t="s">
        <v>36</v>
      </c>
      <c r="O6" s="22" t="s">
        <v>37</v>
      </c>
      <c r="P6" s="23" t="s">
        <v>2</v>
      </c>
      <c r="Q6" s="19"/>
      <c r="R6" s="19"/>
      <c r="S6" s="20"/>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row>
    <row r="7" spans="1:169" s="16" customFormat="1" ht="21" customHeight="1" thickBot="1">
      <c r="A7" s="25"/>
      <c r="B7" s="26"/>
      <c r="C7" s="26"/>
      <c r="D7" s="27" t="s">
        <v>30</v>
      </c>
      <c r="E7" s="28" t="s">
        <v>31</v>
      </c>
      <c r="F7" s="29" t="s">
        <v>3</v>
      </c>
      <c r="G7" s="27" t="s">
        <v>30</v>
      </c>
      <c r="H7" s="28" t="s">
        <v>31</v>
      </c>
      <c r="I7" s="29" t="s">
        <v>3</v>
      </c>
      <c r="J7" s="27" t="s">
        <v>30</v>
      </c>
      <c r="K7" s="28" t="s">
        <v>31</v>
      </c>
      <c r="L7" s="29" t="s">
        <v>3</v>
      </c>
      <c r="M7" s="30"/>
      <c r="N7" s="27" t="s">
        <v>30</v>
      </c>
      <c r="O7" s="28" t="s">
        <v>31</v>
      </c>
      <c r="P7" s="29" t="s">
        <v>3</v>
      </c>
      <c r="Q7" s="31"/>
      <c r="R7" s="31"/>
      <c r="S7" s="32"/>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row>
    <row r="8" spans="1:169" s="16" customFormat="1" ht="12" customHeight="1" thickBot="1">
      <c r="A8" s="33"/>
      <c r="B8" s="33"/>
      <c r="C8" s="33"/>
      <c r="D8" s="34"/>
      <c r="E8" s="35"/>
      <c r="F8" s="35"/>
      <c r="G8" s="34"/>
      <c r="H8" s="35"/>
      <c r="I8" s="35"/>
      <c r="J8" s="34"/>
      <c r="K8" s="35"/>
      <c r="L8" s="36"/>
      <c r="M8" s="35"/>
      <c r="N8" s="34"/>
      <c r="O8" s="35"/>
      <c r="P8" s="35"/>
      <c r="Q8" s="33"/>
      <c r="R8" s="33"/>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row>
    <row r="9" spans="1:169" s="16" customFormat="1" ht="21" customHeight="1" thickBot="1">
      <c r="A9" s="37"/>
      <c r="B9" s="38"/>
      <c r="C9" s="38"/>
      <c r="D9" s="210" t="s">
        <v>106</v>
      </c>
      <c r="E9" s="204"/>
      <c r="F9" s="211"/>
      <c r="G9" s="205" t="s">
        <v>110</v>
      </c>
      <c r="H9" s="204"/>
      <c r="I9" s="211"/>
      <c r="J9" s="212" t="s">
        <v>106</v>
      </c>
      <c r="K9" s="213"/>
      <c r="L9" s="213"/>
      <c r="M9" s="39"/>
      <c r="N9" s="212" t="s">
        <v>121</v>
      </c>
      <c r="O9" s="213"/>
      <c r="P9" s="214"/>
      <c r="Q9" s="38"/>
      <c r="R9" s="38"/>
      <c r="S9" s="40"/>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row>
    <row r="10" spans="1:169" s="16" customFormat="1" ht="21" customHeight="1" thickBot="1">
      <c r="A10" s="41" t="s">
        <v>51</v>
      </c>
      <c r="B10" s="42"/>
      <c r="C10" s="42"/>
      <c r="D10" s="43">
        <v>864</v>
      </c>
      <c r="E10" s="44">
        <v>33</v>
      </c>
      <c r="F10" s="45">
        <f>SUM(D10:E10)</f>
        <v>897</v>
      </c>
      <c r="G10" s="44">
        <v>759</v>
      </c>
      <c r="H10" s="44">
        <v>31</v>
      </c>
      <c r="I10" s="45">
        <f>SUM(G10:H10)</f>
        <v>790</v>
      </c>
      <c r="J10" s="43">
        <v>864</v>
      </c>
      <c r="K10" s="44">
        <v>33</v>
      </c>
      <c r="L10" s="45">
        <f>SUM(J10:K10)</f>
        <v>897</v>
      </c>
      <c r="M10" s="46">
        <f>ROUND(L10-P10,2)/P10*100</f>
        <v>54.65517241379311</v>
      </c>
      <c r="N10" s="43">
        <v>544</v>
      </c>
      <c r="O10" s="44">
        <v>36</v>
      </c>
      <c r="P10" s="47">
        <f>SUM(N10:O10)</f>
        <v>580</v>
      </c>
      <c r="Q10" s="48"/>
      <c r="S10" s="49" t="s">
        <v>38</v>
      </c>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row>
    <row r="11" spans="1:169" s="16" customFormat="1" ht="21" customHeight="1" thickBot="1">
      <c r="A11" s="41"/>
      <c r="B11" s="15"/>
      <c r="C11" s="15"/>
      <c r="D11" s="207"/>
      <c r="E11" s="207"/>
      <c r="F11" s="207"/>
      <c r="G11" s="207"/>
      <c r="H11" s="207"/>
      <c r="I11" s="207"/>
      <c r="J11" s="208" t="s">
        <v>119</v>
      </c>
      <c r="K11" s="208"/>
      <c r="L11" s="208"/>
      <c r="M11" s="50"/>
      <c r="N11" s="209" t="s">
        <v>117</v>
      </c>
      <c r="O11" s="209"/>
      <c r="P11" s="209"/>
      <c r="Q11" s="51"/>
      <c r="R11" s="51"/>
      <c r="S11" s="52"/>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row>
    <row r="12" spans="1:169" s="16" customFormat="1" ht="21" customHeight="1" thickBot="1">
      <c r="A12" s="41" t="s">
        <v>4</v>
      </c>
      <c r="B12" s="53"/>
      <c r="C12" s="53"/>
      <c r="D12" s="54">
        <f>SUM(D13:D14)</f>
        <v>134</v>
      </c>
      <c r="E12" s="55">
        <f>SUM(E13:E14)</f>
        <v>0</v>
      </c>
      <c r="F12" s="56">
        <f>SUM(D12:E12)</f>
        <v>134</v>
      </c>
      <c r="G12" s="54">
        <f>SUM(G13:G14)</f>
        <v>665</v>
      </c>
      <c r="H12" s="55">
        <f>SUM(H13:H14)</f>
        <v>3</v>
      </c>
      <c r="I12" s="56">
        <f>SUM(G12:H12)</f>
        <v>668</v>
      </c>
      <c r="J12" s="43">
        <f>J13+J14</f>
        <v>799</v>
      </c>
      <c r="K12" s="57">
        <f>K13+K14</f>
        <v>3</v>
      </c>
      <c r="L12" s="45">
        <f>SUM(J12:K12)</f>
        <v>802</v>
      </c>
      <c r="M12" s="58" t="s">
        <v>24</v>
      </c>
      <c r="N12" s="43">
        <f>+N13+N14</f>
        <v>1559</v>
      </c>
      <c r="O12" s="43">
        <f>+O13+O14</f>
        <v>11</v>
      </c>
      <c r="P12" s="45">
        <f>SUM(N12:O12)</f>
        <v>1570</v>
      </c>
      <c r="Q12" s="48"/>
      <c r="R12" s="48"/>
      <c r="S12" s="49" t="s">
        <v>5</v>
      </c>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row>
    <row r="13" spans="1:169" s="16" customFormat="1" ht="21" customHeight="1">
      <c r="A13" s="41"/>
      <c r="B13" s="60" t="s">
        <v>93</v>
      </c>
      <c r="C13" s="61"/>
      <c r="D13" s="62">
        <v>61</v>
      </c>
      <c r="E13" s="63">
        <v>0</v>
      </c>
      <c r="F13" s="59">
        <f>SUM(D13:E13)</f>
        <v>61</v>
      </c>
      <c r="G13" s="62">
        <v>601</v>
      </c>
      <c r="H13" s="63">
        <v>3</v>
      </c>
      <c r="I13" s="59">
        <f>SUM(G13:H13)</f>
        <v>604</v>
      </c>
      <c r="J13" s="62">
        <v>662</v>
      </c>
      <c r="K13" s="63">
        <v>3</v>
      </c>
      <c r="L13" s="59">
        <f>SUM(J13:K13)</f>
        <v>665</v>
      </c>
      <c r="M13" s="64">
        <f>ROUND(L13-P13,2)/P13*100</f>
        <v>-51.84648805213613</v>
      </c>
      <c r="N13" s="62">
        <v>1370</v>
      </c>
      <c r="O13" s="63">
        <v>11</v>
      </c>
      <c r="P13" s="59">
        <f>SUM(N13:O13)</f>
        <v>1381</v>
      </c>
      <c r="Q13" s="65"/>
      <c r="R13" s="66" t="s">
        <v>94</v>
      </c>
      <c r="S13" s="52"/>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row>
    <row r="14" spans="1:169" s="16" customFormat="1" ht="21" customHeight="1" thickBot="1">
      <c r="A14" s="41"/>
      <c r="B14" s="67" t="s">
        <v>89</v>
      </c>
      <c r="C14" s="68"/>
      <c r="D14" s="69">
        <v>73</v>
      </c>
      <c r="E14" s="70">
        <v>0</v>
      </c>
      <c r="F14" s="71">
        <f>SUM(D14:E14)</f>
        <v>73</v>
      </c>
      <c r="G14" s="69">
        <v>64</v>
      </c>
      <c r="H14" s="70">
        <v>0</v>
      </c>
      <c r="I14" s="71">
        <f>SUM(G14:H14)</f>
        <v>64</v>
      </c>
      <c r="J14" s="69">
        <v>137</v>
      </c>
      <c r="K14" s="72">
        <v>0</v>
      </c>
      <c r="L14" s="71">
        <f>SUM(J14:K14)</f>
        <v>137</v>
      </c>
      <c r="M14" s="73" t="s">
        <v>24</v>
      </c>
      <c r="N14" s="69">
        <v>189</v>
      </c>
      <c r="O14" s="72">
        <v>0</v>
      </c>
      <c r="P14" s="71">
        <f>SUM(N14:O14)</f>
        <v>189</v>
      </c>
      <c r="Q14" s="74"/>
      <c r="R14" s="75" t="s">
        <v>90</v>
      </c>
      <c r="S14" s="52"/>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row>
    <row r="15" spans="1:169" s="16" customFormat="1" ht="12" customHeight="1" thickBot="1">
      <c r="A15" s="41"/>
      <c r="B15" s="15"/>
      <c r="C15" s="15"/>
      <c r="D15" s="76"/>
      <c r="E15" s="76"/>
      <c r="F15" s="76"/>
      <c r="G15" s="76"/>
      <c r="H15" s="76"/>
      <c r="I15" s="76"/>
      <c r="J15" s="76"/>
      <c r="K15" s="76"/>
      <c r="L15" s="76" t="s">
        <v>88</v>
      </c>
      <c r="M15" s="76"/>
      <c r="N15" s="76"/>
      <c r="O15" s="76"/>
      <c r="P15" s="76"/>
      <c r="Q15" s="51"/>
      <c r="R15" s="51"/>
      <c r="S15" s="52"/>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row>
    <row r="16" spans="1:169" s="16" customFormat="1" ht="21" customHeight="1" thickBot="1">
      <c r="A16" s="41" t="s">
        <v>7</v>
      </c>
      <c r="B16" s="77"/>
      <c r="C16" s="53"/>
      <c r="D16" s="43">
        <f>SUM(D18:D23)</f>
        <v>237</v>
      </c>
      <c r="E16" s="55">
        <f>SUM(E18:E23)</f>
        <v>1</v>
      </c>
      <c r="F16" s="47">
        <f>SUM(D16:E16)</f>
        <v>238</v>
      </c>
      <c r="G16" s="43">
        <f>SUM(G18:G23)</f>
        <v>220</v>
      </c>
      <c r="H16" s="55">
        <f>SUM(H18:H23)</f>
        <v>0</v>
      </c>
      <c r="I16" s="47">
        <f>SUM(G16:H16)</f>
        <v>220</v>
      </c>
      <c r="J16" s="43">
        <f>SUM(J18:J23)</f>
        <v>457</v>
      </c>
      <c r="K16" s="55">
        <f>SUM(K18:K23)</f>
        <v>1</v>
      </c>
      <c r="L16" s="47">
        <f>SUM(J16:K16)</f>
        <v>458</v>
      </c>
      <c r="M16" s="78">
        <f>ROUND((L16-P16)/(P16)*(100),2)</f>
        <v>-1.08</v>
      </c>
      <c r="N16" s="43">
        <f>SUM(N18:N23)</f>
        <v>462</v>
      </c>
      <c r="O16" s="55">
        <f>SUM(O18:O23)</f>
        <v>1</v>
      </c>
      <c r="P16" s="47">
        <f>SUM(N16:O16)</f>
        <v>463</v>
      </c>
      <c r="Q16" s="48"/>
      <c r="R16" s="48"/>
      <c r="S16" s="49" t="s">
        <v>8</v>
      </c>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row>
    <row r="17" spans="1:169" s="16" customFormat="1" ht="21" customHeight="1">
      <c r="A17" s="41" t="s">
        <v>88</v>
      </c>
      <c r="B17" s="79" t="s">
        <v>33</v>
      </c>
      <c r="C17" s="80"/>
      <c r="D17" s="62">
        <f>SUM(D18:D20)</f>
        <v>235</v>
      </c>
      <c r="E17" s="63">
        <f>SUM(E18:E20)</f>
        <v>0</v>
      </c>
      <c r="F17" s="56">
        <f>SUM(D17:E17)</f>
        <v>235</v>
      </c>
      <c r="G17" s="62">
        <f>SUM(G18:G20)</f>
        <v>218</v>
      </c>
      <c r="H17" s="63">
        <f>SUM(H18:H20)</f>
        <v>0</v>
      </c>
      <c r="I17" s="56">
        <f>SUM(G17:H17)</f>
        <v>218</v>
      </c>
      <c r="J17" s="63">
        <f>SUM(J18:J20)</f>
        <v>453</v>
      </c>
      <c r="K17" s="63">
        <f>SUM(K18:K20)</f>
        <v>0</v>
      </c>
      <c r="L17" s="56">
        <f>SUM(J17:K17)</f>
        <v>453</v>
      </c>
      <c r="M17" s="64">
        <f>ROUND(L17-P17,2)/P17*100</f>
        <v>-1.3071895424836601</v>
      </c>
      <c r="N17" s="62">
        <f>SUM(N18:N20)</f>
        <v>459</v>
      </c>
      <c r="O17" s="63">
        <f>SUM(O18:O20)</f>
        <v>0</v>
      </c>
      <c r="P17" s="56">
        <f>SUM(N17:O17)</f>
        <v>459</v>
      </c>
      <c r="Q17" s="82"/>
      <c r="R17" s="83" t="s">
        <v>34</v>
      </c>
      <c r="S17" s="49"/>
      <c r="T17" s="84"/>
      <c r="U17" s="84"/>
      <c r="V17" s="84"/>
      <c r="W17" s="84"/>
      <c r="X17" s="84"/>
      <c r="Y17" s="84"/>
      <c r="Z17" s="84"/>
      <c r="AA17" s="84"/>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row>
    <row r="18" spans="1:169" s="16" customFormat="1" ht="21" customHeight="1">
      <c r="A18" s="41"/>
      <c r="B18" s="85"/>
      <c r="C18" s="60" t="s">
        <v>9</v>
      </c>
      <c r="D18" s="86">
        <v>235</v>
      </c>
      <c r="E18" s="87">
        <v>0</v>
      </c>
      <c r="F18" s="88">
        <f>SUM(D18:E18)</f>
        <v>235</v>
      </c>
      <c r="G18" s="86">
        <v>218</v>
      </c>
      <c r="H18" s="87">
        <v>0</v>
      </c>
      <c r="I18" s="88">
        <f>SUM(G18:H18)</f>
        <v>218</v>
      </c>
      <c r="J18" s="86">
        <v>453</v>
      </c>
      <c r="K18" s="87">
        <v>0</v>
      </c>
      <c r="L18" s="88">
        <f>SUM(J18:K18)</f>
        <v>453</v>
      </c>
      <c r="M18" s="89">
        <f>ROUND(L18-P18,2)/P18*100</f>
        <v>-1.3071895424836601</v>
      </c>
      <c r="N18" s="86">
        <v>459</v>
      </c>
      <c r="O18" s="87">
        <v>0</v>
      </c>
      <c r="P18" s="88">
        <f>SUM(N18:O18)</f>
        <v>459</v>
      </c>
      <c r="Q18" s="66" t="s">
        <v>53</v>
      </c>
      <c r="R18" s="90"/>
      <c r="S18" s="52"/>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row>
    <row r="19" spans="1:169" s="16" customFormat="1" ht="21" customHeight="1">
      <c r="A19" s="41"/>
      <c r="B19" s="91"/>
      <c r="C19" s="92" t="s">
        <v>39</v>
      </c>
      <c r="D19" s="93">
        <v>0</v>
      </c>
      <c r="E19" s="94">
        <v>0</v>
      </c>
      <c r="F19" s="95">
        <f>SUM(D19:E19)</f>
        <v>0</v>
      </c>
      <c r="G19" s="93">
        <v>0</v>
      </c>
      <c r="H19" s="94">
        <v>0</v>
      </c>
      <c r="I19" s="95">
        <f>SUM(G19:H19)</f>
        <v>0</v>
      </c>
      <c r="J19" s="93">
        <v>0</v>
      </c>
      <c r="K19" s="94">
        <v>0</v>
      </c>
      <c r="L19" s="95">
        <f>SUM(J19:K19)</f>
        <v>0</v>
      </c>
      <c r="M19" s="96">
        <v>0</v>
      </c>
      <c r="N19" s="93">
        <v>0</v>
      </c>
      <c r="O19" s="94">
        <v>0</v>
      </c>
      <c r="P19" s="95">
        <f>SUM(N19:O19)</f>
        <v>0</v>
      </c>
      <c r="Q19" s="97" t="s">
        <v>50</v>
      </c>
      <c r="R19" s="90"/>
      <c r="S19" s="52"/>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row>
    <row r="20" spans="1:169" s="16" customFormat="1" ht="21" customHeight="1">
      <c r="A20" s="41"/>
      <c r="B20" s="91"/>
      <c r="C20" s="98" t="s">
        <v>10</v>
      </c>
      <c r="D20" s="99">
        <v>0</v>
      </c>
      <c r="E20" s="100">
        <v>0</v>
      </c>
      <c r="F20" s="101">
        <f>E20+D20</f>
        <v>0</v>
      </c>
      <c r="G20" s="99">
        <v>0</v>
      </c>
      <c r="H20" s="100">
        <v>0</v>
      </c>
      <c r="I20" s="101">
        <f>H20+G20</f>
        <v>0</v>
      </c>
      <c r="J20" s="99">
        <v>0</v>
      </c>
      <c r="K20" s="100">
        <v>0</v>
      </c>
      <c r="L20" s="101">
        <f>K20+J20</f>
        <v>0</v>
      </c>
      <c r="M20" s="96">
        <v>0</v>
      </c>
      <c r="N20" s="99">
        <v>0</v>
      </c>
      <c r="O20" s="100">
        <v>0</v>
      </c>
      <c r="P20" s="101">
        <f>O20+N20</f>
        <v>0</v>
      </c>
      <c r="Q20" s="102" t="s">
        <v>11</v>
      </c>
      <c r="R20" s="103"/>
      <c r="S20" s="52"/>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row>
    <row r="21" spans="1:169" s="16" customFormat="1" ht="21" customHeight="1">
      <c r="A21" s="41"/>
      <c r="B21" s="104" t="s">
        <v>12</v>
      </c>
      <c r="C21" s="105"/>
      <c r="D21" s="93">
        <v>1</v>
      </c>
      <c r="E21" s="94">
        <v>1</v>
      </c>
      <c r="F21" s="95">
        <f>SUM(D21:E21)</f>
        <v>2</v>
      </c>
      <c r="G21" s="93">
        <v>2</v>
      </c>
      <c r="H21" s="94">
        <v>0</v>
      </c>
      <c r="I21" s="95">
        <f>SUM(G21:H21)</f>
        <v>2</v>
      </c>
      <c r="J21" s="93">
        <v>3</v>
      </c>
      <c r="K21" s="94">
        <v>1</v>
      </c>
      <c r="L21" s="95">
        <f>SUM(J21:K21)</f>
        <v>4</v>
      </c>
      <c r="M21" s="106">
        <f>ROUND(L21-P21,2)/P21*100</f>
        <v>0</v>
      </c>
      <c r="N21" s="93">
        <v>3</v>
      </c>
      <c r="O21" s="94">
        <v>1</v>
      </c>
      <c r="P21" s="95">
        <f>SUM(N21:O21)</f>
        <v>4</v>
      </c>
      <c r="Q21" s="51"/>
      <c r="R21" s="103" t="s">
        <v>40</v>
      </c>
      <c r="S21" s="52"/>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row>
    <row r="22" spans="1:169" s="16" customFormat="1" ht="21" customHeight="1">
      <c r="A22" s="41"/>
      <c r="B22" s="104" t="s">
        <v>13</v>
      </c>
      <c r="C22" s="105"/>
      <c r="D22" s="93">
        <v>1</v>
      </c>
      <c r="E22" s="94">
        <v>0</v>
      </c>
      <c r="F22" s="107">
        <f>SUM(D22:E22)</f>
        <v>1</v>
      </c>
      <c r="G22" s="93">
        <v>0</v>
      </c>
      <c r="H22" s="94">
        <v>0</v>
      </c>
      <c r="I22" s="107">
        <f>SUM(G22:H22)</f>
        <v>0</v>
      </c>
      <c r="J22" s="93">
        <v>1</v>
      </c>
      <c r="K22" s="94">
        <v>0</v>
      </c>
      <c r="L22" s="107">
        <f>SUM(J22:K22)</f>
        <v>1</v>
      </c>
      <c r="M22" s="96">
        <v>100</v>
      </c>
      <c r="N22" s="93">
        <v>0</v>
      </c>
      <c r="O22" s="94">
        <v>0</v>
      </c>
      <c r="P22" s="107">
        <f>SUM(N22:O22)</f>
        <v>0</v>
      </c>
      <c r="Q22" s="108"/>
      <c r="R22" s="103" t="s">
        <v>14</v>
      </c>
      <c r="S22" s="52"/>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row>
    <row r="23" spans="1:169" s="16" customFormat="1" ht="21" customHeight="1" thickBot="1">
      <c r="A23" s="41"/>
      <c r="B23" s="109" t="s">
        <v>41</v>
      </c>
      <c r="C23" s="110"/>
      <c r="D23" s="69">
        <v>0</v>
      </c>
      <c r="E23" s="70">
        <v>0</v>
      </c>
      <c r="F23" s="111">
        <f>SUM(D23:E23)</f>
        <v>0</v>
      </c>
      <c r="G23" s="69">
        <v>0</v>
      </c>
      <c r="H23" s="70">
        <v>0</v>
      </c>
      <c r="I23" s="111">
        <f>SUM(G23:H23)</f>
        <v>0</v>
      </c>
      <c r="J23" s="69">
        <v>0</v>
      </c>
      <c r="K23" s="70">
        <v>0</v>
      </c>
      <c r="L23" s="111">
        <f>SUM(J23:K23)</f>
        <v>0</v>
      </c>
      <c r="M23" s="112">
        <v>0</v>
      </c>
      <c r="N23" s="69">
        <v>0</v>
      </c>
      <c r="O23" s="70">
        <v>0</v>
      </c>
      <c r="P23" s="111">
        <f>SUM(N23:O23)</f>
        <v>0</v>
      </c>
      <c r="Q23" s="113"/>
      <c r="R23" s="114" t="s">
        <v>42</v>
      </c>
      <c r="S23" s="52"/>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row>
    <row r="24" spans="1:169" s="16" customFormat="1" ht="12" customHeight="1" thickBot="1">
      <c r="A24" s="41"/>
      <c r="B24" s="42"/>
      <c r="C24" s="42"/>
      <c r="D24" s="115"/>
      <c r="E24" s="115"/>
      <c r="F24" s="115"/>
      <c r="G24" s="115"/>
      <c r="H24" s="115"/>
      <c r="I24" s="115"/>
      <c r="J24" s="115"/>
      <c r="K24" s="115"/>
      <c r="L24" s="115"/>
      <c r="M24" s="115"/>
      <c r="N24" s="115"/>
      <c r="O24" s="115"/>
      <c r="P24" s="115"/>
      <c r="Q24" s="48"/>
      <c r="R24" s="48"/>
      <c r="S24" s="49"/>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row>
    <row r="25" spans="1:169" s="16" customFormat="1" ht="21" customHeight="1" thickBot="1">
      <c r="A25" s="41" t="s">
        <v>75</v>
      </c>
      <c r="B25" s="53"/>
      <c r="C25" s="53"/>
      <c r="D25" s="54">
        <f>SUM(D26+D29)</f>
        <v>5</v>
      </c>
      <c r="E25" s="116">
        <f>SUM(E26+E29)</f>
        <v>0</v>
      </c>
      <c r="F25" s="56">
        <f>SUM(D25:E25)</f>
        <v>5</v>
      </c>
      <c r="G25" s="54">
        <f>SUM(G26+G29)</f>
        <v>7</v>
      </c>
      <c r="H25" s="116">
        <f>SUM(H26+H29)</f>
        <v>0</v>
      </c>
      <c r="I25" s="56">
        <f>SUM(G25:H25)</f>
        <v>7</v>
      </c>
      <c r="J25" s="54">
        <f>SUM(J26+J29)</f>
        <v>12</v>
      </c>
      <c r="K25" s="116">
        <f>SUM(K26+K29)</f>
        <v>0</v>
      </c>
      <c r="L25" s="56">
        <f aca="true" t="shared" si="0" ref="L25:L31">SUM(J25:K25)</f>
        <v>12</v>
      </c>
      <c r="M25" s="58" t="s">
        <v>24</v>
      </c>
      <c r="N25" s="62">
        <f>SUM(N26+N29)</f>
        <v>17</v>
      </c>
      <c r="O25" s="63">
        <f>SUM(O26+O29)</f>
        <v>0</v>
      </c>
      <c r="P25" s="56">
        <f aca="true" t="shared" si="1" ref="P25:P31">SUM(N25:O25)</f>
        <v>17</v>
      </c>
      <c r="Q25" s="84"/>
      <c r="R25" s="84"/>
      <c r="S25" s="117" t="s">
        <v>76</v>
      </c>
      <c r="T25" s="48"/>
      <c r="U25" s="48"/>
      <c r="V25" s="48"/>
      <c r="W25" s="48"/>
      <c r="X25" s="48"/>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row>
    <row r="26" spans="1:169" s="16" customFormat="1" ht="21" customHeight="1">
      <c r="A26" s="41"/>
      <c r="B26" s="79" t="s">
        <v>74</v>
      </c>
      <c r="C26" s="118"/>
      <c r="D26" s="54">
        <f>SUM(D27:D28)</f>
        <v>2</v>
      </c>
      <c r="E26" s="116">
        <f>SUM(E27:E28)</f>
        <v>0</v>
      </c>
      <c r="F26" s="59">
        <f aca="true" t="shared" si="2" ref="F26:F31">SUM(D26:E26)</f>
        <v>2</v>
      </c>
      <c r="G26" s="116">
        <f>SUM(G27:G28)</f>
        <v>1</v>
      </c>
      <c r="H26" s="116">
        <f>SUM(H27:H28)</f>
        <v>0</v>
      </c>
      <c r="I26" s="59">
        <f aca="true" t="shared" si="3" ref="I26:I31">SUM(G26:H26)</f>
        <v>1</v>
      </c>
      <c r="J26" s="54">
        <f>SUM(J27:J28)</f>
        <v>3</v>
      </c>
      <c r="K26" s="119">
        <f>SUM(K27:K28)</f>
        <v>0</v>
      </c>
      <c r="L26" s="59">
        <f t="shared" si="0"/>
        <v>3</v>
      </c>
      <c r="M26" s="120" t="s">
        <v>24</v>
      </c>
      <c r="N26" s="81">
        <f>SUM(N27:N28)</f>
        <v>13</v>
      </c>
      <c r="O26" s="63">
        <f>SUM(O27:O28)</f>
        <v>0</v>
      </c>
      <c r="P26" s="59">
        <f t="shared" si="1"/>
        <v>13</v>
      </c>
      <c r="Q26" s="121"/>
      <c r="R26" s="83" t="s">
        <v>77</v>
      </c>
      <c r="S26" s="49"/>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row>
    <row r="27" spans="1:169" s="16" customFormat="1" ht="21" customHeight="1">
      <c r="A27" s="41"/>
      <c r="B27" s="122"/>
      <c r="C27" s="123" t="s">
        <v>60</v>
      </c>
      <c r="D27" s="124">
        <v>2</v>
      </c>
      <c r="E27" s="125">
        <v>0</v>
      </c>
      <c r="F27" s="126">
        <f t="shared" si="2"/>
        <v>2</v>
      </c>
      <c r="G27" s="124">
        <v>1</v>
      </c>
      <c r="H27" s="125">
        <v>0</v>
      </c>
      <c r="I27" s="126">
        <f t="shared" si="3"/>
        <v>1</v>
      </c>
      <c r="J27" s="124">
        <v>3</v>
      </c>
      <c r="K27" s="125">
        <v>0</v>
      </c>
      <c r="L27" s="126">
        <f t="shared" si="0"/>
        <v>3</v>
      </c>
      <c r="M27" s="127" t="s">
        <v>24</v>
      </c>
      <c r="N27" s="124">
        <v>13</v>
      </c>
      <c r="O27" s="125">
        <v>0</v>
      </c>
      <c r="P27" s="126">
        <f t="shared" si="1"/>
        <v>13</v>
      </c>
      <c r="Q27" s="128" t="s">
        <v>62</v>
      </c>
      <c r="R27" s="97"/>
      <c r="S27" s="52"/>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row>
    <row r="28" spans="1:169" s="16" customFormat="1" ht="21" customHeight="1">
      <c r="A28" s="41"/>
      <c r="B28" s="122"/>
      <c r="C28" s="129" t="s">
        <v>61</v>
      </c>
      <c r="D28" s="130">
        <v>0</v>
      </c>
      <c r="E28" s="131">
        <v>0</v>
      </c>
      <c r="F28" s="132">
        <f t="shared" si="2"/>
        <v>0</v>
      </c>
      <c r="G28" s="130">
        <v>0</v>
      </c>
      <c r="H28" s="131">
        <v>0</v>
      </c>
      <c r="I28" s="132">
        <f t="shared" si="3"/>
        <v>0</v>
      </c>
      <c r="J28" s="130">
        <v>0</v>
      </c>
      <c r="K28" s="131">
        <v>0</v>
      </c>
      <c r="L28" s="132">
        <f t="shared" si="0"/>
        <v>0</v>
      </c>
      <c r="M28" s="133" t="s">
        <v>24</v>
      </c>
      <c r="N28" s="130">
        <v>0</v>
      </c>
      <c r="O28" s="131">
        <v>0</v>
      </c>
      <c r="P28" s="132">
        <f t="shared" si="1"/>
        <v>0</v>
      </c>
      <c r="Q28" s="102" t="s">
        <v>63</v>
      </c>
      <c r="R28" s="134"/>
      <c r="S28" s="52"/>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row>
    <row r="29" spans="1:169" s="16" customFormat="1" ht="21" customHeight="1">
      <c r="A29" s="41"/>
      <c r="B29" s="104" t="s">
        <v>64</v>
      </c>
      <c r="C29" s="135"/>
      <c r="D29" s="137">
        <f>SUM(D30:D31)</f>
        <v>3</v>
      </c>
      <c r="E29" s="136">
        <f>SUM(E30:E31)</f>
        <v>0</v>
      </c>
      <c r="F29" s="107">
        <f t="shared" si="2"/>
        <v>3</v>
      </c>
      <c r="G29" s="137">
        <f>SUM(G30:G31)</f>
        <v>6</v>
      </c>
      <c r="H29" s="136">
        <f>SUM(H30:H31)</f>
        <v>0</v>
      </c>
      <c r="I29" s="107">
        <f t="shared" si="3"/>
        <v>6</v>
      </c>
      <c r="J29" s="137">
        <f>SUM(J30:J31)</f>
        <v>9</v>
      </c>
      <c r="K29" s="136">
        <f>SUM(K30:K31)</f>
        <v>0</v>
      </c>
      <c r="L29" s="107">
        <f t="shared" si="0"/>
        <v>9</v>
      </c>
      <c r="M29" s="127" t="s">
        <v>24</v>
      </c>
      <c r="N29" s="137">
        <f>SUM(N30:N31)</f>
        <v>4</v>
      </c>
      <c r="O29" s="136">
        <f>SUM(O30:O31)</f>
        <v>0</v>
      </c>
      <c r="P29" s="107">
        <f t="shared" si="1"/>
        <v>4</v>
      </c>
      <c r="Q29" s="138"/>
      <c r="R29" s="103" t="s">
        <v>102</v>
      </c>
      <c r="S29" s="52"/>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row>
    <row r="30" spans="1:169" s="16" customFormat="1" ht="21" customHeight="1">
      <c r="A30" s="41"/>
      <c r="B30" s="122"/>
      <c r="C30" s="123" t="s">
        <v>69</v>
      </c>
      <c r="D30" s="124">
        <v>3</v>
      </c>
      <c r="E30" s="125">
        <v>0</v>
      </c>
      <c r="F30" s="126">
        <f t="shared" si="2"/>
        <v>3</v>
      </c>
      <c r="G30" s="124">
        <v>6</v>
      </c>
      <c r="H30" s="125">
        <v>0</v>
      </c>
      <c r="I30" s="126">
        <f t="shared" si="3"/>
        <v>6</v>
      </c>
      <c r="J30" s="124">
        <v>9</v>
      </c>
      <c r="K30" s="125">
        <v>0</v>
      </c>
      <c r="L30" s="126">
        <f t="shared" si="0"/>
        <v>9</v>
      </c>
      <c r="M30" s="127" t="s">
        <v>24</v>
      </c>
      <c r="N30" s="124">
        <v>4</v>
      </c>
      <c r="O30" s="125">
        <v>0</v>
      </c>
      <c r="P30" s="88">
        <f t="shared" si="1"/>
        <v>4</v>
      </c>
      <c r="Q30" s="128" t="s">
        <v>71</v>
      </c>
      <c r="R30" s="134"/>
      <c r="S30" s="52"/>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row>
    <row r="31" spans="1:169" s="16" customFormat="1" ht="21" customHeight="1">
      <c r="A31" s="41"/>
      <c r="B31" s="122"/>
      <c r="C31" s="129" t="s">
        <v>70</v>
      </c>
      <c r="D31" s="130">
        <v>0</v>
      </c>
      <c r="E31" s="131">
        <v>0</v>
      </c>
      <c r="F31" s="132">
        <f t="shared" si="2"/>
        <v>0</v>
      </c>
      <c r="G31" s="130">
        <v>0</v>
      </c>
      <c r="H31" s="131">
        <v>0</v>
      </c>
      <c r="I31" s="132">
        <f t="shared" si="3"/>
        <v>0</v>
      </c>
      <c r="J31" s="130">
        <v>0</v>
      </c>
      <c r="K31" s="131">
        <v>0</v>
      </c>
      <c r="L31" s="132">
        <f t="shared" si="0"/>
        <v>0</v>
      </c>
      <c r="M31" s="133" t="s">
        <v>24</v>
      </c>
      <c r="N31" s="130">
        <v>0</v>
      </c>
      <c r="O31" s="131">
        <v>0</v>
      </c>
      <c r="P31" s="132">
        <f t="shared" si="1"/>
        <v>0</v>
      </c>
      <c r="Q31" s="102" t="s">
        <v>72</v>
      </c>
      <c r="R31" s="134"/>
      <c r="S31" s="52"/>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row>
    <row r="32" spans="1:169" s="16" customFormat="1" ht="12" customHeight="1" thickBot="1">
      <c r="A32" s="41"/>
      <c r="B32" s="139"/>
      <c r="C32" s="140"/>
      <c r="D32" s="141"/>
      <c r="E32" s="142"/>
      <c r="F32" s="143"/>
      <c r="G32" s="141"/>
      <c r="H32" s="142"/>
      <c r="I32" s="143"/>
      <c r="J32" s="141"/>
      <c r="K32" s="142"/>
      <c r="L32" s="143"/>
      <c r="M32" s="144"/>
      <c r="N32" s="141"/>
      <c r="O32" s="142"/>
      <c r="P32" s="143"/>
      <c r="Q32" s="145"/>
      <c r="R32" s="146"/>
      <c r="S32" s="52"/>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row>
    <row r="33" spans="1:169" s="16" customFormat="1" ht="12" customHeight="1" thickBot="1">
      <c r="A33" s="41"/>
      <c r="B33" s="105"/>
      <c r="C33" s="105"/>
      <c r="D33" s="76"/>
      <c r="E33" s="76"/>
      <c r="F33" s="76"/>
      <c r="G33" s="76"/>
      <c r="H33" s="76"/>
      <c r="I33" s="76"/>
      <c r="J33" s="76"/>
      <c r="K33" s="76"/>
      <c r="L33" s="76"/>
      <c r="M33" s="76"/>
      <c r="N33" s="76"/>
      <c r="O33" s="76"/>
      <c r="P33" s="76"/>
      <c r="Q33" s="51"/>
      <c r="R33" s="51"/>
      <c r="S33" s="52"/>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row>
    <row r="34" spans="1:169" s="16" customFormat="1" ht="21" customHeight="1" thickBot="1">
      <c r="A34" s="147" t="s">
        <v>15</v>
      </c>
      <c r="B34" s="42"/>
      <c r="C34" s="42"/>
      <c r="D34" s="148">
        <f>SUM(D35:D36)</f>
        <v>-3</v>
      </c>
      <c r="E34" s="55">
        <f>SUM(E35:E36)</f>
        <v>1</v>
      </c>
      <c r="F34" s="47">
        <f>SUM(F35:F36)</f>
        <v>-2</v>
      </c>
      <c r="G34" s="148">
        <f>SUM(G35:G36)</f>
        <v>-2</v>
      </c>
      <c r="H34" s="55">
        <f aca="true" t="shared" si="4" ref="H34:P34">SUM(H35:H36)</f>
        <v>4</v>
      </c>
      <c r="I34" s="47">
        <f t="shared" si="4"/>
        <v>2</v>
      </c>
      <c r="J34" s="55">
        <f t="shared" si="4"/>
        <v>-5</v>
      </c>
      <c r="K34" s="55">
        <f t="shared" si="4"/>
        <v>5</v>
      </c>
      <c r="L34" s="45">
        <f t="shared" si="4"/>
        <v>0</v>
      </c>
      <c r="M34" s="149" t="s">
        <v>24</v>
      </c>
      <c r="N34" s="44">
        <f t="shared" si="4"/>
        <v>14</v>
      </c>
      <c r="O34" s="55">
        <f t="shared" si="4"/>
        <v>-5</v>
      </c>
      <c r="P34" s="45">
        <f t="shared" si="4"/>
        <v>9</v>
      </c>
      <c r="Q34" s="48"/>
      <c r="R34" s="48"/>
      <c r="S34" s="49" t="s">
        <v>16</v>
      </c>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row>
    <row r="35" spans="1:169" s="16" customFormat="1" ht="21" customHeight="1">
      <c r="A35" s="41"/>
      <c r="B35" s="60" t="s">
        <v>81</v>
      </c>
      <c r="C35" s="61"/>
      <c r="D35" s="93">
        <v>1</v>
      </c>
      <c r="E35" s="94">
        <v>0</v>
      </c>
      <c r="F35" s="59">
        <f>SUM(D35:E35)</f>
        <v>1</v>
      </c>
      <c r="G35" s="93">
        <v>1</v>
      </c>
      <c r="H35" s="94">
        <v>0</v>
      </c>
      <c r="I35" s="59">
        <f>SUM(G35:H35)</f>
        <v>1</v>
      </c>
      <c r="J35" s="93">
        <v>2</v>
      </c>
      <c r="K35" s="94">
        <v>0</v>
      </c>
      <c r="L35" s="59">
        <f>SUM(J35:K35)</f>
        <v>2</v>
      </c>
      <c r="M35" s="120" t="s">
        <v>24</v>
      </c>
      <c r="N35" s="93">
        <v>7</v>
      </c>
      <c r="O35" s="94">
        <v>1</v>
      </c>
      <c r="P35" s="59">
        <f>+N35+O35</f>
        <v>8</v>
      </c>
      <c r="Q35" s="65"/>
      <c r="R35" s="66" t="s">
        <v>82</v>
      </c>
      <c r="S35" s="52"/>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row>
    <row r="36" spans="1:169" s="16" customFormat="1" ht="21" customHeight="1" thickBot="1">
      <c r="A36" s="41"/>
      <c r="B36" s="98" t="s">
        <v>95</v>
      </c>
      <c r="C36" s="150"/>
      <c r="D36" s="93">
        <v>-4</v>
      </c>
      <c r="E36" s="94">
        <v>1</v>
      </c>
      <c r="F36" s="71">
        <f>SUM(D36:E36)</f>
        <v>-3</v>
      </c>
      <c r="G36" s="93">
        <v>-3</v>
      </c>
      <c r="H36" s="94">
        <v>4</v>
      </c>
      <c r="I36" s="71">
        <f>SUM(G36:H36)</f>
        <v>1</v>
      </c>
      <c r="J36" s="69">
        <v>-7</v>
      </c>
      <c r="K36" s="72">
        <v>5</v>
      </c>
      <c r="L36" s="71">
        <f>SUM(J36:K36)</f>
        <v>-2</v>
      </c>
      <c r="M36" s="151" t="s">
        <v>24</v>
      </c>
      <c r="N36" s="69">
        <v>7</v>
      </c>
      <c r="O36" s="72">
        <v>-6</v>
      </c>
      <c r="P36" s="71">
        <f>+N36+O36</f>
        <v>1</v>
      </c>
      <c r="Q36" s="74"/>
      <c r="R36" s="75" t="s">
        <v>96</v>
      </c>
      <c r="S36" s="52"/>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row>
    <row r="37" spans="1:169" s="16" customFormat="1" ht="21" customHeight="1" thickBot="1">
      <c r="A37" s="41"/>
      <c r="B37" s="15"/>
      <c r="C37" s="15"/>
      <c r="D37" s="204" t="s">
        <v>109</v>
      </c>
      <c r="E37" s="204"/>
      <c r="F37" s="204"/>
      <c r="G37" s="205" t="s">
        <v>108</v>
      </c>
      <c r="H37" s="204"/>
      <c r="I37" s="204"/>
      <c r="J37" s="204" t="s">
        <v>108</v>
      </c>
      <c r="K37" s="204"/>
      <c r="L37" s="204"/>
      <c r="M37" s="204"/>
      <c r="N37" s="206" t="s">
        <v>107</v>
      </c>
      <c r="O37" s="206"/>
      <c r="P37" s="206"/>
      <c r="Q37" s="51"/>
      <c r="R37" s="51"/>
      <c r="S37" s="52"/>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row>
    <row r="38" spans="1:169" s="16" customFormat="1" ht="21" customHeight="1" thickBot="1">
      <c r="A38" s="152" t="s">
        <v>44</v>
      </c>
      <c r="B38" s="153"/>
      <c r="C38" s="153"/>
      <c r="D38" s="43">
        <f>D10+D12-D16-D25-D34</f>
        <v>759</v>
      </c>
      <c r="E38" s="44">
        <f>E10+E12-E16-E25-E34</f>
        <v>31</v>
      </c>
      <c r="F38" s="47">
        <f>SUM(D38:E38)</f>
        <v>790</v>
      </c>
      <c r="G38" s="43">
        <f>G10+G12-G16-G25-G34</f>
        <v>1199</v>
      </c>
      <c r="H38" s="44">
        <f>H10+H12-H16-H25-H34</f>
        <v>30</v>
      </c>
      <c r="I38" s="47">
        <f>SUM(G38:H38)</f>
        <v>1229</v>
      </c>
      <c r="J38" s="43">
        <f>J10+J12-J16-J25-J34</f>
        <v>1199</v>
      </c>
      <c r="K38" s="44">
        <f>K10+K12-K16-K25-K34</f>
        <v>30</v>
      </c>
      <c r="L38" s="47">
        <f>SUM(J38:K38)</f>
        <v>1229</v>
      </c>
      <c r="M38" s="78">
        <f>ROUND(L38-P38,2)/P38*100</f>
        <v>-26.008428657435278</v>
      </c>
      <c r="N38" s="148">
        <f>N10+N12-N16-N25-N34</f>
        <v>1610</v>
      </c>
      <c r="O38" s="55">
        <f>+O10+O12-O16-O25-O34</f>
        <v>51</v>
      </c>
      <c r="P38" s="47">
        <f>SUM(N38:O38)</f>
        <v>1661</v>
      </c>
      <c r="Q38" s="154"/>
      <c r="R38" s="154"/>
      <c r="S38" s="155" t="s">
        <v>78</v>
      </c>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row>
    <row r="39" spans="1:169" s="16" customFormat="1" ht="12" customHeight="1" thickBot="1">
      <c r="A39" s="156"/>
      <c r="B39" s="38"/>
      <c r="C39" s="38"/>
      <c r="D39" s="207"/>
      <c r="E39" s="207"/>
      <c r="F39" s="207"/>
      <c r="G39" s="207"/>
      <c r="H39" s="207"/>
      <c r="I39" s="207"/>
      <c r="J39" s="207"/>
      <c r="K39" s="207"/>
      <c r="L39" s="207"/>
      <c r="M39" s="50"/>
      <c r="N39" s="207"/>
      <c r="O39" s="207"/>
      <c r="P39" s="207"/>
      <c r="Q39" s="203"/>
      <c r="R39" s="203"/>
      <c r="S39" s="52"/>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row>
    <row r="40" spans="1:169" s="16" customFormat="1" ht="21" customHeight="1" thickBot="1">
      <c r="A40" s="147" t="s">
        <v>91</v>
      </c>
      <c r="B40" s="42"/>
      <c r="C40" s="42"/>
      <c r="D40" s="148">
        <f>SUM(D41:D42)</f>
        <v>759</v>
      </c>
      <c r="E40" s="55">
        <f>SUM(E41:E42)</f>
        <v>31</v>
      </c>
      <c r="F40" s="44">
        <f>SUM(F41:F42)</f>
        <v>790</v>
      </c>
      <c r="G40" s="148">
        <f aca="true" t="shared" si="5" ref="G40:L40">SUM(G41:G42)</f>
        <v>1199</v>
      </c>
      <c r="H40" s="55">
        <f t="shared" si="5"/>
        <v>30</v>
      </c>
      <c r="I40" s="44">
        <f t="shared" si="5"/>
        <v>1229</v>
      </c>
      <c r="J40" s="148">
        <f t="shared" si="5"/>
        <v>1199</v>
      </c>
      <c r="K40" s="55">
        <f t="shared" si="5"/>
        <v>30</v>
      </c>
      <c r="L40" s="45">
        <f t="shared" si="5"/>
        <v>1229</v>
      </c>
      <c r="M40" s="78">
        <f>ROUND(L40-P40,2)/P40*100</f>
        <v>-26.008428657435278</v>
      </c>
      <c r="N40" s="148">
        <f>SUM(N41:N42)</f>
        <v>1610</v>
      </c>
      <c r="O40" s="55">
        <f>SUM(O41:O42)</f>
        <v>51</v>
      </c>
      <c r="P40" s="47">
        <f>SUM(N40:O40)</f>
        <v>1661</v>
      </c>
      <c r="Q40" s="48"/>
      <c r="R40" s="48"/>
      <c r="S40" s="49" t="s">
        <v>92</v>
      </c>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row>
    <row r="41" spans="1:169" s="16" customFormat="1" ht="21" customHeight="1">
      <c r="A41" s="157"/>
      <c r="B41" s="60" t="s">
        <v>17</v>
      </c>
      <c r="C41" s="61"/>
      <c r="D41" s="62">
        <v>549</v>
      </c>
      <c r="E41" s="94">
        <v>31</v>
      </c>
      <c r="F41" s="95">
        <f>SUM(D41:E41)</f>
        <v>580</v>
      </c>
      <c r="G41" s="62">
        <v>957</v>
      </c>
      <c r="H41" s="94">
        <v>30</v>
      </c>
      <c r="I41" s="95">
        <f>SUM(G41:H41)</f>
        <v>987</v>
      </c>
      <c r="J41" s="62">
        <v>957</v>
      </c>
      <c r="K41" s="94">
        <v>30</v>
      </c>
      <c r="L41" s="95">
        <f>SUM(J41:K41)</f>
        <v>987</v>
      </c>
      <c r="M41" s="199">
        <f>ROUND(L41-P41,2)/P41*100</f>
        <v>-32.07157604955265</v>
      </c>
      <c r="N41" s="94">
        <v>1402</v>
      </c>
      <c r="O41" s="94">
        <v>51</v>
      </c>
      <c r="P41" s="95">
        <f>SUM(N41:O41)</f>
        <v>1453</v>
      </c>
      <c r="Q41" s="65"/>
      <c r="R41" s="66" t="s">
        <v>18</v>
      </c>
      <c r="S41" s="52"/>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row>
    <row r="42" spans="1:169" s="16" customFormat="1" ht="21" customHeight="1" thickBot="1">
      <c r="A42" s="157"/>
      <c r="B42" s="98" t="s">
        <v>19</v>
      </c>
      <c r="C42" s="150"/>
      <c r="D42" s="69">
        <v>210</v>
      </c>
      <c r="E42" s="70">
        <v>0</v>
      </c>
      <c r="F42" s="71">
        <f>SUM(D42:E42)</f>
        <v>210</v>
      </c>
      <c r="G42" s="69">
        <v>242</v>
      </c>
      <c r="H42" s="70">
        <v>0</v>
      </c>
      <c r="I42" s="71">
        <f>SUM(G42:H42)</f>
        <v>242</v>
      </c>
      <c r="J42" s="69">
        <v>242</v>
      </c>
      <c r="K42" s="70">
        <v>0</v>
      </c>
      <c r="L42" s="71">
        <f>SUM(J42:K42)</f>
        <v>242</v>
      </c>
      <c r="M42" s="112">
        <f>ROUND(L42-P42,2)/P42*100</f>
        <v>16.346153846153847</v>
      </c>
      <c r="N42" s="69">
        <v>208</v>
      </c>
      <c r="O42" s="70">
        <v>0</v>
      </c>
      <c r="P42" s="71">
        <f>SUM(N42:O42)</f>
        <v>208</v>
      </c>
      <c r="Q42" s="74"/>
      <c r="R42" s="75" t="s">
        <v>20</v>
      </c>
      <c r="S42" s="52"/>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row>
    <row r="43" spans="1:169" s="16" customFormat="1" ht="10.5" customHeight="1" thickBot="1">
      <c r="A43" s="152"/>
      <c r="B43" s="153"/>
      <c r="C43" s="153"/>
      <c r="D43" s="158"/>
      <c r="E43" s="158"/>
      <c r="F43" s="158"/>
      <c r="G43" s="158"/>
      <c r="H43" s="158"/>
      <c r="I43" s="158"/>
      <c r="J43" s="158"/>
      <c r="K43" s="158"/>
      <c r="L43" s="158"/>
      <c r="M43" s="158"/>
      <c r="N43" s="158"/>
      <c r="O43" s="158"/>
      <c r="P43" s="158"/>
      <c r="Q43" s="154"/>
      <c r="R43" s="154"/>
      <c r="S43" s="159"/>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row>
    <row r="44" spans="1:19" s="16" customFormat="1" ht="21" customHeight="1">
      <c r="A44" s="160" t="s">
        <v>57</v>
      </c>
      <c r="B44" s="161"/>
      <c r="C44" s="161"/>
      <c r="D44" s="162"/>
      <c r="E44" s="163"/>
      <c r="F44" s="164"/>
      <c r="G44" s="162"/>
      <c r="H44" s="163"/>
      <c r="I44" s="164"/>
      <c r="J44" s="162"/>
      <c r="K44" s="163"/>
      <c r="L44" s="164" t="s">
        <v>88</v>
      </c>
      <c r="M44" s="165"/>
      <c r="N44" s="162"/>
      <c r="O44" s="163"/>
      <c r="P44" s="164"/>
      <c r="Q44" s="166"/>
      <c r="R44" s="166"/>
      <c r="S44" s="167" t="s">
        <v>59</v>
      </c>
    </row>
    <row r="45" spans="1:19" s="16" customFormat="1" ht="21" customHeight="1">
      <c r="A45" s="147" t="s">
        <v>58</v>
      </c>
      <c r="B45" s="105"/>
      <c r="C45" s="105"/>
      <c r="D45" s="168"/>
      <c r="E45" s="169"/>
      <c r="F45" s="170"/>
      <c r="G45" s="168"/>
      <c r="H45" s="169"/>
      <c r="I45" s="170"/>
      <c r="J45" s="168"/>
      <c r="K45" s="169"/>
      <c r="L45" s="170"/>
      <c r="M45" s="171"/>
      <c r="N45" s="168"/>
      <c r="O45" s="169"/>
      <c r="P45" s="170"/>
      <c r="Q45" s="84"/>
      <c r="R45" s="84"/>
      <c r="S45" s="49" t="s">
        <v>65</v>
      </c>
    </row>
    <row r="46" spans="1:19" s="16" customFormat="1" ht="21" customHeight="1">
      <c r="A46" s="172"/>
      <c r="B46" s="105" t="s">
        <v>32</v>
      </c>
      <c r="C46" s="105"/>
      <c r="D46" s="173">
        <v>0</v>
      </c>
      <c r="E46" s="169">
        <v>0</v>
      </c>
      <c r="F46" s="174">
        <f>SUM(D46:E46)</f>
        <v>0</v>
      </c>
      <c r="G46" s="173">
        <v>8</v>
      </c>
      <c r="H46" s="169">
        <v>0</v>
      </c>
      <c r="I46" s="174">
        <f>SUM(G46:H46)</f>
        <v>8</v>
      </c>
      <c r="J46" s="173">
        <v>0</v>
      </c>
      <c r="K46" s="169">
        <v>0</v>
      </c>
      <c r="L46" s="174">
        <f>SUM(J46:K46)</f>
        <v>0</v>
      </c>
      <c r="M46" s="175" t="s">
        <v>24</v>
      </c>
      <c r="N46" s="173">
        <v>8</v>
      </c>
      <c r="O46" s="169">
        <v>0</v>
      </c>
      <c r="P46" s="170">
        <f>SUM(N46:O46)</f>
        <v>8</v>
      </c>
      <c r="Q46" s="84"/>
      <c r="R46" s="51" t="s">
        <v>45</v>
      </c>
      <c r="S46" s="52"/>
    </row>
    <row r="47" spans="1:19" s="16" customFormat="1" ht="21" customHeight="1">
      <c r="A47" s="172"/>
      <c r="B47" s="105" t="s">
        <v>86</v>
      </c>
      <c r="C47" s="105"/>
      <c r="D47" s="173">
        <v>28</v>
      </c>
      <c r="E47" s="169">
        <v>0</v>
      </c>
      <c r="F47" s="174">
        <f>SUM(D47:E47)</f>
        <v>28</v>
      </c>
      <c r="G47" s="173">
        <v>29</v>
      </c>
      <c r="H47" s="169">
        <v>0</v>
      </c>
      <c r="I47" s="174">
        <f>SUM(G47:H47)</f>
        <v>29</v>
      </c>
      <c r="J47" s="173">
        <v>57</v>
      </c>
      <c r="K47" s="169">
        <v>0</v>
      </c>
      <c r="L47" s="174">
        <f>SUM(J47:K47)</f>
        <v>57</v>
      </c>
      <c r="M47" s="175" t="s">
        <v>24</v>
      </c>
      <c r="N47" s="173">
        <v>19</v>
      </c>
      <c r="O47" s="169">
        <v>0</v>
      </c>
      <c r="P47" s="170">
        <f>SUM(N47:O47)</f>
        <v>19</v>
      </c>
      <c r="Q47" s="84"/>
      <c r="R47" s="51" t="s">
        <v>87</v>
      </c>
      <c r="S47" s="52"/>
    </row>
    <row r="48" spans="1:19" s="16" customFormat="1" ht="21" customHeight="1">
      <c r="A48" s="172"/>
      <c r="B48" s="105" t="s">
        <v>46</v>
      </c>
      <c r="C48" s="105"/>
      <c r="D48" s="173">
        <v>20</v>
      </c>
      <c r="E48" s="169">
        <v>0</v>
      </c>
      <c r="F48" s="174">
        <f>SUM(D48:E48)</f>
        <v>20</v>
      </c>
      <c r="G48" s="173">
        <v>21</v>
      </c>
      <c r="H48" s="169">
        <v>0</v>
      </c>
      <c r="I48" s="174">
        <f>SUM(G48:H48)</f>
        <v>21</v>
      </c>
      <c r="J48" s="173">
        <v>41</v>
      </c>
      <c r="K48" s="169">
        <v>0</v>
      </c>
      <c r="L48" s="174">
        <f>SUM(J48:K48)</f>
        <v>41</v>
      </c>
      <c r="M48" s="175" t="s">
        <v>24</v>
      </c>
      <c r="N48" s="173">
        <v>27</v>
      </c>
      <c r="O48" s="169">
        <v>0</v>
      </c>
      <c r="P48" s="170">
        <f>SUM(N48:O48)</f>
        <v>27</v>
      </c>
      <c r="Q48" s="84"/>
      <c r="R48" s="51" t="s">
        <v>47</v>
      </c>
      <c r="S48" s="52"/>
    </row>
    <row r="49" spans="1:19" s="16" customFormat="1" ht="21" customHeight="1">
      <c r="A49" s="202" t="s">
        <v>88</v>
      </c>
      <c r="B49" s="105" t="s">
        <v>48</v>
      </c>
      <c r="C49" s="105"/>
      <c r="D49" s="173">
        <v>0</v>
      </c>
      <c r="E49" s="176">
        <v>0</v>
      </c>
      <c r="F49" s="174">
        <f>SUM(D49:E49)</f>
        <v>0</v>
      </c>
      <c r="G49" s="173">
        <v>0</v>
      </c>
      <c r="H49" s="176">
        <v>0</v>
      </c>
      <c r="I49" s="174">
        <f>SUM(G49:H49)</f>
        <v>0</v>
      </c>
      <c r="J49" s="173">
        <v>0</v>
      </c>
      <c r="K49" s="176">
        <v>0</v>
      </c>
      <c r="L49" s="174">
        <f>SUM(J49:K49)</f>
        <v>0</v>
      </c>
      <c r="M49" s="133" t="s">
        <v>24</v>
      </c>
      <c r="N49" s="173">
        <v>0</v>
      </c>
      <c r="O49" s="176">
        <v>0</v>
      </c>
      <c r="P49" s="170">
        <f>SUM(N49:O49)</f>
        <v>0</v>
      </c>
      <c r="Q49" s="84"/>
      <c r="R49" s="51" t="s">
        <v>49</v>
      </c>
      <c r="S49" s="52"/>
    </row>
    <row r="50" spans="1:19" s="16" customFormat="1" ht="21" customHeight="1" thickBot="1">
      <c r="A50" s="177"/>
      <c r="B50" s="178" t="s">
        <v>54</v>
      </c>
      <c r="C50" s="178"/>
      <c r="D50" s="179">
        <f>D46+D47-D48-D49</f>
        <v>8</v>
      </c>
      <c r="E50" s="180">
        <f>E46+E47-E48-E49</f>
        <v>0</v>
      </c>
      <c r="F50" s="180">
        <f>SUM(D50:E50)</f>
        <v>8</v>
      </c>
      <c r="G50" s="179">
        <f>G46+G47-G48-G49</f>
        <v>16</v>
      </c>
      <c r="H50" s="180">
        <f>H46+H47-H48-H49</f>
        <v>0</v>
      </c>
      <c r="I50" s="180">
        <f>SUM(G50:H50)</f>
        <v>16</v>
      </c>
      <c r="J50" s="179">
        <f>J46+J47-J48-J49</f>
        <v>16</v>
      </c>
      <c r="K50" s="180">
        <f>K46+K47-K48-K49</f>
        <v>0</v>
      </c>
      <c r="L50" s="180">
        <f>SUM(J50:K50)</f>
        <v>16</v>
      </c>
      <c r="M50" s="181" t="s">
        <v>24</v>
      </c>
      <c r="N50" s="179">
        <f>N46+N47-N48-N49</f>
        <v>0</v>
      </c>
      <c r="O50" s="180">
        <f>O46+O47-O48-O49</f>
        <v>0</v>
      </c>
      <c r="P50" s="180">
        <f>SUM(N50:O50)</f>
        <v>0</v>
      </c>
      <c r="Q50" s="182"/>
      <c r="R50" s="183" t="s">
        <v>55</v>
      </c>
      <c r="S50" s="159"/>
    </row>
    <row r="51" spans="1:18" s="187" customFormat="1" ht="18" customHeight="1">
      <c r="A51" s="184"/>
      <c r="B51" s="185"/>
      <c r="C51" s="185"/>
      <c r="D51" s="185"/>
      <c r="E51" s="185"/>
      <c r="F51" s="185"/>
      <c r="G51" s="185"/>
      <c r="H51" s="185"/>
      <c r="I51" s="185"/>
      <c r="J51" s="185"/>
      <c r="K51" s="185"/>
      <c r="L51" s="185"/>
      <c r="M51" s="185"/>
      <c r="N51" s="185"/>
      <c r="O51" s="185"/>
      <c r="P51" s="185"/>
      <c r="Q51" s="186"/>
      <c r="R51" s="186"/>
    </row>
    <row r="52" spans="1:18" s="187" customFormat="1" ht="18" customHeight="1">
      <c r="A52" s="184" t="s">
        <v>21</v>
      </c>
      <c r="B52" s="185" t="s">
        <v>99</v>
      </c>
      <c r="C52" s="185"/>
      <c r="D52" s="185"/>
      <c r="E52" s="185"/>
      <c r="F52" s="185"/>
      <c r="G52" s="185"/>
      <c r="H52" s="185"/>
      <c r="I52" s="185"/>
      <c r="J52" s="185"/>
      <c r="K52" s="185"/>
      <c r="L52" s="185"/>
      <c r="M52" s="185"/>
      <c r="N52" s="185"/>
      <c r="O52" s="185"/>
      <c r="P52" s="185"/>
      <c r="Q52" s="186"/>
      <c r="R52" s="186"/>
    </row>
    <row r="53" spans="1:18" s="187" customFormat="1" ht="18" customHeight="1">
      <c r="A53" s="184"/>
      <c r="B53" s="185" t="s">
        <v>100</v>
      </c>
      <c r="C53" s="185"/>
      <c r="D53" s="185"/>
      <c r="E53" s="185"/>
      <c r="F53" s="185"/>
      <c r="G53" s="185"/>
      <c r="H53" s="185"/>
      <c r="I53" s="185"/>
      <c r="J53" s="185"/>
      <c r="K53" s="185"/>
      <c r="L53" s="185"/>
      <c r="M53" s="185"/>
      <c r="N53" s="185"/>
      <c r="O53" s="185"/>
      <c r="P53" s="185"/>
      <c r="Q53" s="186"/>
      <c r="R53" s="186"/>
    </row>
    <row r="54" spans="1:18" s="187" customFormat="1" ht="18" customHeight="1">
      <c r="A54" s="188" t="s">
        <v>22</v>
      </c>
      <c r="B54" s="187" t="s">
        <v>83</v>
      </c>
      <c r="D54" s="185"/>
      <c r="E54" s="185"/>
      <c r="F54" s="185"/>
      <c r="G54" s="185"/>
      <c r="H54" s="185"/>
      <c r="I54" s="185"/>
      <c r="J54" s="185"/>
      <c r="K54" s="185"/>
      <c r="L54" s="185"/>
      <c r="M54" s="185"/>
      <c r="N54" s="185"/>
      <c r="O54" s="185"/>
      <c r="P54" s="185"/>
      <c r="Q54" s="185"/>
      <c r="R54" s="185"/>
    </row>
    <row r="55" spans="2:18" s="187" customFormat="1" ht="18" customHeight="1">
      <c r="B55" s="187" t="s">
        <v>85</v>
      </c>
      <c r="D55" s="185"/>
      <c r="E55" s="185"/>
      <c r="F55" s="185"/>
      <c r="G55" s="185"/>
      <c r="H55" s="185"/>
      <c r="I55" s="185"/>
      <c r="J55" s="185"/>
      <c r="K55" s="185"/>
      <c r="L55" s="185"/>
      <c r="M55" s="185"/>
      <c r="N55" s="185"/>
      <c r="O55" s="185"/>
      <c r="P55" s="185"/>
      <c r="Q55" s="189"/>
      <c r="R55" s="189"/>
    </row>
    <row r="56" spans="1:16" s="187" customFormat="1" ht="18" customHeight="1">
      <c r="A56" s="184" t="s">
        <v>23</v>
      </c>
      <c r="B56" s="185" t="s">
        <v>25</v>
      </c>
      <c r="C56" s="185"/>
      <c r="D56" s="185"/>
      <c r="E56" s="185"/>
      <c r="F56" s="185"/>
      <c r="G56" s="185"/>
      <c r="H56" s="185"/>
      <c r="I56" s="184"/>
      <c r="J56" s="185"/>
      <c r="K56" s="190"/>
      <c r="L56" s="185"/>
      <c r="M56" s="185"/>
      <c r="N56" s="185"/>
      <c r="O56" s="185"/>
      <c r="P56" s="185"/>
    </row>
    <row r="57" spans="1:169" s="187" customFormat="1" ht="18" customHeight="1">
      <c r="A57" s="184" t="s">
        <v>24</v>
      </c>
      <c r="B57" s="191" t="s">
        <v>56</v>
      </c>
      <c r="C57" s="185"/>
      <c r="D57" s="185"/>
      <c r="E57" s="185"/>
      <c r="F57" s="185"/>
      <c r="G57" s="185"/>
      <c r="H57" s="190"/>
      <c r="I57" s="185"/>
      <c r="J57" s="185"/>
      <c r="K57" s="190"/>
      <c r="L57" s="185"/>
      <c r="M57" s="190"/>
      <c r="N57" s="185"/>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2"/>
      <c r="AQ57" s="192"/>
      <c r="AR57" s="192"/>
      <c r="AS57" s="192"/>
      <c r="AT57" s="192"/>
      <c r="AU57" s="192"/>
      <c r="AV57" s="192"/>
      <c r="AW57" s="192"/>
      <c r="AX57" s="192"/>
      <c r="AY57" s="192"/>
      <c r="AZ57" s="192"/>
      <c r="BA57" s="192"/>
      <c r="BB57" s="192"/>
      <c r="BC57" s="192"/>
      <c r="BD57" s="192"/>
      <c r="BE57" s="192"/>
      <c r="BF57" s="192"/>
      <c r="BG57" s="192"/>
      <c r="BH57" s="192"/>
      <c r="BI57" s="192"/>
      <c r="BJ57" s="192"/>
      <c r="BK57" s="192"/>
      <c r="BL57" s="192"/>
      <c r="BM57" s="192"/>
      <c r="BN57" s="192"/>
      <c r="BO57" s="192"/>
      <c r="BP57" s="192"/>
      <c r="BQ57" s="192"/>
      <c r="BR57" s="192"/>
      <c r="BS57" s="192"/>
      <c r="BT57" s="192"/>
      <c r="BU57" s="192"/>
      <c r="BV57" s="192"/>
      <c r="BW57" s="192"/>
      <c r="BX57" s="192"/>
      <c r="BY57" s="192"/>
      <c r="BZ57" s="192"/>
      <c r="CA57" s="192"/>
      <c r="CB57" s="192"/>
      <c r="CC57" s="192"/>
      <c r="CD57" s="192"/>
      <c r="CE57" s="192"/>
      <c r="CF57" s="192"/>
      <c r="CG57" s="192"/>
      <c r="CH57" s="192"/>
      <c r="CI57" s="192"/>
      <c r="CJ57" s="192"/>
      <c r="CK57" s="192"/>
      <c r="CL57" s="192"/>
      <c r="CM57" s="192"/>
      <c r="CN57" s="192"/>
      <c r="CO57" s="192"/>
      <c r="CP57" s="192"/>
      <c r="CQ57" s="192"/>
      <c r="CR57" s="192"/>
      <c r="CS57" s="192"/>
      <c r="CT57" s="192"/>
      <c r="CU57" s="192"/>
      <c r="CV57" s="192"/>
      <c r="CW57" s="192"/>
      <c r="CX57" s="192"/>
      <c r="CY57" s="192"/>
      <c r="CZ57" s="192"/>
      <c r="DA57" s="192"/>
      <c r="DB57" s="192"/>
      <c r="DC57" s="192"/>
      <c r="DD57" s="192"/>
      <c r="DE57" s="192"/>
      <c r="DF57" s="192"/>
      <c r="DG57" s="192"/>
      <c r="DH57" s="192"/>
      <c r="DI57" s="192"/>
      <c r="DJ57" s="192"/>
      <c r="DK57" s="192"/>
      <c r="DL57" s="192"/>
      <c r="DM57" s="192"/>
      <c r="DN57" s="192"/>
      <c r="DO57" s="192"/>
      <c r="DP57" s="192"/>
      <c r="DQ57" s="192"/>
      <c r="DR57" s="192"/>
      <c r="DS57" s="192"/>
      <c r="DT57" s="192"/>
      <c r="DU57" s="192"/>
      <c r="DV57" s="192"/>
      <c r="DW57" s="192"/>
      <c r="DX57" s="192"/>
      <c r="DY57" s="192"/>
      <c r="DZ57" s="192"/>
      <c r="EA57" s="192"/>
      <c r="EB57" s="192"/>
      <c r="EC57" s="192"/>
      <c r="ED57" s="192"/>
      <c r="EE57" s="192"/>
      <c r="EF57" s="192"/>
      <c r="EG57" s="192"/>
      <c r="EH57" s="192"/>
      <c r="EI57" s="192"/>
      <c r="EJ57" s="192"/>
      <c r="EK57" s="192"/>
      <c r="EL57" s="192"/>
      <c r="EM57" s="192"/>
      <c r="EN57" s="192"/>
      <c r="EO57" s="192"/>
      <c r="EP57" s="192"/>
      <c r="EQ57" s="192"/>
      <c r="ER57" s="192"/>
      <c r="ES57" s="192"/>
      <c r="ET57" s="192"/>
      <c r="EU57" s="192"/>
      <c r="EV57" s="192"/>
      <c r="EW57" s="192"/>
      <c r="EX57" s="192"/>
      <c r="EY57" s="192"/>
      <c r="EZ57" s="192"/>
      <c r="FA57" s="192"/>
      <c r="FB57" s="192"/>
      <c r="FC57" s="192"/>
      <c r="FD57" s="192"/>
      <c r="FE57" s="192"/>
      <c r="FF57" s="192"/>
      <c r="FG57" s="192"/>
      <c r="FH57" s="192"/>
      <c r="FI57" s="192"/>
      <c r="FJ57" s="192"/>
      <c r="FK57" s="192"/>
      <c r="FL57" s="192"/>
      <c r="FM57" s="192"/>
    </row>
    <row r="58" spans="1:169" s="187" customFormat="1" ht="18" customHeight="1">
      <c r="A58" s="193" t="s">
        <v>27</v>
      </c>
      <c r="B58" s="187" t="s">
        <v>52</v>
      </c>
      <c r="C58" s="185"/>
      <c r="D58" s="185"/>
      <c r="E58" s="185"/>
      <c r="F58" s="185"/>
      <c r="G58" s="185"/>
      <c r="H58" s="190"/>
      <c r="I58" s="184"/>
      <c r="J58" s="185"/>
      <c r="K58" s="190"/>
      <c r="L58" s="185"/>
      <c r="M58" s="190"/>
      <c r="N58" s="185"/>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2"/>
      <c r="AU58" s="192"/>
      <c r="AV58" s="192"/>
      <c r="AW58" s="192"/>
      <c r="AX58" s="192"/>
      <c r="AY58" s="192"/>
      <c r="AZ58" s="192"/>
      <c r="BA58" s="192"/>
      <c r="BB58" s="192"/>
      <c r="BC58" s="192"/>
      <c r="BD58" s="192"/>
      <c r="BE58" s="192"/>
      <c r="BF58" s="192"/>
      <c r="BG58" s="192"/>
      <c r="BH58" s="192"/>
      <c r="BI58" s="192"/>
      <c r="BJ58" s="192"/>
      <c r="BK58" s="192"/>
      <c r="BL58" s="192"/>
      <c r="BM58" s="192"/>
      <c r="BN58" s="192"/>
      <c r="BO58" s="192"/>
      <c r="BP58" s="192"/>
      <c r="BQ58" s="192"/>
      <c r="BR58" s="192"/>
      <c r="BS58" s="192"/>
      <c r="BT58" s="192"/>
      <c r="BU58" s="192"/>
      <c r="BV58" s="192"/>
      <c r="BW58" s="192"/>
      <c r="BX58" s="192"/>
      <c r="BY58" s="192"/>
      <c r="BZ58" s="192"/>
      <c r="CA58" s="192"/>
      <c r="CB58" s="192"/>
      <c r="CC58" s="192"/>
      <c r="CD58" s="192"/>
      <c r="CE58" s="192"/>
      <c r="CF58" s="192"/>
      <c r="CG58" s="192"/>
      <c r="CH58" s="192"/>
      <c r="CI58" s="192"/>
      <c r="CJ58" s="192"/>
      <c r="CK58" s="192"/>
      <c r="CL58" s="192"/>
      <c r="CM58" s="192"/>
      <c r="CN58" s="192"/>
      <c r="CO58" s="192"/>
      <c r="CP58" s="192"/>
      <c r="CQ58" s="192"/>
      <c r="CR58" s="192"/>
      <c r="CS58" s="192"/>
      <c r="CT58" s="192"/>
      <c r="CU58" s="192"/>
      <c r="CV58" s="192"/>
      <c r="CW58" s="192"/>
      <c r="CX58" s="192"/>
      <c r="CY58" s="192"/>
      <c r="CZ58" s="192"/>
      <c r="DA58" s="192"/>
      <c r="DB58" s="192"/>
      <c r="DC58" s="192"/>
      <c r="DD58" s="192"/>
      <c r="DE58" s="192"/>
      <c r="DF58" s="192"/>
      <c r="DG58" s="192"/>
      <c r="DH58" s="192"/>
      <c r="DI58" s="192"/>
      <c r="DJ58" s="192"/>
      <c r="DK58" s="192"/>
      <c r="DL58" s="192"/>
      <c r="DM58" s="192"/>
      <c r="DN58" s="192"/>
      <c r="DO58" s="192"/>
      <c r="DP58" s="192"/>
      <c r="DQ58" s="192"/>
      <c r="DR58" s="192"/>
      <c r="DS58" s="192"/>
      <c r="DT58" s="192"/>
      <c r="DU58" s="192"/>
      <c r="DV58" s="192"/>
      <c r="DW58" s="192"/>
      <c r="DX58" s="192"/>
      <c r="DY58" s="192"/>
      <c r="DZ58" s="192"/>
      <c r="EA58" s="192"/>
      <c r="EB58" s="192"/>
      <c r="EC58" s="192"/>
      <c r="ED58" s="192"/>
      <c r="EE58" s="192"/>
      <c r="EF58" s="192"/>
      <c r="EG58" s="192"/>
      <c r="EH58" s="192"/>
      <c r="EI58" s="192"/>
      <c r="EJ58" s="192"/>
      <c r="EK58" s="192"/>
      <c r="EL58" s="192"/>
      <c r="EM58" s="192"/>
      <c r="EN58" s="192"/>
      <c r="EO58" s="192"/>
      <c r="EP58" s="192"/>
      <c r="EQ58" s="192"/>
      <c r="ER58" s="192"/>
      <c r="ES58" s="192"/>
      <c r="ET58" s="192"/>
      <c r="EU58" s="192"/>
      <c r="EV58" s="192"/>
      <c r="EW58" s="192"/>
      <c r="EX58" s="192"/>
      <c r="EY58" s="192"/>
      <c r="EZ58" s="192"/>
      <c r="FA58" s="192"/>
      <c r="FB58" s="192"/>
      <c r="FC58" s="192"/>
      <c r="FD58" s="192"/>
      <c r="FE58" s="192"/>
      <c r="FF58" s="192"/>
      <c r="FG58" s="192"/>
      <c r="FH58" s="192"/>
      <c r="FI58" s="192"/>
      <c r="FJ58" s="192"/>
      <c r="FK58" s="192"/>
      <c r="FL58" s="192"/>
      <c r="FM58" s="192"/>
    </row>
    <row r="59" spans="1:169" s="187" customFormat="1" ht="18" customHeight="1">
      <c r="A59" s="193"/>
      <c r="B59" s="187" t="s">
        <v>35</v>
      </c>
      <c r="C59" s="185"/>
      <c r="D59" s="185"/>
      <c r="E59" s="185"/>
      <c r="F59" s="185"/>
      <c r="G59" s="184" t="s">
        <v>98</v>
      </c>
      <c r="H59" s="185"/>
      <c r="I59" s="190"/>
      <c r="J59" s="190" t="s">
        <v>112</v>
      </c>
      <c r="K59" s="185" t="s">
        <v>103</v>
      </c>
      <c r="L59" s="185"/>
      <c r="M59" s="185"/>
      <c r="N59" s="185"/>
      <c r="S59" s="192"/>
      <c r="T59" s="192"/>
      <c r="U59" s="192"/>
      <c r="V59" s="192"/>
      <c r="W59" s="192"/>
      <c r="X59" s="192"/>
      <c r="Y59" s="192"/>
      <c r="Z59" s="192"/>
      <c r="AA59" s="192"/>
      <c r="AB59" s="192"/>
      <c r="AC59" s="192"/>
      <c r="AD59" s="192"/>
      <c r="AE59" s="192"/>
      <c r="AF59" s="192"/>
      <c r="AG59" s="192"/>
      <c r="AH59" s="192"/>
      <c r="AI59" s="192"/>
      <c r="AJ59" s="192"/>
      <c r="AK59" s="192"/>
      <c r="AL59" s="192"/>
      <c r="AM59" s="192"/>
      <c r="AN59" s="192"/>
      <c r="AO59" s="192"/>
      <c r="AP59" s="192"/>
      <c r="AQ59" s="192"/>
      <c r="AR59" s="192"/>
      <c r="AS59" s="192"/>
      <c r="AT59" s="192"/>
      <c r="AU59" s="192"/>
      <c r="AV59" s="192"/>
      <c r="AW59" s="192"/>
      <c r="AX59" s="192"/>
      <c r="AY59" s="192"/>
      <c r="AZ59" s="192"/>
      <c r="BA59" s="192"/>
      <c r="BB59" s="192"/>
      <c r="BC59" s="192"/>
      <c r="BD59" s="192"/>
      <c r="BE59" s="192"/>
      <c r="BF59" s="192"/>
      <c r="BG59" s="192"/>
      <c r="BH59" s="192"/>
      <c r="BI59" s="192"/>
      <c r="BJ59" s="192"/>
      <c r="BK59" s="192"/>
      <c r="BL59" s="192"/>
      <c r="BM59" s="192"/>
      <c r="BN59" s="192"/>
      <c r="BO59" s="192"/>
      <c r="BP59" s="192"/>
      <c r="BQ59" s="192"/>
      <c r="BR59" s="192"/>
      <c r="BS59" s="192"/>
      <c r="BT59" s="192"/>
      <c r="BU59" s="192"/>
      <c r="BV59" s="192"/>
      <c r="BW59" s="192"/>
      <c r="BX59" s="192"/>
      <c r="BY59" s="192"/>
      <c r="BZ59" s="192"/>
      <c r="CA59" s="192"/>
      <c r="CB59" s="192"/>
      <c r="CC59" s="192"/>
      <c r="CD59" s="192"/>
      <c r="CE59" s="192"/>
      <c r="CF59" s="192"/>
      <c r="CG59" s="192"/>
      <c r="CH59" s="192"/>
      <c r="CI59" s="192"/>
      <c r="CJ59" s="192"/>
      <c r="CK59" s="192"/>
      <c r="CL59" s="192"/>
      <c r="CM59" s="192"/>
      <c r="CN59" s="192"/>
      <c r="CO59" s="192"/>
      <c r="CP59" s="192"/>
      <c r="CQ59" s="192"/>
      <c r="CR59" s="192"/>
      <c r="CS59" s="192"/>
      <c r="CT59" s="192"/>
      <c r="CU59" s="192"/>
      <c r="CV59" s="192"/>
      <c r="CW59" s="192"/>
      <c r="CX59" s="192"/>
      <c r="CY59" s="192"/>
      <c r="CZ59" s="192"/>
      <c r="DA59" s="192"/>
      <c r="DB59" s="192"/>
      <c r="DC59" s="192"/>
      <c r="DD59" s="192"/>
      <c r="DE59" s="192"/>
      <c r="DF59" s="192"/>
      <c r="DG59" s="192"/>
      <c r="DH59" s="192"/>
      <c r="DI59" s="192"/>
      <c r="DJ59" s="192"/>
      <c r="DK59" s="192"/>
      <c r="DL59" s="192"/>
      <c r="DM59" s="192"/>
      <c r="DN59" s="192"/>
      <c r="DO59" s="192"/>
      <c r="DP59" s="192"/>
      <c r="DQ59" s="192"/>
      <c r="DR59" s="192"/>
      <c r="DS59" s="192"/>
      <c r="DT59" s="192"/>
      <c r="DU59" s="192"/>
      <c r="DV59" s="192"/>
      <c r="DW59" s="192"/>
      <c r="DX59" s="192"/>
      <c r="DY59" s="192"/>
      <c r="DZ59" s="192"/>
      <c r="EA59" s="192"/>
      <c r="EB59" s="192"/>
      <c r="EC59" s="192"/>
      <c r="ED59" s="192"/>
      <c r="EE59" s="192"/>
      <c r="EF59" s="192"/>
      <c r="EG59" s="192"/>
      <c r="EH59" s="192"/>
      <c r="EI59" s="192"/>
      <c r="EJ59" s="192"/>
      <c r="EK59" s="192"/>
      <c r="EL59" s="192"/>
      <c r="EM59" s="192"/>
      <c r="EN59" s="192"/>
      <c r="EO59" s="192"/>
      <c r="EP59" s="192"/>
      <c r="EQ59" s="192"/>
      <c r="ER59" s="192"/>
      <c r="ES59" s="192"/>
      <c r="ET59" s="192"/>
      <c r="EU59" s="192"/>
      <c r="EV59" s="192"/>
      <c r="EW59" s="192"/>
      <c r="EX59" s="192"/>
      <c r="EY59" s="192"/>
      <c r="EZ59" s="192"/>
      <c r="FA59" s="192"/>
      <c r="FB59" s="192"/>
      <c r="FC59" s="192"/>
      <c r="FD59" s="192"/>
      <c r="FE59" s="192"/>
      <c r="FF59" s="192"/>
      <c r="FG59" s="192"/>
      <c r="FH59" s="192"/>
      <c r="FI59" s="192"/>
      <c r="FJ59" s="192"/>
      <c r="FK59" s="192"/>
      <c r="FL59" s="192"/>
      <c r="FM59" s="192"/>
    </row>
    <row r="60" spans="1:18" s="187" customFormat="1" ht="18" customHeight="1">
      <c r="A60" s="193"/>
      <c r="C60" s="185"/>
      <c r="D60" s="185"/>
      <c r="E60" s="185"/>
      <c r="F60" s="185"/>
      <c r="G60" s="184" t="s">
        <v>101</v>
      </c>
      <c r="H60" s="185"/>
      <c r="J60" s="190" t="s">
        <v>113</v>
      </c>
      <c r="K60" s="185" t="s">
        <v>43</v>
      </c>
      <c r="L60" s="185"/>
      <c r="M60" s="185"/>
      <c r="N60" s="185"/>
      <c r="O60" s="185"/>
      <c r="P60" s="185"/>
      <c r="Q60" s="186"/>
      <c r="R60" s="186"/>
    </row>
    <row r="61" spans="1:18" s="187" customFormat="1" ht="18" customHeight="1">
      <c r="A61" s="193"/>
      <c r="B61" s="191"/>
      <c r="C61" s="185"/>
      <c r="D61" s="185"/>
      <c r="E61" s="185"/>
      <c r="F61" s="185"/>
      <c r="G61" s="185" t="s">
        <v>118</v>
      </c>
      <c r="H61" s="185"/>
      <c r="J61" s="190" t="s">
        <v>115</v>
      </c>
      <c r="K61" s="185" t="s">
        <v>43</v>
      </c>
      <c r="L61" s="185"/>
      <c r="M61" s="185"/>
      <c r="N61" s="185"/>
      <c r="O61" s="185"/>
      <c r="P61" s="185"/>
      <c r="Q61" s="186"/>
      <c r="R61" s="186"/>
    </row>
    <row r="62" spans="1:18" s="187" customFormat="1" ht="18" customHeight="1">
      <c r="A62" s="193"/>
      <c r="B62" s="191"/>
      <c r="C62" s="185"/>
      <c r="D62" s="185"/>
      <c r="E62" s="185"/>
      <c r="F62" s="185"/>
      <c r="G62" s="185"/>
      <c r="H62" s="185"/>
      <c r="I62" s="184"/>
      <c r="J62" s="185"/>
      <c r="L62" s="190"/>
      <c r="M62" s="185"/>
      <c r="N62" s="185"/>
      <c r="O62" s="185"/>
      <c r="P62" s="185"/>
      <c r="Q62" s="186"/>
      <c r="R62" s="186"/>
    </row>
    <row r="63" spans="1:18" s="187" customFormat="1" ht="18" customHeight="1">
      <c r="A63" s="184" t="s">
        <v>26</v>
      </c>
      <c r="B63" s="185" t="s">
        <v>66</v>
      </c>
      <c r="C63" s="185"/>
      <c r="D63" s="185"/>
      <c r="E63" s="185"/>
      <c r="F63" s="185"/>
      <c r="G63" s="185"/>
      <c r="H63" s="185"/>
      <c r="I63" s="184"/>
      <c r="J63" s="185"/>
      <c r="K63" s="185"/>
      <c r="L63" s="185"/>
      <c r="M63" s="185"/>
      <c r="N63" s="185"/>
      <c r="O63" s="185"/>
      <c r="P63" s="185"/>
      <c r="Q63" s="186"/>
      <c r="R63" s="186"/>
    </row>
    <row r="64" spans="1:18" s="187" customFormat="1" ht="18" customHeight="1">
      <c r="A64" s="193" t="s">
        <v>6</v>
      </c>
      <c r="B64" s="185" t="s">
        <v>84</v>
      </c>
      <c r="C64" s="185"/>
      <c r="D64" s="185"/>
      <c r="E64" s="185"/>
      <c r="F64" s="185"/>
      <c r="G64" s="185"/>
      <c r="H64" s="185"/>
      <c r="I64" s="185"/>
      <c r="J64" s="185"/>
      <c r="K64" s="185"/>
      <c r="L64" s="185"/>
      <c r="M64" s="185"/>
      <c r="N64" s="185"/>
      <c r="O64" s="185"/>
      <c r="P64" s="185"/>
      <c r="Q64" s="186"/>
      <c r="R64" s="186"/>
    </row>
    <row r="65" spans="1:18" s="187" customFormat="1" ht="18" customHeight="1">
      <c r="A65" s="193" t="s">
        <v>28</v>
      </c>
      <c r="B65" s="185" t="s">
        <v>67</v>
      </c>
      <c r="C65" s="185"/>
      <c r="D65" s="185"/>
      <c r="E65" s="185"/>
      <c r="F65" s="185"/>
      <c r="G65" s="185"/>
      <c r="H65" s="185"/>
      <c r="I65" s="185"/>
      <c r="J65" s="185"/>
      <c r="K65" s="185"/>
      <c r="L65" s="185"/>
      <c r="M65" s="185"/>
      <c r="N65" s="185"/>
      <c r="O65" s="185"/>
      <c r="P65" s="185"/>
      <c r="Q65" s="186"/>
      <c r="R65" s="186"/>
    </row>
    <row r="66" spans="1:18" s="187" customFormat="1" ht="18" customHeight="1">
      <c r="A66" s="193" t="s">
        <v>73</v>
      </c>
      <c r="B66" s="185" t="s">
        <v>79</v>
      </c>
      <c r="C66" s="185"/>
      <c r="D66" s="185"/>
      <c r="E66" s="185"/>
      <c r="F66" s="185"/>
      <c r="G66" s="185"/>
      <c r="H66" s="185"/>
      <c r="L66" s="190"/>
      <c r="O66" s="185"/>
      <c r="P66" s="185"/>
      <c r="Q66" s="186"/>
      <c r="R66" s="186"/>
    </row>
    <row r="67" spans="1:169" s="187" customFormat="1" ht="18">
      <c r="A67" s="184"/>
      <c r="C67" s="192"/>
      <c r="D67" s="192"/>
      <c r="E67" s="192"/>
      <c r="F67" s="192"/>
      <c r="G67" s="192"/>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2"/>
      <c r="AL67" s="192"/>
      <c r="AM67" s="192"/>
      <c r="AN67" s="192"/>
      <c r="AO67" s="192"/>
      <c r="AP67" s="192"/>
      <c r="AQ67" s="192"/>
      <c r="AR67" s="192"/>
      <c r="AS67" s="192"/>
      <c r="AT67" s="192"/>
      <c r="AU67" s="192"/>
      <c r="AV67" s="192"/>
      <c r="AW67" s="192"/>
      <c r="AX67" s="192"/>
      <c r="AY67" s="192"/>
      <c r="AZ67" s="192"/>
      <c r="BA67" s="192"/>
      <c r="BB67" s="192"/>
      <c r="BC67" s="192"/>
      <c r="BD67" s="192"/>
      <c r="BE67" s="192"/>
      <c r="BF67" s="192"/>
      <c r="BG67" s="192"/>
      <c r="BH67" s="192"/>
      <c r="BI67" s="192"/>
      <c r="BJ67" s="192"/>
      <c r="BK67" s="192"/>
      <c r="BL67" s="192"/>
      <c r="BM67" s="192"/>
      <c r="BN67" s="192"/>
      <c r="BO67" s="192"/>
      <c r="BP67" s="192"/>
      <c r="BQ67" s="192"/>
      <c r="BR67" s="192"/>
      <c r="BS67" s="192"/>
      <c r="BT67" s="192"/>
      <c r="BU67" s="192"/>
      <c r="BV67" s="192"/>
      <c r="BW67" s="192"/>
      <c r="BX67" s="192"/>
      <c r="BY67" s="192"/>
      <c r="BZ67" s="192"/>
      <c r="CA67" s="192"/>
      <c r="CB67" s="192"/>
      <c r="CC67" s="192"/>
      <c r="CD67" s="192"/>
      <c r="CE67" s="192"/>
      <c r="CF67" s="192"/>
      <c r="CG67" s="192"/>
      <c r="CH67" s="192"/>
      <c r="CI67" s="192"/>
      <c r="CJ67" s="192"/>
      <c r="CK67" s="192"/>
      <c r="CL67" s="192"/>
      <c r="CM67" s="192"/>
      <c r="CN67" s="192"/>
      <c r="CO67" s="192"/>
      <c r="CP67" s="192"/>
      <c r="CQ67" s="192"/>
      <c r="CR67" s="192"/>
      <c r="CS67" s="192"/>
      <c r="CT67" s="192"/>
      <c r="CU67" s="192"/>
      <c r="CV67" s="192"/>
      <c r="CW67" s="192"/>
      <c r="CX67" s="192"/>
      <c r="CY67" s="192"/>
      <c r="CZ67" s="192"/>
      <c r="DA67" s="192"/>
      <c r="DB67" s="192"/>
      <c r="DC67" s="192"/>
      <c r="DD67" s="192"/>
      <c r="DE67" s="192"/>
      <c r="DF67" s="192"/>
      <c r="DG67" s="192"/>
      <c r="DH67" s="192"/>
      <c r="DI67" s="192"/>
      <c r="DJ67" s="192"/>
      <c r="DK67" s="192"/>
      <c r="DL67" s="192"/>
      <c r="DM67" s="192"/>
      <c r="DN67" s="192"/>
      <c r="DO67" s="192"/>
      <c r="DP67" s="192"/>
      <c r="DQ67" s="192"/>
      <c r="DR67" s="192"/>
      <c r="DS67" s="192"/>
      <c r="DT67" s="192"/>
      <c r="DU67" s="192"/>
      <c r="DV67" s="192"/>
      <c r="DW67" s="192"/>
      <c r="DX67" s="192"/>
      <c r="DY67" s="192"/>
      <c r="DZ67" s="192"/>
      <c r="EA67" s="192"/>
      <c r="EB67" s="192"/>
      <c r="EC67" s="192"/>
      <c r="ED67" s="192"/>
      <c r="EE67" s="192"/>
      <c r="EF67" s="192"/>
      <c r="EG67" s="192"/>
      <c r="EH67" s="192"/>
      <c r="EI67" s="192"/>
      <c r="EJ67" s="192"/>
      <c r="EK67" s="192"/>
      <c r="EL67" s="192"/>
      <c r="EM67" s="192"/>
      <c r="EN67" s="192"/>
      <c r="EO67" s="192"/>
      <c r="EP67" s="192"/>
      <c r="EQ67" s="192"/>
      <c r="ER67" s="192"/>
      <c r="ES67" s="192"/>
      <c r="ET67" s="192"/>
      <c r="EU67" s="192"/>
      <c r="EV67" s="192"/>
      <c r="EW67" s="192"/>
      <c r="EX67" s="192"/>
      <c r="EY67" s="192"/>
      <c r="EZ67" s="192"/>
      <c r="FA67" s="192"/>
      <c r="FB67" s="192"/>
      <c r="FC67" s="192"/>
      <c r="FD67" s="192"/>
      <c r="FE67" s="192"/>
      <c r="FF67" s="192"/>
      <c r="FG67" s="192"/>
      <c r="FH67" s="192"/>
      <c r="FI67" s="192"/>
      <c r="FJ67" s="192"/>
      <c r="FK67" s="192"/>
      <c r="FL67" s="192"/>
      <c r="FM67" s="192"/>
    </row>
    <row r="68" spans="1:21" ht="18">
      <c r="A68" s="192"/>
      <c r="B68" s="185"/>
      <c r="C68" s="192"/>
      <c r="D68" s="192"/>
      <c r="E68" s="192"/>
      <c r="F68" s="192"/>
      <c r="G68" s="192"/>
      <c r="H68" s="192"/>
      <c r="I68" s="192"/>
      <c r="J68" s="192"/>
      <c r="K68" s="192"/>
      <c r="L68" s="192"/>
      <c r="M68" s="192"/>
      <c r="N68" s="192"/>
      <c r="O68" s="192"/>
      <c r="P68" s="192"/>
      <c r="Q68" s="192"/>
      <c r="R68" s="192"/>
      <c r="S68" s="192"/>
      <c r="T68" s="192"/>
      <c r="U68" s="192"/>
    </row>
    <row r="69" spans="1:169" s="187" customFormat="1" ht="18">
      <c r="A69" s="200"/>
      <c r="B69" s="201"/>
      <c r="C69" s="192"/>
      <c r="D69" s="192"/>
      <c r="E69" s="192"/>
      <c r="F69" s="192"/>
      <c r="G69" s="192"/>
      <c r="H69" s="192"/>
      <c r="I69" s="192"/>
      <c r="J69" s="192"/>
      <c r="K69" s="192"/>
      <c r="L69" s="192"/>
      <c r="M69" s="192"/>
      <c r="N69" s="192"/>
      <c r="O69" s="192"/>
      <c r="P69" s="192"/>
      <c r="Q69" s="192"/>
      <c r="R69" s="192"/>
      <c r="S69" s="192"/>
      <c r="T69" s="192"/>
      <c r="U69" s="192"/>
      <c r="V69" s="192"/>
      <c r="W69" s="192"/>
      <c r="X69" s="192"/>
      <c r="Y69" s="192"/>
      <c r="Z69" s="192"/>
      <c r="AA69" s="192"/>
      <c r="AB69" s="192"/>
      <c r="AC69" s="192"/>
      <c r="AD69" s="192"/>
      <c r="AE69" s="192"/>
      <c r="AF69" s="192"/>
      <c r="AG69" s="192"/>
      <c r="AH69" s="192"/>
      <c r="AI69" s="192"/>
      <c r="AJ69" s="192"/>
      <c r="AK69" s="192"/>
      <c r="AL69" s="192"/>
      <c r="AM69" s="192"/>
      <c r="AN69" s="192"/>
      <c r="AO69" s="192"/>
      <c r="AP69" s="192"/>
      <c r="AQ69" s="192"/>
      <c r="AR69" s="192"/>
      <c r="AS69" s="192"/>
      <c r="AT69" s="192"/>
      <c r="AU69" s="192"/>
      <c r="AV69" s="192"/>
      <c r="AW69" s="192"/>
      <c r="AX69" s="192"/>
      <c r="AY69" s="192"/>
      <c r="AZ69" s="192"/>
      <c r="BA69" s="192"/>
      <c r="BB69" s="192"/>
      <c r="BC69" s="192"/>
      <c r="BD69" s="192"/>
      <c r="BE69" s="192"/>
      <c r="BF69" s="192"/>
      <c r="BG69" s="192"/>
      <c r="BH69" s="192"/>
      <c r="BI69" s="192"/>
      <c r="BJ69" s="192"/>
      <c r="BK69" s="192"/>
      <c r="BL69" s="192"/>
      <c r="BM69" s="192"/>
      <c r="BN69" s="192"/>
      <c r="BO69" s="192"/>
      <c r="BP69" s="192"/>
      <c r="BQ69" s="192"/>
      <c r="BR69" s="192"/>
      <c r="BS69" s="192"/>
      <c r="BT69" s="192"/>
      <c r="BU69" s="192"/>
      <c r="BV69" s="192"/>
      <c r="BW69" s="192"/>
      <c r="BX69" s="192"/>
      <c r="BY69" s="192"/>
      <c r="BZ69" s="192"/>
      <c r="CA69" s="192"/>
      <c r="CB69" s="192"/>
      <c r="CC69" s="192"/>
      <c r="CD69" s="192"/>
      <c r="CE69" s="192"/>
      <c r="CF69" s="192"/>
      <c r="CG69" s="192"/>
      <c r="CH69" s="192"/>
      <c r="CI69" s="192"/>
      <c r="CJ69" s="192"/>
      <c r="CK69" s="192"/>
      <c r="CL69" s="192"/>
      <c r="CM69" s="192"/>
      <c r="CN69" s="192"/>
      <c r="CO69" s="192"/>
      <c r="CP69" s="192"/>
      <c r="CQ69" s="192"/>
      <c r="CR69" s="192"/>
      <c r="CS69" s="192"/>
      <c r="CT69" s="192"/>
      <c r="CU69" s="192"/>
      <c r="CV69" s="192"/>
      <c r="CW69" s="192"/>
      <c r="CX69" s="192"/>
      <c r="CY69" s="192"/>
      <c r="CZ69" s="192"/>
      <c r="DA69" s="192"/>
      <c r="DB69" s="192"/>
      <c r="DC69" s="192"/>
      <c r="DD69" s="192"/>
      <c r="DE69" s="192"/>
      <c r="DF69" s="192"/>
      <c r="DG69" s="192"/>
      <c r="DH69" s="192"/>
      <c r="DI69" s="192"/>
      <c r="DJ69" s="192"/>
      <c r="DK69" s="192"/>
      <c r="DL69" s="192"/>
      <c r="DM69" s="192"/>
      <c r="DN69" s="192"/>
      <c r="DO69" s="192"/>
      <c r="DP69" s="192"/>
      <c r="DQ69" s="192"/>
      <c r="DR69" s="192"/>
      <c r="DS69" s="192"/>
      <c r="DT69" s="192"/>
      <c r="DU69" s="192"/>
      <c r="DV69" s="192"/>
      <c r="DW69" s="192"/>
      <c r="DX69" s="192"/>
      <c r="DY69" s="192"/>
      <c r="DZ69" s="192"/>
      <c r="EA69" s="192"/>
      <c r="EB69" s="192"/>
      <c r="EC69" s="192"/>
      <c r="ED69" s="192"/>
      <c r="EE69" s="192"/>
      <c r="EF69" s="192"/>
      <c r="EG69" s="192"/>
      <c r="EH69" s="192"/>
      <c r="EI69" s="192"/>
      <c r="EJ69" s="192"/>
      <c r="EK69" s="192"/>
      <c r="EL69" s="192"/>
      <c r="EM69" s="192"/>
      <c r="EN69" s="192"/>
      <c r="EO69" s="192"/>
      <c r="EP69" s="192"/>
      <c r="EQ69" s="192"/>
      <c r="ER69" s="192"/>
      <c r="ES69" s="192"/>
      <c r="ET69" s="192"/>
      <c r="EU69" s="192"/>
      <c r="EV69" s="192"/>
      <c r="EW69" s="192"/>
      <c r="EX69" s="192"/>
      <c r="EY69" s="192"/>
      <c r="EZ69" s="192"/>
      <c r="FA69" s="192"/>
      <c r="FB69" s="192"/>
      <c r="FC69" s="192"/>
      <c r="FD69" s="192"/>
      <c r="FE69" s="192"/>
      <c r="FF69" s="192"/>
      <c r="FG69" s="192"/>
      <c r="FH69" s="192"/>
      <c r="FI69" s="192"/>
      <c r="FJ69" s="192"/>
      <c r="FK69" s="192"/>
      <c r="FL69" s="192"/>
      <c r="FM69" s="192"/>
    </row>
    <row r="70" spans="1:18" ht="12.75">
      <c r="A70" s="194"/>
      <c r="B70" s="194"/>
      <c r="C70" s="194"/>
      <c r="D70" s="194"/>
      <c r="E70" s="194"/>
      <c r="F70" s="194"/>
      <c r="G70" s="194"/>
      <c r="H70" s="194"/>
      <c r="I70" s="194"/>
      <c r="J70" s="194"/>
      <c r="K70" s="194"/>
      <c r="L70" s="194"/>
      <c r="M70" s="194"/>
      <c r="N70" s="194"/>
      <c r="O70" s="194"/>
      <c r="P70" s="194"/>
      <c r="Q70" s="194"/>
      <c r="R70" s="194"/>
    </row>
    <row r="71" spans="1:18" ht="12.75">
      <c r="A71" s="194"/>
      <c r="B71" s="194"/>
      <c r="C71" s="194"/>
      <c r="D71" s="194"/>
      <c r="E71" s="194"/>
      <c r="F71" s="194"/>
      <c r="G71" s="194"/>
      <c r="H71" s="194"/>
      <c r="I71" s="194"/>
      <c r="J71" s="194"/>
      <c r="K71" s="194"/>
      <c r="L71" s="194"/>
      <c r="M71" s="194"/>
      <c r="N71" s="194"/>
      <c r="O71" s="194"/>
      <c r="P71" s="194"/>
      <c r="Q71" s="194"/>
      <c r="R71" s="194"/>
    </row>
    <row r="72" spans="1:18" ht="12.75">
      <c r="A72" s="194"/>
      <c r="B72" s="194"/>
      <c r="C72" s="194"/>
      <c r="D72" s="194"/>
      <c r="E72" s="194"/>
      <c r="F72" s="194"/>
      <c r="G72" s="194"/>
      <c r="H72" s="194"/>
      <c r="I72" s="194"/>
      <c r="J72" s="194"/>
      <c r="K72" s="194"/>
      <c r="L72" s="194"/>
      <c r="M72" s="194"/>
      <c r="N72" s="194"/>
      <c r="O72" s="194"/>
      <c r="P72" s="194"/>
      <c r="Q72" s="194"/>
      <c r="R72" s="194"/>
    </row>
    <row r="73" spans="1:18" ht="12.75">
      <c r="A73" s="194"/>
      <c r="B73" s="194"/>
      <c r="C73" s="194"/>
      <c r="D73" s="194"/>
      <c r="E73" s="194"/>
      <c r="F73" s="194"/>
      <c r="G73" s="194"/>
      <c r="H73" s="194"/>
      <c r="I73" s="194"/>
      <c r="J73" s="194"/>
      <c r="K73" s="194"/>
      <c r="L73" s="194"/>
      <c r="M73" s="194"/>
      <c r="N73" s="194"/>
      <c r="O73" s="194"/>
      <c r="P73" s="194"/>
      <c r="Q73" s="194"/>
      <c r="R73" s="194"/>
    </row>
    <row r="74" spans="1:18" ht="12.75">
      <c r="A74" s="194"/>
      <c r="B74" s="194"/>
      <c r="C74" s="194"/>
      <c r="D74" s="194"/>
      <c r="E74" s="194"/>
      <c r="F74" s="194"/>
      <c r="G74" s="194"/>
      <c r="H74" s="194"/>
      <c r="I74" s="194"/>
      <c r="J74" s="194"/>
      <c r="K74" s="194"/>
      <c r="L74" s="194"/>
      <c r="M74" s="194"/>
      <c r="N74" s="194"/>
      <c r="O74" s="194"/>
      <c r="P74" s="194"/>
      <c r="Q74" s="194"/>
      <c r="R74" s="194"/>
    </row>
    <row r="75" spans="170:254" s="194" customFormat="1" ht="12.75">
      <c r="FN75" s="195"/>
      <c r="FO75" s="195"/>
      <c r="FP75" s="195"/>
      <c r="FQ75" s="195"/>
      <c r="FR75" s="195"/>
      <c r="FS75" s="195"/>
      <c r="FT75" s="195"/>
      <c r="FU75" s="195"/>
      <c r="FV75" s="195"/>
      <c r="FW75" s="195"/>
      <c r="FX75" s="195"/>
      <c r="FY75" s="195"/>
      <c r="FZ75" s="195"/>
      <c r="GA75" s="195"/>
      <c r="GB75" s="195"/>
      <c r="GC75" s="195"/>
      <c r="GD75" s="195"/>
      <c r="GE75" s="195"/>
      <c r="GF75" s="195"/>
      <c r="GG75" s="195"/>
      <c r="GH75" s="195"/>
      <c r="GI75" s="195"/>
      <c r="GJ75" s="195"/>
      <c r="GK75" s="195"/>
      <c r="GL75" s="195"/>
      <c r="GM75" s="195"/>
      <c r="GN75" s="195"/>
      <c r="GO75" s="195"/>
      <c r="GP75" s="195"/>
      <c r="GQ75" s="195"/>
      <c r="GR75" s="195"/>
      <c r="GS75" s="195"/>
      <c r="GT75" s="195"/>
      <c r="GU75" s="195"/>
      <c r="GV75" s="195"/>
      <c r="GW75" s="195"/>
      <c r="GX75" s="195"/>
      <c r="GY75" s="195"/>
      <c r="GZ75" s="195"/>
      <c r="HA75" s="195"/>
      <c r="HB75" s="195"/>
      <c r="HC75" s="195"/>
      <c r="HD75" s="195"/>
      <c r="HE75" s="195"/>
      <c r="HF75" s="195"/>
      <c r="HG75" s="195"/>
      <c r="HH75" s="195"/>
      <c r="HI75" s="195"/>
      <c r="HJ75" s="195"/>
      <c r="HK75" s="195"/>
      <c r="HL75" s="195"/>
      <c r="HM75" s="195"/>
      <c r="HN75" s="195"/>
      <c r="HO75" s="195"/>
      <c r="HP75" s="195"/>
      <c r="HQ75" s="195"/>
      <c r="HR75" s="195"/>
      <c r="HS75" s="195"/>
      <c r="HT75" s="195"/>
      <c r="HU75" s="195"/>
      <c r="HV75" s="195"/>
      <c r="HW75" s="195"/>
      <c r="HX75" s="195"/>
      <c r="HY75" s="195"/>
      <c r="HZ75" s="195"/>
      <c r="IA75" s="195"/>
      <c r="IB75" s="195"/>
      <c r="IC75" s="195"/>
      <c r="ID75" s="195"/>
      <c r="IE75" s="195"/>
      <c r="IF75" s="195"/>
      <c r="IG75" s="195"/>
      <c r="IH75" s="195"/>
      <c r="II75" s="195"/>
      <c r="IJ75" s="195"/>
      <c r="IK75" s="195"/>
      <c r="IL75" s="195"/>
      <c r="IM75" s="195"/>
      <c r="IN75" s="195"/>
      <c r="IO75" s="195"/>
      <c r="IP75" s="195"/>
      <c r="IQ75" s="195"/>
      <c r="IR75" s="195"/>
      <c r="IS75" s="195"/>
      <c r="IT75" s="195"/>
    </row>
    <row r="76" spans="170:254" s="194" customFormat="1" ht="12.75">
      <c r="FN76" s="195"/>
      <c r="FO76" s="195"/>
      <c r="FP76" s="195"/>
      <c r="FQ76" s="195"/>
      <c r="FR76" s="195"/>
      <c r="FS76" s="195"/>
      <c r="FT76" s="195"/>
      <c r="FU76" s="195"/>
      <c r="FV76" s="195"/>
      <c r="FW76" s="195"/>
      <c r="FX76" s="195"/>
      <c r="FY76" s="195"/>
      <c r="FZ76" s="195"/>
      <c r="GA76" s="195"/>
      <c r="GB76" s="195"/>
      <c r="GC76" s="195"/>
      <c r="GD76" s="195"/>
      <c r="GE76" s="195"/>
      <c r="GF76" s="195"/>
      <c r="GG76" s="195"/>
      <c r="GH76" s="195"/>
      <c r="GI76" s="195"/>
      <c r="GJ76" s="195"/>
      <c r="GK76" s="195"/>
      <c r="GL76" s="195"/>
      <c r="GM76" s="195"/>
      <c r="GN76" s="195"/>
      <c r="GO76" s="195"/>
      <c r="GP76" s="195"/>
      <c r="GQ76" s="195"/>
      <c r="GR76" s="195"/>
      <c r="GS76" s="195"/>
      <c r="GT76" s="195"/>
      <c r="GU76" s="195"/>
      <c r="GV76" s="195"/>
      <c r="GW76" s="195"/>
      <c r="GX76" s="195"/>
      <c r="GY76" s="195"/>
      <c r="GZ76" s="195"/>
      <c r="HA76" s="195"/>
      <c r="HB76" s="195"/>
      <c r="HC76" s="195"/>
      <c r="HD76" s="195"/>
      <c r="HE76" s="195"/>
      <c r="HF76" s="195"/>
      <c r="HG76" s="195"/>
      <c r="HH76" s="195"/>
      <c r="HI76" s="195"/>
      <c r="HJ76" s="195"/>
      <c r="HK76" s="195"/>
      <c r="HL76" s="195"/>
      <c r="HM76" s="195"/>
      <c r="HN76" s="195"/>
      <c r="HO76" s="195"/>
      <c r="HP76" s="195"/>
      <c r="HQ76" s="195"/>
      <c r="HR76" s="195"/>
      <c r="HS76" s="195"/>
      <c r="HT76" s="195"/>
      <c r="HU76" s="195"/>
      <c r="HV76" s="195"/>
      <c r="HW76" s="195"/>
      <c r="HX76" s="195"/>
      <c r="HY76" s="195"/>
      <c r="HZ76" s="195"/>
      <c r="IA76" s="195"/>
      <c r="IB76" s="195"/>
      <c r="IC76" s="195"/>
      <c r="ID76" s="195"/>
      <c r="IE76" s="195"/>
      <c r="IF76" s="195"/>
      <c r="IG76" s="195"/>
      <c r="IH76" s="195"/>
      <c r="II76" s="195"/>
      <c r="IJ76" s="195"/>
      <c r="IK76" s="195"/>
      <c r="IL76" s="195"/>
      <c r="IM76" s="195"/>
      <c r="IN76" s="195"/>
      <c r="IO76" s="195"/>
      <c r="IP76" s="195"/>
      <c r="IQ76" s="195"/>
      <c r="IR76" s="195"/>
      <c r="IS76" s="195"/>
      <c r="IT76" s="195"/>
    </row>
    <row r="77" spans="170:254" s="194" customFormat="1" ht="12.75">
      <c r="FN77" s="195"/>
      <c r="FO77" s="195"/>
      <c r="FP77" s="195"/>
      <c r="FQ77" s="195"/>
      <c r="FR77" s="195"/>
      <c r="FS77" s="195"/>
      <c r="FT77" s="195"/>
      <c r="FU77" s="195"/>
      <c r="FV77" s="195"/>
      <c r="FW77" s="195"/>
      <c r="FX77" s="195"/>
      <c r="FY77" s="195"/>
      <c r="FZ77" s="195"/>
      <c r="GA77" s="195"/>
      <c r="GB77" s="195"/>
      <c r="GC77" s="195"/>
      <c r="GD77" s="195"/>
      <c r="GE77" s="195"/>
      <c r="GF77" s="195"/>
      <c r="GG77" s="195"/>
      <c r="GH77" s="195"/>
      <c r="GI77" s="195"/>
      <c r="GJ77" s="195"/>
      <c r="GK77" s="195"/>
      <c r="GL77" s="195"/>
      <c r="GM77" s="195"/>
      <c r="GN77" s="195"/>
      <c r="GO77" s="195"/>
      <c r="GP77" s="195"/>
      <c r="GQ77" s="195"/>
      <c r="GR77" s="195"/>
      <c r="GS77" s="195"/>
      <c r="GT77" s="195"/>
      <c r="GU77" s="195"/>
      <c r="GV77" s="195"/>
      <c r="GW77" s="195"/>
      <c r="GX77" s="195"/>
      <c r="GY77" s="195"/>
      <c r="GZ77" s="195"/>
      <c r="HA77" s="195"/>
      <c r="HB77" s="195"/>
      <c r="HC77" s="195"/>
      <c r="HD77" s="195"/>
      <c r="HE77" s="195"/>
      <c r="HF77" s="195"/>
      <c r="HG77" s="195"/>
      <c r="HH77" s="195"/>
      <c r="HI77" s="195"/>
      <c r="HJ77" s="195"/>
      <c r="HK77" s="195"/>
      <c r="HL77" s="195"/>
      <c r="HM77" s="195"/>
      <c r="HN77" s="195"/>
      <c r="HO77" s="195"/>
      <c r="HP77" s="195"/>
      <c r="HQ77" s="195"/>
      <c r="HR77" s="195"/>
      <c r="HS77" s="195"/>
      <c r="HT77" s="195"/>
      <c r="HU77" s="195"/>
      <c r="HV77" s="195"/>
      <c r="HW77" s="195"/>
      <c r="HX77" s="195"/>
      <c r="HY77" s="195"/>
      <c r="HZ77" s="195"/>
      <c r="IA77" s="195"/>
      <c r="IB77" s="195"/>
      <c r="IC77" s="195"/>
      <c r="ID77" s="195"/>
      <c r="IE77" s="195"/>
      <c r="IF77" s="195"/>
      <c r="IG77" s="195"/>
      <c r="IH77" s="195"/>
      <c r="II77" s="195"/>
      <c r="IJ77" s="195"/>
      <c r="IK77" s="195"/>
      <c r="IL77" s="195"/>
      <c r="IM77" s="195"/>
      <c r="IN77" s="195"/>
      <c r="IO77" s="195"/>
      <c r="IP77" s="195"/>
      <c r="IQ77" s="195"/>
      <c r="IR77" s="195"/>
      <c r="IS77" s="195"/>
      <c r="IT77" s="195"/>
    </row>
    <row r="78" spans="170:254" s="194" customFormat="1" ht="12.75">
      <c r="FN78" s="195"/>
      <c r="FO78" s="195"/>
      <c r="FP78" s="195"/>
      <c r="FQ78" s="195"/>
      <c r="FR78" s="195"/>
      <c r="FS78" s="195"/>
      <c r="FT78" s="195"/>
      <c r="FU78" s="195"/>
      <c r="FV78" s="195"/>
      <c r="FW78" s="195"/>
      <c r="FX78" s="195"/>
      <c r="FY78" s="195"/>
      <c r="FZ78" s="195"/>
      <c r="GA78" s="195"/>
      <c r="GB78" s="195"/>
      <c r="GC78" s="195"/>
      <c r="GD78" s="195"/>
      <c r="GE78" s="195"/>
      <c r="GF78" s="195"/>
      <c r="GG78" s="195"/>
      <c r="GH78" s="195"/>
      <c r="GI78" s="195"/>
      <c r="GJ78" s="195"/>
      <c r="GK78" s="195"/>
      <c r="GL78" s="195"/>
      <c r="GM78" s="195"/>
      <c r="GN78" s="195"/>
      <c r="GO78" s="195"/>
      <c r="GP78" s="195"/>
      <c r="GQ78" s="195"/>
      <c r="GR78" s="195"/>
      <c r="GS78" s="195"/>
      <c r="GT78" s="195"/>
      <c r="GU78" s="195"/>
      <c r="GV78" s="195"/>
      <c r="GW78" s="195"/>
      <c r="GX78" s="195"/>
      <c r="GY78" s="195"/>
      <c r="GZ78" s="195"/>
      <c r="HA78" s="195"/>
      <c r="HB78" s="195"/>
      <c r="HC78" s="195"/>
      <c r="HD78" s="195"/>
      <c r="HE78" s="195"/>
      <c r="HF78" s="195"/>
      <c r="HG78" s="195"/>
      <c r="HH78" s="195"/>
      <c r="HI78" s="195"/>
      <c r="HJ78" s="195"/>
      <c r="HK78" s="195"/>
      <c r="HL78" s="195"/>
      <c r="HM78" s="195"/>
      <c r="HN78" s="195"/>
      <c r="HO78" s="195"/>
      <c r="HP78" s="195"/>
      <c r="HQ78" s="195"/>
      <c r="HR78" s="195"/>
      <c r="HS78" s="195"/>
      <c r="HT78" s="195"/>
      <c r="HU78" s="195"/>
      <c r="HV78" s="195"/>
      <c r="HW78" s="195"/>
      <c r="HX78" s="195"/>
      <c r="HY78" s="195"/>
      <c r="HZ78" s="195"/>
      <c r="IA78" s="195"/>
      <c r="IB78" s="195"/>
      <c r="IC78" s="195"/>
      <c r="ID78" s="195"/>
      <c r="IE78" s="195"/>
      <c r="IF78" s="195"/>
      <c r="IG78" s="195"/>
      <c r="IH78" s="195"/>
      <c r="II78" s="195"/>
      <c r="IJ78" s="195"/>
      <c r="IK78" s="195"/>
      <c r="IL78" s="195"/>
      <c r="IM78" s="195"/>
      <c r="IN78" s="195"/>
      <c r="IO78" s="195"/>
      <c r="IP78" s="195"/>
      <c r="IQ78" s="195"/>
      <c r="IR78" s="195"/>
      <c r="IS78" s="195"/>
      <c r="IT78" s="195"/>
    </row>
    <row r="79" spans="170:254" s="194" customFormat="1" ht="12.75">
      <c r="FN79" s="195"/>
      <c r="FO79" s="195"/>
      <c r="FP79" s="195"/>
      <c r="FQ79" s="195"/>
      <c r="FR79" s="195"/>
      <c r="FS79" s="195"/>
      <c r="FT79" s="195"/>
      <c r="FU79" s="195"/>
      <c r="FV79" s="195"/>
      <c r="FW79" s="195"/>
      <c r="FX79" s="195"/>
      <c r="FY79" s="195"/>
      <c r="FZ79" s="195"/>
      <c r="GA79" s="195"/>
      <c r="GB79" s="195"/>
      <c r="GC79" s="195"/>
      <c r="GD79" s="195"/>
      <c r="GE79" s="195"/>
      <c r="GF79" s="195"/>
      <c r="GG79" s="195"/>
      <c r="GH79" s="195"/>
      <c r="GI79" s="195"/>
      <c r="GJ79" s="195"/>
      <c r="GK79" s="195"/>
      <c r="GL79" s="195"/>
      <c r="GM79" s="195"/>
      <c r="GN79" s="195"/>
      <c r="GO79" s="195"/>
      <c r="GP79" s="195"/>
      <c r="GQ79" s="195"/>
      <c r="GR79" s="195"/>
      <c r="GS79" s="195"/>
      <c r="GT79" s="195"/>
      <c r="GU79" s="195"/>
      <c r="GV79" s="195"/>
      <c r="GW79" s="195"/>
      <c r="GX79" s="195"/>
      <c r="GY79" s="195"/>
      <c r="GZ79" s="195"/>
      <c r="HA79" s="195"/>
      <c r="HB79" s="195"/>
      <c r="HC79" s="195"/>
      <c r="HD79" s="195"/>
      <c r="HE79" s="195"/>
      <c r="HF79" s="195"/>
      <c r="HG79" s="195"/>
      <c r="HH79" s="195"/>
      <c r="HI79" s="195"/>
      <c r="HJ79" s="195"/>
      <c r="HK79" s="195"/>
      <c r="HL79" s="195"/>
      <c r="HM79" s="195"/>
      <c r="HN79" s="195"/>
      <c r="HO79" s="195"/>
      <c r="HP79" s="195"/>
      <c r="HQ79" s="195"/>
      <c r="HR79" s="195"/>
      <c r="HS79" s="195"/>
      <c r="HT79" s="195"/>
      <c r="HU79" s="195"/>
      <c r="HV79" s="195"/>
      <c r="HW79" s="195"/>
      <c r="HX79" s="195"/>
      <c r="HY79" s="195"/>
      <c r="HZ79" s="195"/>
      <c r="IA79" s="195"/>
      <c r="IB79" s="195"/>
      <c r="IC79" s="195"/>
      <c r="ID79" s="195"/>
      <c r="IE79" s="195"/>
      <c r="IF79" s="195"/>
      <c r="IG79" s="195"/>
      <c r="IH79" s="195"/>
      <c r="II79" s="195"/>
      <c r="IJ79" s="195"/>
      <c r="IK79" s="195"/>
      <c r="IL79" s="195"/>
      <c r="IM79" s="195"/>
      <c r="IN79" s="195"/>
      <c r="IO79" s="195"/>
      <c r="IP79" s="195"/>
      <c r="IQ79" s="195"/>
      <c r="IR79" s="195"/>
      <c r="IS79" s="195"/>
      <c r="IT79" s="195"/>
    </row>
    <row r="80" spans="170:254" s="194" customFormat="1" ht="12.75">
      <c r="FN80" s="195"/>
      <c r="FO80" s="195"/>
      <c r="FP80" s="195"/>
      <c r="FQ80" s="195"/>
      <c r="FR80" s="195"/>
      <c r="FS80" s="195"/>
      <c r="FT80" s="195"/>
      <c r="FU80" s="195"/>
      <c r="FV80" s="195"/>
      <c r="FW80" s="195"/>
      <c r="FX80" s="195"/>
      <c r="FY80" s="195"/>
      <c r="FZ80" s="195"/>
      <c r="GA80" s="195"/>
      <c r="GB80" s="195"/>
      <c r="GC80" s="195"/>
      <c r="GD80" s="195"/>
      <c r="GE80" s="195"/>
      <c r="GF80" s="195"/>
      <c r="GG80" s="195"/>
      <c r="GH80" s="195"/>
      <c r="GI80" s="195"/>
      <c r="GJ80" s="195"/>
      <c r="GK80" s="195"/>
      <c r="GL80" s="195"/>
      <c r="GM80" s="195"/>
      <c r="GN80" s="195"/>
      <c r="GO80" s="195"/>
      <c r="GP80" s="195"/>
      <c r="GQ80" s="195"/>
      <c r="GR80" s="195"/>
      <c r="GS80" s="195"/>
      <c r="GT80" s="195"/>
      <c r="GU80" s="195"/>
      <c r="GV80" s="195"/>
      <c r="GW80" s="195"/>
      <c r="GX80" s="195"/>
      <c r="GY80" s="195"/>
      <c r="GZ80" s="195"/>
      <c r="HA80" s="195"/>
      <c r="HB80" s="195"/>
      <c r="HC80" s="195"/>
      <c r="HD80" s="195"/>
      <c r="HE80" s="195"/>
      <c r="HF80" s="195"/>
      <c r="HG80" s="195"/>
      <c r="HH80" s="195"/>
      <c r="HI80" s="195"/>
      <c r="HJ80" s="195"/>
      <c r="HK80" s="195"/>
      <c r="HL80" s="195"/>
      <c r="HM80" s="195"/>
      <c r="HN80" s="195"/>
      <c r="HO80" s="195"/>
      <c r="HP80" s="195"/>
      <c r="HQ80" s="195"/>
      <c r="HR80" s="195"/>
      <c r="HS80" s="195"/>
      <c r="HT80" s="195"/>
      <c r="HU80" s="195"/>
      <c r="HV80" s="195"/>
      <c r="HW80" s="195"/>
      <c r="HX80" s="195"/>
      <c r="HY80" s="195"/>
      <c r="HZ80" s="195"/>
      <c r="IA80" s="195"/>
      <c r="IB80" s="195"/>
      <c r="IC80" s="195"/>
      <c r="ID80" s="195"/>
      <c r="IE80" s="195"/>
      <c r="IF80" s="195"/>
      <c r="IG80" s="195"/>
      <c r="IH80" s="195"/>
      <c r="II80" s="195"/>
      <c r="IJ80" s="195"/>
      <c r="IK80" s="195"/>
      <c r="IL80" s="195"/>
      <c r="IM80" s="195"/>
      <c r="IN80" s="195"/>
      <c r="IO80" s="195"/>
      <c r="IP80" s="195"/>
      <c r="IQ80" s="195"/>
      <c r="IR80" s="195"/>
      <c r="IS80" s="195"/>
      <c r="IT80" s="195"/>
    </row>
    <row r="81" spans="170:254" s="194" customFormat="1" ht="12.75">
      <c r="FN81" s="195"/>
      <c r="FO81" s="195"/>
      <c r="FP81" s="195"/>
      <c r="FQ81" s="195"/>
      <c r="FR81" s="195"/>
      <c r="FS81" s="195"/>
      <c r="FT81" s="195"/>
      <c r="FU81" s="195"/>
      <c r="FV81" s="195"/>
      <c r="FW81" s="195"/>
      <c r="FX81" s="195"/>
      <c r="FY81" s="195"/>
      <c r="FZ81" s="195"/>
      <c r="GA81" s="195"/>
      <c r="GB81" s="195"/>
      <c r="GC81" s="195"/>
      <c r="GD81" s="195"/>
      <c r="GE81" s="195"/>
      <c r="GF81" s="195"/>
      <c r="GG81" s="195"/>
      <c r="GH81" s="195"/>
      <c r="GI81" s="195"/>
      <c r="GJ81" s="195"/>
      <c r="GK81" s="195"/>
      <c r="GL81" s="195"/>
      <c r="GM81" s="195"/>
      <c r="GN81" s="195"/>
      <c r="GO81" s="195"/>
      <c r="GP81" s="195"/>
      <c r="GQ81" s="195"/>
      <c r="GR81" s="195"/>
      <c r="GS81" s="195"/>
      <c r="GT81" s="195"/>
      <c r="GU81" s="195"/>
      <c r="GV81" s="195"/>
      <c r="GW81" s="195"/>
      <c r="GX81" s="195"/>
      <c r="GY81" s="195"/>
      <c r="GZ81" s="195"/>
      <c r="HA81" s="195"/>
      <c r="HB81" s="195"/>
      <c r="HC81" s="195"/>
      <c r="HD81" s="195"/>
      <c r="HE81" s="195"/>
      <c r="HF81" s="195"/>
      <c r="HG81" s="195"/>
      <c r="HH81" s="195"/>
      <c r="HI81" s="195"/>
      <c r="HJ81" s="195"/>
      <c r="HK81" s="195"/>
      <c r="HL81" s="195"/>
      <c r="HM81" s="195"/>
      <c r="HN81" s="195"/>
      <c r="HO81" s="195"/>
      <c r="HP81" s="195"/>
      <c r="HQ81" s="195"/>
      <c r="HR81" s="195"/>
      <c r="HS81" s="195"/>
      <c r="HT81" s="195"/>
      <c r="HU81" s="195"/>
      <c r="HV81" s="195"/>
      <c r="HW81" s="195"/>
      <c r="HX81" s="195"/>
      <c r="HY81" s="195"/>
      <c r="HZ81" s="195"/>
      <c r="IA81" s="195"/>
      <c r="IB81" s="195"/>
      <c r="IC81" s="195"/>
      <c r="ID81" s="195"/>
      <c r="IE81" s="195"/>
      <c r="IF81" s="195"/>
      <c r="IG81" s="195"/>
      <c r="IH81" s="195"/>
      <c r="II81" s="195"/>
      <c r="IJ81" s="195"/>
      <c r="IK81" s="195"/>
      <c r="IL81" s="195"/>
      <c r="IM81" s="195"/>
      <c r="IN81" s="195"/>
      <c r="IO81" s="195"/>
      <c r="IP81" s="195"/>
      <c r="IQ81" s="195"/>
      <c r="IR81" s="195"/>
      <c r="IS81" s="195"/>
      <c r="IT81" s="195"/>
    </row>
    <row r="82" s="194" customFormat="1" ht="12.75"/>
    <row r="83" s="194" customFormat="1" ht="12.75"/>
    <row r="84" s="194" customFormat="1" ht="12.75"/>
    <row r="85" s="194" customFormat="1" ht="12.75"/>
    <row r="86" s="194" customFormat="1" ht="12.75"/>
    <row r="87" s="194" customFormat="1" ht="12.75"/>
    <row r="88" s="194" customFormat="1" ht="12.75"/>
    <row r="89" s="194" customFormat="1" ht="12.75"/>
    <row r="90" s="194" customFormat="1" ht="12.75"/>
    <row r="91" s="194" customFormat="1" ht="12.75"/>
    <row r="92" s="194" customFormat="1" ht="12.75"/>
    <row r="93" s="194" customFormat="1" ht="12.75"/>
    <row r="94" s="194" customFormat="1" ht="12.75"/>
    <row r="95" s="194" customFormat="1" ht="12.75"/>
    <row r="96" s="194" customFormat="1" ht="12.75"/>
    <row r="97" s="194" customFormat="1" ht="12.75"/>
    <row r="98" s="194" customFormat="1" ht="12.75"/>
    <row r="99" s="194" customFormat="1" ht="12.75"/>
    <row r="100" s="194" customFormat="1" ht="12.75"/>
    <row r="101" s="194" customFormat="1" ht="12.75"/>
    <row r="102" s="194" customFormat="1" ht="12.75"/>
    <row r="103" s="194" customFormat="1" ht="12.75"/>
    <row r="104" s="194" customFormat="1" ht="12.75"/>
    <row r="105" s="194" customFormat="1" ht="12.75"/>
    <row r="106" s="194" customFormat="1" ht="12.75"/>
    <row r="107" s="194" customFormat="1" ht="12.75"/>
    <row r="108" s="194" customFormat="1" ht="12.75"/>
    <row r="109" s="194" customFormat="1" ht="12.75"/>
    <row r="110" s="194" customFormat="1" ht="12.75"/>
    <row r="111" s="194" customFormat="1" ht="12.75"/>
    <row r="112" s="194" customFormat="1" ht="12.75"/>
    <row r="113" s="194" customFormat="1" ht="12.75"/>
    <row r="114" s="194" customFormat="1" ht="12.75"/>
    <row r="115" s="194" customFormat="1" ht="12.75"/>
    <row r="116" s="194" customFormat="1" ht="12.75"/>
    <row r="117" s="194" customFormat="1" ht="12.75"/>
    <row r="118" s="194" customFormat="1" ht="12.75"/>
    <row r="119" s="194" customFormat="1" ht="12.75"/>
    <row r="120" s="194" customFormat="1" ht="12.75"/>
    <row r="121" s="194" customFormat="1" ht="12.75"/>
    <row r="122" s="194" customFormat="1" ht="12.75"/>
    <row r="123" s="194" customFormat="1" ht="12.75"/>
    <row r="124" s="194" customFormat="1" ht="12.75"/>
    <row r="125" s="194" customFormat="1" ht="12.75"/>
    <row r="126" s="194" customFormat="1" ht="12.75"/>
    <row r="127" s="194" customFormat="1" ht="12.75"/>
    <row r="128" s="194" customFormat="1" ht="12.75"/>
    <row r="129" s="194" customFormat="1" ht="12.75"/>
    <row r="130" s="194" customFormat="1" ht="12.75"/>
    <row r="131" s="194" customFormat="1" ht="12.75"/>
    <row r="132" s="194" customFormat="1" ht="12.75"/>
    <row r="133" s="194" customFormat="1" ht="12.75"/>
    <row r="134" s="194" customFormat="1" ht="12.75"/>
    <row r="135" s="194" customFormat="1" ht="12.75"/>
    <row r="136" s="194" customFormat="1" ht="12.75"/>
    <row r="137" s="194" customFormat="1" ht="12.75"/>
    <row r="138" s="194" customFormat="1" ht="12.75"/>
    <row r="139" s="194" customFormat="1" ht="12.75"/>
    <row r="140" s="194" customFormat="1" ht="12.75"/>
    <row r="141" s="194" customFormat="1" ht="12.75"/>
    <row r="142" s="194" customFormat="1" ht="12.75"/>
    <row r="143" s="194" customFormat="1" ht="12.75"/>
    <row r="144" s="194" customFormat="1" ht="12.75"/>
    <row r="145" s="194" customFormat="1" ht="12.75"/>
    <row r="146" s="194" customFormat="1" ht="12.75"/>
    <row r="147" s="194" customFormat="1" ht="12.75"/>
    <row r="148" s="194" customFormat="1" ht="12.75"/>
    <row r="149" s="194" customFormat="1" ht="12.75"/>
    <row r="150" s="194" customFormat="1" ht="12.75"/>
    <row r="151" s="194" customFormat="1" ht="12.75"/>
    <row r="152" s="194" customFormat="1" ht="12.75"/>
    <row r="153" s="194" customFormat="1" ht="12.75"/>
    <row r="154" s="194" customFormat="1" ht="12.75"/>
    <row r="155" s="194" customFormat="1" ht="12.75"/>
    <row r="156" s="194" customFormat="1" ht="12.75"/>
    <row r="157" s="194" customFormat="1" ht="12.75"/>
    <row r="158" s="194" customFormat="1" ht="12.75"/>
    <row r="159" s="194" customFormat="1" ht="12.75"/>
    <row r="160" s="194" customFormat="1" ht="12.75"/>
    <row r="161" s="194" customFormat="1" ht="12.75"/>
    <row r="162" s="194" customFormat="1" ht="12.75"/>
    <row r="163" s="194" customFormat="1" ht="12.75"/>
    <row r="164" s="194" customFormat="1" ht="12.75"/>
    <row r="165" s="194" customFormat="1" ht="12.75"/>
    <row r="166" s="194" customFormat="1" ht="12.75"/>
    <row r="167" s="194" customFormat="1" ht="12.75"/>
    <row r="168" s="194" customFormat="1" ht="12.75"/>
    <row r="169" s="194" customFormat="1" ht="12.75"/>
    <row r="170" s="194" customFormat="1" ht="12.75"/>
    <row r="171" s="194" customFormat="1" ht="12.75"/>
    <row r="172" s="194" customFormat="1" ht="12.75"/>
    <row r="173" s="194" customFormat="1" ht="12.75"/>
    <row r="174" s="194" customFormat="1" ht="12.75"/>
    <row r="175" s="194" customFormat="1" ht="12.75"/>
    <row r="176" s="194" customFormat="1" ht="12.75"/>
    <row r="177" s="194" customFormat="1" ht="12.75"/>
    <row r="178" s="194" customFormat="1" ht="12.75"/>
    <row r="179" s="194" customFormat="1" ht="12.75"/>
    <row r="180" s="194" customFormat="1" ht="12.75"/>
    <row r="181" s="194" customFormat="1" ht="12.75"/>
    <row r="182" s="194" customFormat="1" ht="12.75"/>
    <row r="183" s="194" customFormat="1" ht="12.75"/>
    <row r="184" s="194" customFormat="1" ht="12.75"/>
    <row r="185" s="194" customFormat="1" ht="12.75"/>
    <row r="186" s="194" customFormat="1" ht="12.75"/>
    <row r="187" s="194" customFormat="1" ht="12.75"/>
    <row r="188" s="194" customFormat="1" ht="12.75"/>
    <row r="189" s="194" customFormat="1" ht="12.75"/>
    <row r="190" s="194" customFormat="1" ht="12.75"/>
    <row r="191" s="194" customFormat="1" ht="12.75"/>
    <row r="192" s="194" customFormat="1" ht="12.75"/>
    <row r="193" s="194" customFormat="1" ht="12.75"/>
    <row r="194" s="194" customFormat="1" ht="12.75"/>
    <row r="195" s="194" customFormat="1" ht="12.75"/>
    <row r="196" s="194" customFormat="1" ht="12.75"/>
    <row r="197" s="194" customFormat="1" ht="12.75"/>
    <row r="198" s="194" customFormat="1" ht="12.75"/>
    <row r="199" s="194" customFormat="1" ht="12.75"/>
    <row r="200" s="194" customFormat="1" ht="12.75"/>
    <row r="201" s="194" customFormat="1" ht="12.75"/>
    <row r="202" s="194" customFormat="1" ht="12.75"/>
    <row r="203" s="194" customFormat="1" ht="12.75"/>
    <row r="204" s="194" customFormat="1" ht="12.75"/>
    <row r="205" s="194" customFormat="1" ht="12.75"/>
    <row r="206" s="194" customFormat="1" ht="12.75"/>
    <row r="207" s="194" customFormat="1" ht="12.75"/>
    <row r="208" s="194" customFormat="1" ht="12.75"/>
    <row r="209" s="194" customFormat="1" ht="12.75"/>
    <row r="210" s="194" customFormat="1" ht="12.75"/>
    <row r="211" s="194" customFormat="1" ht="12.75"/>
    <row r="212" s="194" customFormat="1" ht="12.75"/>
    <row r="213" s="194" customFormat="1" ht="12.75"/>
    <row r="214" s="194" customFormat="1" ht="12.75"/>
    <row r="215" s="194" customFormat="1" ht="12.75"/>
    <row r="216" s="194" customFormat="1" ht="12.75"/>
    <row r="217" s="194" customFormat="1" ht="12.75"/>
    <row r="218" s="194" customFormat="1" ht="12.75"/>
    <row r="219" s="194" customFormat="1" ht="12.75"/>
    <row r="220" s="194" customFormat="1" ht="12.75"/>
    <row r="221" s="194" customFormat="1" ht="12.75"/>
    <row r="222" s="194" customFormat="1" ht="12.75"/>
    <row r="223" s="194" customFormat="1" ht="12.75"/>
    <row r="224" s="194" customFormat="1" ht="12.75"/>
    <row r="225" s="194" customFormat="1" ht="12.75"/>
    <row r="226" s="194" customFormat="1" ht="12.75"/>
    <row r="227" s="194" customFormat="1" ht="12.75"/>
    <row r="228" s="194" customFormat="1" ht="12.75"/>
    <row r="229" s="194" customFormat="1" ht="12.75"/>
    <row r="230" s="194" customFormat="1" ht="12.75"/>
    <row r="231" s="194" customFormat="1" ht="12.75"/>
    <row r="232" s="194" customFormat="1" ht="12.75"/>
    <row r="233" s="194" customFormat="1" ht="12.75"/>
    <row r="234" s="194" customFormat="1" ht="12.75"/>
    <row r="235" s="194" customFormat="1" ht="12.75"/>
    <row r="236" s="194" customFormat="1" ht="12.75"/>
    <row r="237" s="194" customFormat="1" ht="12.75"/>
    <row r="238" s="194" customFormat="1" ht="12.75"/>
    <row r="239" s="194" customFormat="1" ht="12.75"/>
    <row r="240" s="194" customFormat="1" ht="12.75"/>
    <row r="241" s="194" customFormat="1" ht="12.75"/>
    <row r="242" s="194" customFormat="1" ht="12.75"/>
    <row r="243" s="194" customFormat="1" ht="12.75"/>
    <row r="244" s="194" customFormat="1" ht="12.75"/>
    <row r="245" s="194" customFormat="1" ht="12.75"/>
    <row r="246" s="194" customFormat="1" ht="12.75"/>
    <row r="247" s="194" customFormat="1" ht="12.75"/>
    <row r="248" s="194" customFormat="1" ht="12.75"/>
    <row r="249" s="194" customFormat="1" ht="12.75"/>
    <row r="250" s="194" customFormat="1" ht="12.75"/>
    <row r="251" s="194" customFormat="1" ht="12.75"/>
    <row r="252" s="194" customFormat="1" ht="12.75"/>
    <row r="253" s="194" customFormat="1" ht="12.75"/>
    <row r="254" s="194" customFormat="1" ht="12.75"/>
    <row r="255" s="194" customFormat="1" ht="12.75"/>
    <row r="256" s="194" customFormat="1" ht="12.75"/>
    <row r="257" s="194" customFormat="1" ht="12.75"/>
    <row r="258" s="194" customFormat="1" ht="12.75"/>
    <row r="259" s="194" customFormat="1" ht="12.75"/>
    <row r="260" s="194" customFormat="1" ht="12.75"/>
    <row r="261" s="194" customFormat="1" ht="12.75"/>
    <row r="262" s="194" customFormat="1" ht="12.75"/>
    <row r="263" s="194" customFormat="1" ht="12.75"/>
    <row r="264" s="194" customFormat="1" ht="12.75"/>
    <row r="265" s="194" customFormat="1" ht="12.75"/>
    <row r="266" s="194" customFormat="1" ht="12.75"/>
    <row r="267" s="194" customFormat="1" ht="12.75"/>
    <row r="268" s="194" customFormat="1" ht="12.75"/>
    <row r="269" s="194" customFormat="1" ht="12.75"/>
    <row r="270" s="194" customFormat="1" ht="12.75"/>
    <row r="271" s="194" customFormat="1" ht="12.75"/>
    <row r="272" s="194" customFormat="1" ht="12.75"/>
    <row r="273" s="194" customFormat="1" ht="12.75"/>
    <row r="274" s="194" customFormat="1" ht="12.75"/>
    <row r="275" s="194" customFormat="1" ht="12.75"/>
    <row r="276" s="194" customFormat="1" ht="12.75"/>
    <row r="277" s="194" customFormat="1" ht="12.75"/>
    <row r="278" s="194" customFormat="1" ht="12.75"/>
    <row r="279" s="194" customFormat="1" ht="12.75"/>
    <row r="280" s="194" customFormat="1" ht="12.75"/>
    <row r="281" s="194" customFormat="1" ht="12.75"/>
    <row r="282" s="194" customFormat="1" ht="12.75"/>
    <row r="283" s="194" customFormat="1" ht="12.75"/>
    <row r="284" s="194" customFormat="1" ht="12.75"/>
    <row r="285" s="194" customFormat="1" ht="12.75"/>
    <row r="286" s="194" customFormat="1" ht="12.75"/>
    <row r="287" s="194" customFormat="1" ht="12.75"/>
    <row r="288" s="194" customFormat="1" ht="12.75"/>
    <row r="289" s="194" customFormat="1" ht="12.75"/>
    <row r="290" s="194" customFormat="1" ht="12.75"/>
    <row r="291" s="194" customFormat="1" ht="12.75"/>
    <row r="292" s="194" customFormat="1" ht="12.75"/>
    <row r="293" s="194" customFormat="1" ht="12.75"/>
    <row r="294" s="194" customFormat="1" ht="12.75"/>
    <row r="295" s="194" customFormat="1" ht="12.75"/>
    <row r="296" s="194" customFormat="1" ht="12.75"/>
    <row r="297" s="194" customFormat="1" ht="12.75"/>
    <row r="298" s="194" customFormat="1" ht="12.75"/>
    <row r="299" s="194" customFormat="1" ht="12.75"/>
    <row r="300" s="194" customFormat="1" ht="12.75"/>
    <row r="301" s="194" customFormat="1" ht="12.75"/>
    <row r="302" s="194" customFormat="1" ht="12.75"/>
    <row r="303" s="194" customFormat="1" ht="12.75"/>
    <row r="304" s="194" customFormat="1" ht="12.75"/>
    <row r="305" s="194" customFormat="1" ht="12.75"/>
    <row r="306" s="194" customFormat="1" ht="12.75"/>
    <row r="307" s="194" customFormat="1" ht="12.75"/>
    <row r="308" s="194" customFormat="1" ht="12.75"/>
    <row r="309" s="194" customFormat="1" ht="12.75"/>
    <row r="310" s="194" customFormat="1" ht="12.75"/>
    <row r="311" s="194" customFormat="1" ht="12.75"/>
    <row r="312" s="194" customFormat="1" ht="12.75"/>
    <row r="313" s="194" customFormat="1" ht="12.75"/>
    <row r="314" s="194" customFormat="1" ht="12.75"/>
    <row r="315" s="194" customFormat="1" ht="12.75"/>
    <row r="316" s="194" customFormat="1" ht="12.75"/>
    <row r="317" s="194" customFormat="1" ht="12.75"/>
    <row r="318" s="194" customFormat="1" ht="12.75"/>
    <row r="319" s="194" customFormat="1" ht="12.75"/>
    <row r="320" s="194" customFormat="1" ht="12.75"/>
    <row r="321" s="194" customFormat="1" ht="12.75"/>
    <row r="322" s="194" customFormat="1" ht="12.75"/>
    <row r="323" s="194" customFormat="1" ht="12.75"/>
    <row r="324" s="194" customFormat="1" ht="12.75"/>
    <row r="325" s="194" customFormat="1" ht="12.75"/>
    <row r="326" s="194" customFormat="1" ht="12.75"/>
    <row r="327" s="194" customFormat="1" ht="12.75"/>
    <row r="328" s="194" customFormat="1" ht="12.75"/>
    <row r="329" s="194" customFormat="1" ht="12.75"/>
    <row r="330" s="194" customFormat="1" ht="12.75"/>
    <row r="331" s="194" customFormat="1" ht="12.75"/>
    <row r="332" s="194" customFormat="1" ht="12.75"/>
    <row r="333" s="194" customFormat="1" ht="12.75"/>
    <row r="334" s="194" customFormat="1" ht="12.75"/>
    <row r="335" s="194" customFormat="1" ht="12.75"/>
    <row r="336" s="194" customFormat="1" ht="12.75"/>
    <row r="337" s="194" customFormat="1" ht="12.75"/>
    <row r="338" s="194" customFormat="1" ht="12.75"/>
    <row r="339" s="194" customFormat="1" ht="12.75"/>
    <row r="340" s="194" customFormat="1" ht="12.75"/>
    <row r="341" s="194" customFormat="1" ht="12.75"/>
    <row r="342" s="194" customFormat="1" ht="12.75"/>
    <row r="343" s="194" customFormat="1" ht="12.75"/>
    <row r="344" s="194" customFormat="1" ht="12.75"/>
    <row r="345" s="194" customFormat="1" ht="12.75"/>
    <row r="346" s="194" customFormat="1" ht="12.75"/>
    <row r="347" s="194" customFormat="1" ht="12.75"/>
    <row r="348" s="194" customFormat="1" ht="12.75"/>
    <row r="349" s="194" customFormat="1" ht="12.75"/>
    <row r="350" s="194" customFormat="1" ht="12.75"/>
    <row r="351" s="194" customFormat="1" ht="12.75"/>
    <row r="352" s="194" customFormat="1" ht="12.75"/>
    <row r="353" s="194" customFormat="1" ht="12.75"/>
    <row r="354" s="194" customFormat="1" ht="12.75"/>
    <row r="355" s="194" customFormat="1" ht="12.75"/>
    <row r="356" s="194" customFormat="1" ht="12.75"/>
    <row r="357" s="194" customFormat="1" ht="12.75"/>
    <row r="358" s="194" customFormat="1" ht="12.75"/>
    <row r="359" s="194" customFormat="1" ht="12.75"/>
    <row r="360" s="194" customFormat="1" ht="12.75"/>
    <row r="361" s="194" customFormat="1" ht="12.75"/>
    <row r="362" s="194" customFormat="1" ht="12.75"/>
    <row r="363" s="194" customFormat="1" ht="12.75"/>
    <row r="364" s="194" customFormat="1" ht="12.75"/>
    <row r="365" s="194" customFormat="1" ht="12.75"/>
    <row r="366" s="194" customFormat="1" ht="12.75"/>
    <row r="367" s="194" customFormat="1" ht="12.75"/>
    <row r="368" s="194" customFormat="1" ht="12.75"/>
    <row r="369" s="194" customFormat="1" ht="12.75"/>
    <row r="370" s="194" customFormat="1" ht="12.75"/>
    <row r="371" s="194" customFormat="1" ht="12.75"/>
    <row r="372" s="194" customFormat="1" ht="12.75"/>
    <row r="373" s="194" customFormat="1" ht="12.75"/>
    <row r="374" s="194" customFormat="1" ht="12.75"/>
    <row r="375" s="194" customFormat="1" ht="12.75"/>
    <row r="376" s="194" customFormat="1" ht="12.75"/>
    <row r="377" s="194" customFormat="1" ht="12.75"/>
    <row r="378" s="194" customFormat="1" ht="12.75"/>
    <row r="379" s="194" customFormat="1" ht="12.75"/>
    <row r="380" s="194" customFormat="1" ht="12.75"/>
    <row r="381" s="194" customFormat="1" ht="12.75"/>
    <row r="382" s="194" customFormat="1" ht="12.75"/>
    <row r="383" s="194" customFormat="1" ht="12.75"/>
    <row r="384" s="194" customFormat="1" ht="12.75"/>
    <row r="385" s="194" customFormat="1" ht="12.75"/>
    <row r="386" s="194" customFormat="1" ht="12.75"/>
    <row r="387" s="194" customFormat="1" ht="12.75"/>
    <row r="388" s="194" customFormat="1" ht="12.75"/>
    <row r="389" s="194" customFormat="1" ht="12.75"/>
    <row r="390" s="194" customFormat="1" ht="12.75"/>
    <row r="391" s="194" customFormat="1" ht="12.75"/>
    <row r="392" s="194" customFormat="1" ht="12.75"/>
    <row r="393" s="194" customFormat="1" ht="12.75"/>
    <row r="394" s="194" customFormat="1" ht="12.75"/>
    <row r="395" s="194" customFormat="1" ht="12.75"/>
    <row r="396" s="194" customFormat="1" ht="12.75"/>
    <row r="397" s="194" customFormat="1" ht="12.75"/>
    <row r="398" s="194" customFormat="1" ht="12.75"/>
    <row r="399" s="194" customFormat="1" ht="12.75"/>
    <row r="400" s="194" customFormat="1" ht="12.75"/>
    <row r="401" s="194" customFormat="1" ht="12.75"/>
    <row r="402" s="194" customFormat="1" ht="12.75"/>
    <row r="403" s="194" customFormat="1" ht="12.75"/>
    <row r="404" s="194" customFormat="1" ht="12.75"/>
    <row r="405" s="194" customFormat="1" ht="12.75"/>
    <row r="406" s="194" customFormat="1" ht="12.75"/>
    <row r="407" s="194" customFormat="1" ht="12.75"/>
    <row r="408" s="194" customFormat="1" ht="12.75"/>
    <row r="409" s="194" customFormat="1" ht="12.75"/>
    <row r="410" s="194" customFormat="1" ht="12.75"/>
    <row r="411" s="194" customFormat="1" ht="12.75"/>
    <row r="412" s="194" customFormat="1" ht="12.75"/>
    <row r="413" s="194" customFormat="1" ht="12.75"/>
    <row r="414" s="194" customFormat="1" ht="12.75"/>
    <row r="415" s="194" customFormat="1" ht="12.75"/>
    <row r="416" s="194" customFormat="1" ht="12.75"/>
    <row r="417" s="194" customFormat="1" ht="12.75"/>
    <row r="418" s="194" customFormat="1" ht="12.75"/>
    <row r="419" s="194" customFormat="1" ht="12.75"/>
    <row r="420" s="194" customFormat="1" ht="12.75"/>
    <row r="421" s="194" customFormat="1" ht="12.75"/>
    <row r="422" s="194" customFormat="1" ht="12.75"/>
    <row r="423" s="194" customFormat="1" ht="12.75"/>
    <row r="424" s="194" customFormat="1" ht="12.75"/>
    <row r="425" s="194" customFormat="1" ht="12.75"/>
    <row r="426" s="194" customFormat="1" ht="12.75"/>
    <row r="427" s="194" customFormat="1" ht="12.75"/>
    <row r="428" s="194" customFormat="1" ht="12.75"/>
    <row r="429" s="194" customFormat="1" ht="12.75"/>
    <row r="430" s="194" customFormat="1" ht="12.75"/>
    <row r="431" s="194" customFormat="1" ht="12.75"/>
    <row r="432" s="194" customFormat="1" ht="12.75"/>
    <row r="433" s="194" customFormat="1" ht="12.75"/>
    <row r="434" s="194" customFormat="1" ht="12.75"/>
    <row r="435" s="194" customFormat="1" ht="12.75"/>
    <row r="436" s="194" customFormat="1" ht="12.75"/>
    <row r="437" s="194" customFormat="1" ht="12.75"/>
    <row r="438" s="194" customFormat="1" ht="12.75"/>
    <row r="439" s="194" customFormat="1" ht="12.75"/>
    <row r="440" s="194" customFormat="1" ht="12.75"/>
    <row r="441" s="194" customFormat="1" ht="12.75"/>
    <row r="442" s="194" customFormat="1" ht="12.75"/>
    <row r="443" s="194" customFormat="1" ht="12.75"/>
    <row r="444" s="194" customFormat="1" ht="12.75"/>
    <row r="445" s="194" customFormat="1" ht="12.75"/>
    <row r="446" s="194" customFormat="1" ht="12.75"/>
    <row r="447" s="194" customFormat="1" ht="12.75"/>
    <row r="448" s="194" customFormat="1" ht="12.75"/>
    <row r="449" s="194" customFormat="1" ht="12.75"/>
    <row r="450" s="194" customFormat="1" ht="12.75"/>
    <row r="451" s="194" customFormat="1" ht="12.75"/>
    <row r="452" s="194" customFormat="1" ht="12.75"/>
    <row r="453" s="194" customFormat="1" ht="12.75"/>
    <row r="454" s="194" customFormat="1" ht="12.75"/>
    <row r="455" s="194" customFormat="1" ht="12.75"/>
    <row r="456" s="194" customFormat="1" ht="12.75"/>
    <row r="457" s="194" customFormat="1" ht="12.75"/>
    <row r="458" s="194" customFormat="1" ht="12.75"/>
    <row r="459" s="194" customFormat="1" ht="12.75"/>
    <row r="460" s="194" customFormat="1" ht="12.75"/>
    <row r="461" s="194" customFormat="1" ht="12.75"/>
    <row r="462" s="194" customFormat="1" ht="12.75"/>
    <row r="463" s="194" customFormat="1" ht="12.75"/>
    <row r="464" s="194" customFormat="1" ht="12.75"/>
    <row r="465" s="194" customFormat="1" ht="12.75"/>
    <row r="466" s="194" customFormat="1" ht="12.75"/>
    <row r="467" s="194" customFormat="1" ht="12.75"/>
    <row r="468" s="194" customFormat="1" ht="12.75"/>
    <row r="469" s="194" customFormat="1" ht="12.75"/>
    <row r="470" s="194" customFormat="1" ht="12.75"/>
    <row r="471" s="194" customFormat="1" ht="12.75"/>
    <row r="472" s="194" customFormat="1" ht="12.75"/>
    <row r="473" s="194" customFormat="1" ht="12.75"/>
    <row r="474" s="194" customFormat="1" ht="12.75"/>
    <row r="475" s="194" customFormat="1" ht="12.75"/>
    <row r="476" s="194" customFormat="1" ht="12.75"/>
    <row r="477" s="194" customFormat="1" ht="12.75"/>
    <row r="478" s="194" customFormat="1" ht="12.75"/>
    <row r="479" s="194" customFormat="1" ht="12.75"/>
    <row r="480" s="194" customFormat="1" ht="12.75"/>
    <row r="481" s="194" customFormat="1" ht="12.75"/>
    <row r="482" s="194" customFormat="1" ht="12.75"/>
    <row r="483" s="194" customFormat="1" ht="12.75"/>
    <row r="484" s="194" customFormat="1" ht="12.75"/>
    <row r="485" s="194" customFormat="1" ht="12.75"/>
    <row r="486" s="194" customFormat="1" ht="12.75"/>
    <row r="487" s="194" customFormat="1" ht="12.75"/>
    <row r="488" s="194" customFormat="1" ht="12.75"/>
    <row r="489" s="194" customFormat="1" ht="12.75"/>
    <row r="490" s="194" customFormat="1" ht="12.75"/>
    <row r="491" s="194" customFormat="1" ht="12.75"/>
    <row r="492" s="194" customFormat="1" ht="12.75"/>
    <row r="493" s="194" customFormat="1" ht="12.75"/>
    <row r="494" s="194" customFormat="1" ht="12.75"/>
    <row r="495" s="194" customFormat="1" ht="12.75"/>
    <row r="496" s="194" customFormat="1" ht="12.75"/>
    <row r="497" s="194" customFormat="1" ht="12.75"/>
    <row r="498" s="194" customFormat="1" ht="12.75"/>
    <row r="499" s="194" customFormat="1" ht="12.75"/>
    <row r="500" s="194" customFormat="1" ht="12.75"/>
    <row r="501" s="194" customFormat="1" ht="12.75"/>
    <row r="502" s="194" customFormat="1" ht="12.75"/>
    <row r="503" s="194" customFormat="1" ht="12.75"/>
    <row r="504" s="194" customFormat="1" ht="12.75"/>
    <row r="505" s="194" customFormat="1" ht="12.75"/>
    <row r="506" s="194" customFormat="1" ht="12.75"/>
    <row r="507" s="194" customFormat="1" ht="12.75"/>
    <row r="508" s="194" customFormat="1" ht="12.75"/>
    <row r="509" s="194" customFormat="1" ht="12.75"/>
    <row r="510" s="194" customFormat="1" ht="12.75"/>
    <row r="511" s="194" customFormat="1" ht="12.75"/>
    <row r="512" s="194" customFormat="1" ht="12.75"/>
    <row r="513" s="194" customFormat="1" ht="12.75"/>
    <row r="514" s="194" customFormat="1" ht="12.75"/>
    <row r="515" s="194" customFormat="1" ht="12.75"/>
    <row r="516" s="194" customFormat="1" ht="12.75"/>
    <row r="517" s="194" customFormat="1" ht="12.75"/>
    <row r="518" s="194" customFormat="1" ht="12.75"/>
    <row r="519" s="194" customFormat="1" ht="12.75"/>
    <row r="520" s="194" customFormat="1" ht="12.75"/>
    <row r="521" s="194" customFormat="1" ht="12.75"/>
    <row r="522" s="194" customFormat="1" ht="12.75"/>
    <row r="523" s="194" customFormat="1" ht="12.75"/>
    <row r="524" s="194" customFormat="1" ht="12.75"/>
    <row r="525" s="194" customFormat="1" ht="12.75"/>
    <row r="526" s="194" customFormat="1" ht="12.75"/>
    <row r="527" s="194" customFormat="1" ht="12.75"/>
    <row r="528" s="194" customFormat="1" ht="12.75"/>
    <row r="529" s="194" customFormat="1" ht="12.75"/>
    <row r="530" s="194" customFormat="1" ht="12.75"/>
    <row r="531" s="194" customFormat="1" ht="12.75"/>
    <row r="532" s="194" customFormat="1" ht="12.75"/>
    <row r="533" s="194" customFormat="1" ht="12.75"/>
    <row r="534" s="194" customFormat="1" ht="12.75"/>
    <row r="535" s="194" customFormat="1" ht="12.75"/>
    <row r="536" s="194" customFormat="1" ht="12.75"/>
    <row r="537" s="194" customFormat="1" ht="12.75"/>
    <row r="538" s="194" customFormat="1" ht="12.75"/>
    <row r="539" s="194" customFormat="1" ht="12.75"/>
    <row r="540" s="194" customFormat="1" ht="12.75"/>
    <row r="541" s="194" customFormat="1" ht="12.75"/>
    <row r="542" s="194" customFormat="1" ht="12.75"/>
    <row r="543" s="194" customFormat="1" ht="12.75"/>
    <row r="544" s="194" customFormat="1" ht="12.75"/>
    <row r="545" s="194" customFormat="1" ht="12.75"/>
    <row r="546" s="194" customFormat="1" ht="12.75"/>
    <row r="547" s="194" customFormat="1" ht="12.75"/>
    <row r="548" s="194" customFormat="1" ht="12.75"/>
    <row r="549" s="194" customFormat="1" ht="12.75"/>
    <row r="550" s="194" customFormat="1" ht="12.75"/>
    <row r="551" s="194" customFormat="1" ht="12.75"/>
    <row r="552" s="194" customFormat="1" ht="12.75"/>
    <row r="553" s="194" customFormat="1" ht="12.75"/>
    <row r="554" s="194" customFormat="1" ht="12.75"/>
    <row r="555" s="194" customFormat="1" ht="12.75"/>
    <row r="556" s="194" customFormat="1" ht="12.75"/>
    <row r="557" s="194" customFormat="1" ht="12.75"/>
    <row r="558" s="194" customFormat="1" ht="12.75"/>
    <row r="559" s="194" customFormat="1" ht="12.75"/>
    <row r="560" s="194" customFormat="1" ht="12.75"/>
    <row r="561" s="194" customFormat="1" ht="12.75"/>
    <row r="562" s="194" customFormat="1" ht="12.75"/>
    <row r="563" s="194" customFormat="1" ht="12.75"/>
    <row r="564" s="194" customFormat="1" ht="12.75"/>
    <row r="565" s="194" customFormat="1" ht="12.75"/>
    <row r="566" s="194" customFormat="1" ht="12.75"/>
    <row r="567" s="194" customFormat="1" ht="12.75"/>
    <row r="568" s="194" customFormat="1" ht="12.75"/>
    <row r="569" s="194" customFormat="1" ht="12.75"/>
    <row r="570" s="194" customFormat="1" ht="12.75"/>
    <row r="571" s="194" customFormat="1" ht="12.75"/>
    <row r="572" s="194" customFormat="1" ht="12.75"/>
    <row r="573" s="194" customFormat="1" ht="12.75"/>
    <row r="574" s="194" customFormat="1" ht="12.75"/>
    <row r="575" s="194" customFormat="1" ht="12.75"/>
    <row r="576" s="194" customFormat="1" ht="12.75"/>
    <row r="577" s="194" customFormat="1" ht="12.75"/>
    <row r="578" s="194" customFormat="1" ht="12.75"/>
    <row r="579" s="194" customFormat="1" ht="12.75"/>
    <row r="580" s="194" customFormat="1" ht="12.75"/>
    <row r="581" s="194" customFormat="1" ht="12.75"/>
    <row r="582" s="194" customFormat="1" ht="12.75"/>
    <row r="583" s="194" customFormat="1" ht="12.75"/>
    <row r="584" s="194" customFormat="1" ht="12.75"/>
    <row r="585" s="194" customFormat="1" ht="12.75"/>
    <row r="586" s="194" customFormat="1" ht="12.75"/>
    <row r="587" s="194" customFormat="1" ht="12.75"/>
    <row r="588" s="194" customFormat="1" ht="12.75"/>
    <row r="589" s="194" customFormat="1" ht="12.75"/>
    <row r="590" s="194" customFormat="1" ht="12.75"/>
    <row r="591" s="194" customFormat="1" ht="12.75"/>
    <row r="592" s="194" customFormat="1" ht="12.75"/>
    <row r="593" s="194" customFormat="1" ht="12.75"/>
    <row r="594" s="194" customFormat="1" ht="12.75"/>
    <row r="595" s="194" customFormat="1" ht="12.75"/>
    <row r="596" s="194" customFormat="1" ht="12.75"/>
    <row r="597" s="194" customFormat="1" ht="12.75"/>
    <row r="598" s="194" customFormat="1" ht="12.75"/>
    <row r="599" s="194" customFormat="1" ht="12.75"/>
    <row r="600" s="194" customFormat="1" ht="12.75"/>
    <row r="601" s="194" customFormat="1" ht="12.75"/>
    <row r="602" s="194" customFormat="1" ht="12.75"/>
    <row r="603" s="194" customFormat="1" ht="12.75"/>
    <row r="604" s="194" customFormat="1" ht="12.75"/>
    <row r="605" s="194" customFormat="1" ht="12.75"/>
    <row r="606" s="194" customFormat="1" ht="12.75"/>
    <row r="607" s="194" customFormat="1" ht="12.75"/>
    <row r="608" s="194" customFormat="1" ht="12.75"/>
    <row r="609" s="194" customFormat="1" ht="12.75"/>
    <row r="610" s="194" customFormat="1" ht="12.75"/>
    <row r="611" s="194" customFormat="1" ht="12.75"/>
    <row r="612" s="194" customFormat="1" ht="12.75"/>
    <row r="613" s="194" customFormat="1" ht="12.75"/>
    <row r="614" s="194" customFormat="1" ht="12.75"/>
    <row r="615" s="194" customFormat="1" ht="12.75"/>
    <row r="616" s="194" customFormat="1" ht="12.75"/>
    <row r="617" s="194" customFormat="1" ht="12.75"/>
    <row r="618" s="194" customFormat="1" ht="12.75"/>
    <row r="619" s="194" customFormat="1" ht="12.75"/>
    <row r="620" s="194" customFormat="1" ht="12.75"/>
    <row r="621" s="194" customFormat="1" ht="12.75"/>
    <row r="622" s="194" customFormat="1" ht="12.75"/>
    <row r="623" s="194" customFormat="1" ht="12.75"/>
    <row r="624" s="194" customFormat="1" ht="12.75"/>
    <row r="625" s="194" customFormat="1" ht="12.75"/>
    <row r="626" s="194" customFormat="1" ht="12.75"/>
    <row r="627" s="194" customFormat="1" ht="12.75"/>
    <row r="628" s="194" customFormat="1" ht="12.75"/>
    <row r="629" s="194" customFormat="1" ht="12.75"/>
    <row r="630" s="194" customFormat="1" ht="12.75"/>
    <row r="631" s="194" customFormat="1" ht="12.75"/>
    <row r="632" s="194" customFormat="1" ht="12.75"/>
    <row r="633" s="194" customFormat="1" ht="12.75"/>
    <row r="634" s="194" customFormat="1" ht="12.75"/>
    <row r="635" s="194" customFormat="1" ht="12.75"/>
    <row r="636" s="194" customFormat="1" ht="12.75"/>
    <row r="637" s="194" customFormat="1" ht="12.75"/>
    <row r="638" s="194" customFormat="1" ht="12.75"/>
    <row r="639" s="194" customFormat="1" ht="12.75"/>
    <row r="640" s="194" customFormat="1" ht="12.75"/>
    <row r="641" s="194" customFormat="1" ht="12.75"/>
    <row r="642" s="194" customFormat="1" ht="12.75"/>
    <row r="643" s="194" customFormat="1" ht="12.75"/>
    <row r="644" s="194" customFormat="1" ht="12.75"/>
    <row r="645" s="194" customFormat="1" ht="12.75"/>
    <row r="646" s="194" customFormat="1" ht="12.75"/>
    <row r="647" s="194" customFormat="1" ht="12.75"/>
    <row r="648" s="194" customFormat="1" ht="12.75"/>
    <row r="649" s="194" customFormat="1" ht="12.75"/>
    <row r="650" s="194" customFormat="1" ht="12.75"/>
    <row r="651" s="194" customFormat="1" ht="12.75"/>
    <row r="652" s="194" customFormat="1" ht="12.75"/>
    <row r="653" s="194" customFormat="1" ht="12.75"/>
    <row r="654" s="194" customFormat="1" ht="12.75"/>
    <row r="655" s="194" customFormat="1" ht="12.75"/>
    <row r="656" s="194" customFormat="1" ht="12.75"/>
    <row r="657" s="194" customFormat="1" ht="12.75"/>
    <row r="658" s="194" customFormat="1" ht="12.75"/>
    <row r="659" s="194" customFormat="1" ht="12.75"/>
    <row r="660" s="194" customFormat="1" ht="12.75"/>
    <row r="661" s="194" customFormat="1" ht="12.75"/>
    <row r="662" s="194" customFormat="1" ht="12.75"/>
    <row r="663" s="194" customFormat="1" ht="12.75"/>
    <row r="664" s="194" customFormat="1" ht="12.75"/>
    <row r="665" s="194" customFormat="1" ht="12.75"/>
    <row r="666" s="194" customFormat="1" ht="12.75"/>
    <row r="667" s="194" customFormat="1" ht="12.75"/>
    <row r="668" s="194" customFormat="1" ht="12.75"/>
    <row r="669" s="194" customFormat="1" ht="12.75"/>
    <row r="670" s="194" customFormat="1" ht="12.75"/>
    <row r="671" s="194" customFormat="1" ht="12.75"/>
    <row r="672" s="194" customFormat="1" ht="12.75"/>
    <row r="673" s="194" customFormat="1" ht="12.75"/>
    <row r="674" s="194" customFormat="1" ht="12.75"/>
    <row r="675" s="194" customFormat="1" ht="12.75"/>
    <row r="676" s="194" customFormat="1" ht="12.75"/>
    <row r="677" s="194" customFormat="1" ht="12.75"/>
    <row r="678" s="194" customFormat="1" ht="12.75"/>
    <row r="679" s="194" customFormat="1" ht="12.75"/>
    <row r="680" s="194" customFormat="1" ht="12.75"/>
    <row r="681" s="194" customFormat="1" ht="12.75"/>
    <row r="682" s="194" customFormat="1" ht="12.75"/>
    <row r="683" s="194" customFormat="1" ht="12.75"/>
    <row r="684" s="194" customFormat="1" ht="12.75"/>
    <row r="685" s="194" customFormat="1" ht="12.75"/>
    <row r="686" s="194" customFormat="1" ht="12.75"/>
    <row r="687" s="194" customFormat="1" ht="12.75"/>
    <row r="688" s="194" customFormat="1" ht="12.75"/>
    <row r="689" s="194" customFormat="1" ht="12.75"/>
    <row r="690" s="194" customFormat="1" ht="12.75"/>
    <row r="691" s="194" customFormat="1" ht="12.75"/>
    <row r="692" s="194" customFormat="1" ht="12.75"/>
    <row r="693" s="194" customFormat="1" ht="12.75"/>
    <row r="694" s="194" customFormat="1" ht="12.75"/>
    <row r="695" s="194" customFormat="1" ht="12.75"/>
    <row r="696" s="194" customFormat="1" ht="12.75"/>
    <row r="697" s="194" customFormat="1" ht="12.75"/>
    <row r="698" s="194" customFormat="1" ht="12.75"/>
    <row r="699" s="194" customFormat="1" ht="12.75"/>
    <row r="700" s="194" customFormat="1" ht="12.75"/>
    <row r="701" s="194" customFormat="1" ht="12.75"/>
    <row r="702" s="194" customFormat="1" ht="12.75"/>
    <row r="703" s="194" customFormat="1" ht="12.75"/>
    <row r="704" s="194" customFormat="1" ht="12.75"/>
    <row r="705" s="194" customFormat="1" ht="12.75"/>
    <row r="706" s="194" customFormat="1" ht="12.75"/>
    <row r="707" s="194" customFormat="1" ht="12.75"/>
    <row r="708" s="194" customFormat="1" ht="12.75"/>
    <row r="709" s="194" customFormat="1" ht="12.75"/>
    <row r="710" s="194" customFormat="1" ht="12.75"/>
    <row r="711" s="194" customFormat="1" ht="12.75"/>
    <row r="712" s="194" customFormat="1" ht="12.75"/>
    <row r="713" s="194" customFormat="1" ht="12.75"/>
    <row r="714" s="194" customFormat="1" ht="12.75"/>
    <row r="715" s="194" customFormat="1" ht="12.75"/>
    <row r="716" s="194" customFormat="1" ht="12.75"/>
    <row r="717" s="194" customFormat="1" ht="12.75"/>
    <row r="718" s="194" customFormat="1" ht="12.75"/>
    <row r="719" s="194" customFormat="1" ht="12.75"/>
    <row r="720" s="194" customFormat="1" ht="12.75"/>
    <row r="721" s="194" customFormat="1" ht="12.75"/>
    <row r="722" s="194" customFormat="1" ht="12.75"/>
    <row r="723" s="194" customFormat="1" ht="12.75"/>
    <row r="724" s="194" customFormat="1" ht="12.75"/>
    <row r="725" s="194" customFormat="1" ht="12.75"/>
    <row r="726" s="194" customFormat="1" ht="12.75"/>
    <row r="727" s="194" customFormat="1" ht="12.75"/>
    <row r="728" s="194" customFormat="1" ht="12.75"/>
    <row r="729" s="194" customFormat="1" ht="12.75"/>
    <row r="730" s="194" customFormat="1" ht="12.75"/>
    <row r="731" s="194" customFormat="1" ht="12.75"/>
    <row r="732" s="194" customFormat="1" ht="12.75"/>
    <row r="733" s="194" customFormat="1" ht="12.75"/>
    <row r="734" s="194" customFormat="1" ht="12.75"/>
    <row r="735" s="194" customFormat="1" ht="12.75"/>
    <row r="736" s="194" customFormat="1" ht="12.75"/>
    <row r="737" s="194" customFormat="1" ht="12.75"/>
    <row r="738" s="194" customFormat="1" ht="12.75"/>
    <row r="739" s="194" customFormat="1" ht="12.75"/>
    <row r="740" s="194" customFormat="1" ht="12.75"/>
    <row r="741" s="194" customFormat="1" ht="12.75"/>
    <row r="742" s="194" customFormat="1" ht="12.75"/>
    <row r="743" s="194" customFormat="1" ht="12.75"/>
    <row r="744" s="194" customFormat="1" ht="12.75"/>
    <row r="745" s="194" customFormat="1" ht="12.75"/>
    <row r="746" s="194" customFormat="1" ht="12.75"/>
    <row r="747" s="194" customFormat="1" ht="12.75"/>
    <row r="748" s="194" customFormat="1" ht="12.75"/>
    <row r="749" s="194" customFormat="1" ht="12.75"/>
    <row r="750" s="194" customFormat="1" ht="12.75"/>
    <row r="751" s="194" customFormat="1" ht="12.75"/>
    <row r="752" s="194" customFormat="1" ht="12.75"/>
    <row r="753" s="194" customFormat="1" ht="12.75"/>
    <row r="754" s="194" customFormat="1" ht="12.75"/>
    <row r="755" s="194" customFormat="1" ht="12.75"/>
    <row r="756" s="194" customFormat="1" ht="12.75"/>
    <row r="757" s="194" customFormat="1" ht="12.75"/>
    <row r="758" s="194" customFormat="1" ht="12.75"/>
    <row r="759" s="194" customFormat="1" ht="12.75"/>
    <row r="760" s="194" customFormat="1" ht="12.75"/>
    <row r="761" s="194" customFormat="1" ht="12.75"/>
    <row r="762" s="194" customFormat="1" ht="12.75"/>
    <row r="763" s="194" customFormat="1" ht="12.75"/>
    <row r="764" s="194" customFormat="1" ht="12.75"/>
    <row r="765" s="194" customFormat="1" ht="12.75"/>
    <row r="766" s="194" customFormat="1" ht="12.75"/>
    <row r="767" s="194" customFormat="1" ht="12.75"/>
    <row r="768" s="194" customFormat="1" ht="12.75"/>
    <row r="769" s="194" customFormat="1" ht="12.75"/>
    <row r="770" s="194" customFormat="1" ht="12.75"/>
    <row r="771" s="194" customFormat="1" ht="12.75"/>
    <row r="772" s="194" customFormat="1" ht="12.75"/>
    <row r="773" s="194" customFormat="1" ht="12.75"/>
    <row r="774" s="194" customFormat="1" ht="12.75"/>
    <row r="775" s="194" customFormat="1" ht="12.75"/>
    <row r="776" s="194" customFormat="1" ht="12.75"/>
    <row r="777" s="194" customFormat="1" ht="12.75"/>
    <row r="778" s="194" customFormat="1" ht="12.75"/>
    <row r="779" s="194" customFormat="1" ht="12.75"/>
    <row r="780" s="194" customFormat="1" ht="12.75"/>
    <row r="781" s="194" customFormat="1" ht="12.75"/>
    <row r="782" s="194" customFormat="1" ht="12.75"/>
    <row r="783" s="194" customFormat="1" ht="12.75"/>
    <row r="784" s="194" customFormat="1" ht="12.75"/>
    <row r="785" s="194" customFormat="1" ht="12.75"/>
    <row r="786" s="194" customFormat="1" ht="12.75"/>
    <row r="787" s="194" customFormat="1" ht="12.75"/>
    <row r="788" s="194" customFormat="1" ht="12.75"/>
    <row r="789" s="194" customFormat="1" ht="12.75"/>
    <row r="790" s="194" customFormat="1" ht="12.75"/>
    <row r="791" s="194" customFormat="1" ht="12.75"/>
    <row r="792" s="194" customFormat="1" ht="12.75"/>
    <row r="793" s="194" customFormat="1" ht="12.75"/>
    <row r="794" s="194" customFormat="1" ht="12.75"/>
    <row r="795" s="194" customFormat="1" ht="12.75"/>
    <row r="796" s="194" customFormat="1" ht="12.75"/>
    <row r="797" s="194" customFormat="1" ht="12.75"/>
    <row r="798" s="194" customFormat="1" ht="12.75"/>
    <row r="799" s="194" customFormat="1" ht="12.75"/>
    <row r="800" s="194" customFormat="1" ht="12.75"/>
    <row r="801" s="194" customFormat="1" ht="12.75"/>
    <row r="802" s="194" customFormat="1" ht="12.75"/>
    <row r="803" s="194" customFormat="1" ht="12.75"/>
    <row r="804" s="194" customFormat="1" ht="12.75"/>
    <row r="805" s="194" customFormat="1" ht="12.75"/>
    <row r="806" s="194" customFormat="1" ht="12.75"/>
    <row r="807" s="194" customFormat="1" ht="12.75"/>
    <row r="808" s="194" customFormat="1" ht="12.75"/>
    <row r="809" s="194" customFormat="1" ht="12.75"/>
    <row r="810" s="194" customFormat="1" ht="12.75"/>
    <row r="811" s="194" customFormat="1" ht="12.75"/>
    <row r="812" s="194" customFormat="1" ht="12.75"/>
    <row r="813" s="194" customFormat="1" ht="12.75"/>
    <row r="814" s="194" customFormat="1" ht="12.75"/>
    <row r="815" s="194" customFormat="1" ht="12.75"/>
    <row r="816" s="194" customFormat="1" ht="12.75"/>
    <row r="817" s="194" customFormat="1" ht="12.75"/>
    <row r="818" s="194" customFormat="1" ht="12.75"/>
    <row r="819" s="194" customFormat="1" ht="12.75"/>
    <row r="820" s="194" customFormat="1" ht="12.75"/>
    <row r="821" s="194" customFormat="1" ht="12.75"/>
    <row r="822" s="194" customFormat="1" ht="12.75"/>
    <row r="823" s="194" customFormat="1" ht="12.75"/>
    <row r="824" s="194" customFormat="1" ht="12.75"/>
    <row r="825" s="194" customFormat="1" ht="12.75"/>
    <row r="826" s="194" customFormat="1" ht="12.75"/>
    <row r="827" s="194" customFormat="1" ht="12.75"/>
    <row r="828" s="194" customFormat="1" ht="12.75"/>
    <row r="829" s="194" customFormat="1" ht="12.75"/>
    <row r="830" s="194" customFormat="1" ht="12.75"/>
    <row r="831" s="194" customFormat="1" ht="12.75"/>
    <row r="832" s="194" customFormat="1" ht="12.75"/>
    <row r="833" s="194" customFormat="1" ht="12.75"/>
    <row r="834" s="194" customFormat="1" ht="12.75"/>
    <row r="835" s="194" customFormat="1" ht="12.75"/>
    <row r="836" s="194" customFormat="1" ht="12.75"/>
    <row r="837" s="194" customFormat="1" ht="12.75"/>
    <row r="838" s="194" customFormat="1" ht="12.75"/>
    <row r="839" s="194" customFormat="1" ht="12.75"/>
    <row r="840" s="194" customFormat="1" ht="12.75"/>
    <row r="841" s="194" customFormat="1" ht="12.75"/>
    <row r="842" s="194" customFormat="1" ht="12.75"/>
    <row r="843" s="194" customFormat="1" ht="12.75"/>
    <row r="844" s="194" customFormat="1" ht="12.75"/>
    <row r="845" s="194" customFormat="1" ht="12.75"/>
    <row r="846" s="194" customFormat="1" ht="12.75"/>
    <row r="847" s="194" customFormat="1" ht="12.75"/>
    <row r="848" s="194" customFormat="1" ht="12.75"/>
    <row r="849" s="194" customFormat="1" ht="12.75"/>
    <row r="850" s="194" customFormat="1" ht="12.75"/>
    <row r="851" s="194" customFormat="1" ht="12.75"/>
    <row r="852" s="194" customFormat="1" ht="12.75"/>
    <row r="853" s="194" customFormat="1" ht="12.75"/>
    <row r="854" s="194" customFormat="1" ht="12.75"/>
    <row r="855" s="194" customFormat="1" ht="12.75"/>
    <row r="856" s="194" customFormat="1" ht="12.75"/>
    <row r="857" s="194" customFormat="1" ht="12.75"/>
    <row r="858" s="194" customFormat="1" ht="12.75"/>
    <row r="859" s="194" customFormat="1" ht="12.75"/>
    <row r="860" s="194" customFormat="1" ht="12.75"/>
    <row r="861" s="194" customFormat="1" ht="12.75"/>
    <row r="862" s="194" customFormat="1" ht="12.75"/>
    <row r="863" s="194" customFormat="1" ht="12.75"/>
    <row r="864" s="194" customFormat="1" ht="12.75"/>
    <row r="865" s="194" customFormat="1" ht="12.75"/>
    <row r="866" s="194" customFormat="1" ht="12.75"/>
    <row r="867" s="194" customFormat="1" ht="12.75"/>
    <row r="868" s="194" customFormat="1" ht="12.75"/>
    <row r="869" s="194" customFormat="1" ht="12.75"/>
    <row r="870" s="194" customFormat="1" ht="12.75"/>
    <row r="871" s="194" customFormat="1" ht="12.75"/>
    <row r="872" s="194" customFormat="1" ht="12.75"/>
    <row r="873" s="194" customFormat="1" ht="12.75"/>
    <row r="874" s="194" customFormat="1" ht="12.75"/>
    <row r="875" s="194" customFormat="1" ht="12.75"/>
    <row r="876" s="194" customFormat="1" ht="12.75"/>
    <row r="877" s="194" customFormat="1" ht="12.75"/>
    <row r="878" s="194" customFormat="1" ht="12.75"/>
    <row r="879" s="194" customFormat="1" ht="12.75"/>
    <row r="880" s="194" customFormat="1" ht="12.75"/>
    <row r="881" s="194" customFormat="1" ht="12.75"/>
    <row r="882" s="194" customFormat="1" ht="12.75"/>
    <row r="883" s="194" customFormat="1" ht="12.75"/>
    <row r="884" s="194" customFormat="1" ht="12.75"/>
    <row r="885" s="194" customFormat="1" ht="12.75"/>
    <row r="886" s="194" customFormat="1" ht="12.75"/>
    <row r="887" s="194" customFormat="1" ht="12.75"/>
    <row r="888" s="194" customFormat="1" ht="12.75"/>
    <row r="889" s="194" customFormat="1" ht="12.75"/>
    <row r="890" s="194" customFormat="1" ht="12.75"/>
    <row r="891" s="194" customFormat="1" ht="12.75"/>
    <row r="892" s="194" customFormat="1" ht="12.75"/>
    <row r="893" s="194" customFormat="1" ht="12.75"/>
    <row r="894" s="194" customFormat="1" ht="12.75"/>
    <row r="895" s="194" customFormat="1" ht="12.75"/>
    <row r="896" s="194" customFormat="1" ht="12.75"/>
    <row r="897" s="194" customFormat="1" ht="12.75"/>
    <row r="898" s="194" customFormat="1" ht="12.75"/>
    <row r="899" s="194" customFormat="1" ht="12.75"/>
    <row r="900" s="194" customFormat="1" ht="12.75"/>
    <row r="901" s="194" customFormat="1" ht="12.75"/>
    <row r="902" s="194" customFormat="1" ht="12.75"/>
    <row r="903" s="194" customFormat="1" ht="12.75"/>
    <row r="904" s="194" customFormat="1" ht="12.75"/>
    <row r="905" s="194" customFormat="1" ht="12.75"/>
    <row r="906" s="194" customFormat="1" ht="12.75"/>
    <row r="907" s="194" customFormat="1" ht="12.75"/>
    <row r="908" s="194" customFormat="1" ht="12.75"/>
    <row r="909" s="194" customFormat="1" ht="12.75"/>
    <row r="910" s="194" customFormat="1" ht="12.75"/>
    <row r="911" s="194" customFormat="1" ht="12.75"/>
    <row r="912" s="194" customFormat="1" ht="12.75"/>
    <row r="913" s="194" customFormat="1" ht="12.75"/>
    <row r="914" s="194" customFormat="1" ht="12.75"/>
    <row r="915" s="194" customFormat="1" ht="12.75"/>
    <row r="916" s="194" customFormat="1" ht="12.75"/>
    <row r="917" s="194" customFormat="1" ht="12.75"/>
    <row r="918" s="194" customFormat="1" ht="12.75"/>
    <row r="919" s="194" customFormat="1" ht="12.75"/>
    <row r="920" s="194" customFormat="1" ht="12.75"/>
    <row r="921" s="194" customFormat="1" ht="12.75"/>
    <row r="922" s="194" customFormat="1" ht="12.75"/>
    <row r="923" s="194" customFormat="1" ht="12.75"/>
    <row r="924" s="194" customFormat="1" ht="12.75"/>
    <row r="925" s="194" customFormat="1" ht="12.75"/>
    <row r="926" s="194" customFormat="1" ht="12.75"/>
    <row r="927" s="194" customFormat="1" ht="12.75"/>
    <row r="928" s="194" customFormat="1" ht="12.75"/>
    <row r="929" s="194" customFormat="1" ht="12.75"/>
    <row r="930" s="194" customFormat="1" ht="12.75"/>
    <row r="931" s="194" customFormat="1" ht="12.75"/>
    <row r="932" s="194" customFormat="1" ht="12.75"/>
    <row r="933" s="194" customFormat="1" ht="12.75"/>
    <row r="934" s="194" customFormat="1" ht="12.75"/>
    <row r="935" s="194" customFormat="1" ht="12.75"/>
    <row r="936" s="194" customFormat="1" ht="12.75"/>
    <row r="937" s="194" customFormat="1" ht="12.75"/>
    <row r="938" s="194" customFormat="1" ht="12.75"/>
    <row r="939" s="194" customFormat="1" ht="12.75"/>
    <row r="940" s="194" customFormat="1" ht="12.75"/>
    <row r="941" s="194" customFormat="1" ht="12.75"/>
    <row r="942" s="194" customFormat="1" ht="12.75"/>
    <row r="943" s="194" customFormat="1" ht="12.75"/>
    <row r="944" s="194" customFormat="1" ht="12.75"/>
    <row r="945" s="194" customFormat="1" ht="12.75"/>
    <row r="946" s="194" customFormat="1" ht="12.75"/>
    <row r="947" s="194" customFormat="1" ht="12.75"/>
    <row r="948" s="194" customFormat="1" ht="12.75"/>
    <row r="949" s="194" customFormat="1" ht="12.75"/>
    <row r="950" s="194" customFormat="1" ht="12.75"/>
    <row r="951" s="194" customFormat="1" ht="12.75"/>
    <row r="952" s="194" customFormat="1" ht="12.75"/>
    <row r="953" s="194" customFormat="1" ht="12.75"/>
    <row r="954" s="194" customFormat="1" ht="12.75"/>
    <row r="955" s="194" customFormat="1" ht="12.75"/>
    <row r="956" s="194" customFormat="1" ht="12.75"/>
    <row r="957" s="194" customFormat="1" ht="12.75"/>
    <row r="958" s="194" customFormat="1" ht="12.75"/>
    <row r="959" s="194" customFormat="1" ht="12.75"/>
    <row r="960" s="194" customFormat="1" ht="12.75"/>
    <row r="961" s="194" customFormat="1" ht="12.75"/>
    <row r="962" s="194" customFormat="1" ht="12.75"/>
    <row r="963" s="194" customFormat="1" ht="12.75"/>
    <row r="964" s="194" customFormat="1" ht="12.75"/>
    <row r="965" s="194" customFormat="1" ht="12.75"/>
    <row r="966" s="194" customFormat="1" ht="12.75"/>
    <row r="967" s="194" customFormat="1" ht="12.75"/>
    <row r="968" s="194" customFormat="1" ht="12.75"/>
    <row r="969" s="194" customFormat="1" ht="12.75"/>
    <row r="970" s="194" customFormat="1" ht="12.75"/>
    <row r="971" s="194" customFormat="1" ht="12.75"/>
    <row r="972" s="194" customFormat="1" ht="12.75"/>
    <row r="973" s="194" customFormat="1" ht="12.75"/>
    <row r="974" s="194" customFormat="1" ht="12.75"/>
    <row r="975" s="194" customFormat="1" ht="12.75"/>
    <row r="976" s="194" customFormat="1" ht="12.75"/>
    <row r="977" s="194" customFormat="1" ht="12.75"/>
    <row r="978" s="194" customFormat="1" ht="12.75"/>
    <row r="979" s="194" customFormat="1" ht="12.75"/>
    <row r="980" s="194" customFormat="1" ht="12.75"/>
    <row r="981" s="194" customFormat="1" ht="12.75"/>
    <row r="982" s="194" customFormat="1" ht="12.75"/>
    <row r="983" s="194" customFormat="1" ht="12.75"/>
    <row r="984" s="194" customFormat="1" ht="12.75"/>
    <row r="985" s="194" customFormat="1" ht="12.75"/>
    <row r="986" s="194" customFormat="1" ht="12.75"/>
    <row r="987" s="194" customFormat="1" ht="12.75"/>
    <row r="988" s="194" customFormat="1" ht="12.75"/>
    <row r="989" s="194" customFormat="1" ht="12.75"/>
    <row r="990" s="194" customFormat="1" ht="12.75"/>
    <row r="991" s="194" customFormat="1" ht="12.75"/>
    <row r="992" s="194" customFormat="1" ht="12.75"/>
    <row r="993" s="194" customFormat="1" ht="12.75"/>
    <row r="994" s="194" customFormat="1" ht="12.75"/>
    <row r="995" s="194" customFormat="1" ht="12.75"/>
    <row r="996" s="194" customFormat="1" ht="12.75"/>
    <row r="997" s="194" customFormat="1" ht="12.75"/>
    <row r="998" s="194" customFormat="1" ht="12.75"/>
    <row r="999" s="194" customFormat="1" ht="12.75"/>
    <row r="1000" s="194" customFormat="1" ht="12.75"/>
    <row r="1001" s="194" customFormat="1" ht="12.75"/>
    <row r="1002" s="194" customFormat="1" ht="12.75"/>
    <row r="1003" s="194" customFormat="1" ht="12.75"/>
    <row r="1004" s="194" customFormat="1" ht="12.75"/>
    <row r="1005" s="194" customFormat="1" ht="12.75"/>
    <row r="1006" s="194" customFormat="1" ht="12.75"/>
    <row r="1007" s="194" customFormat="1" ht="12.75"/>
    <row r="1008" s="194" customFormat="1" ht="12.75"/>
    <row r="1009" s="194" customFormat="1" ht="12.75"/>
    <row r="1010" s="194" customFormat="1" ht="12.75"/>
    <row r="1011" s="194" customFormat="1" ht="12.75"/>
    <row r="1012" s="194" customFormat="1" ht="12.75"/>
    <row r="1013" s="194" customFormat="1" ht="12.75"/>
    <row r="1014" s="194" customFormat="1" ht="12.75"/>
    <row r="1015" s="194" customFormat="1" ht="12.75"/>
    <row r="1016" s="194" customFormat="1" ht="12.75"/>
    <row r="1017" s="194" customFormat="1" ht="12.75"/>
    <row r="1018" s="194" customFormat="1" ht="12.75"/>
    <row r="1019" s="194" customFormat="1" ht="12.75"/>
    <row r="1020" s="194" customFormat="1" ht="12.75"/>
    <row r="1021" s="194" customFormat="1" ht="12.75"/>
    <row r="1022" s="194" customFormat="1" ht="12.75"/>
    <row r="1023" s="194" customFormat="1" ht="12.75"/>
    <row r="1024" s="194" customFormat="1" ht="12.75"/>
    <row r="1025" s="194" customFormat="1" ht="12.75"/>
    <row r="1026" s="194" customFormat="1" ht="12.75"/>
    <row r="1027" s="194" customFormat="1" ht="12.75"/>
    <row r="1028" s="194" customFormat="1" ht="12.75"/>
    <row r="1029" s="194" customFormat="1" ht="12.75"/>
    <row r="1030" s="194" customFormat="1" ht="12.75"/>
    <row r="1031" s="194" customFormat="1" ht="12.75"/>
    <row r="1032" s="194" customFormat="1" ht="12.75"/>
    <row r="1033" s="194" customFormat="1" ht="12.75"/>
    <row r="1034" s="194" customFormat="1" ht="12.75"/>
    <row r="1035" s="194" customFormat="1" ht="12.75"/>
    <row r="1036" s="194" customFormat="1" ht="12.75"/>
    <row r="1037" s="194" customFormat="1" ht="12.75"/>
    <row r="1038" s="194" customFormat="1" ht="12.75"/>
    <row r="1039" s="194" customFormat="1" ht="12.75"/>
    <row r="1040" s="194" customFormat="1" ht="12.75"/>
    <row r="1041" s="194" customFormat="1" ht="12.75"/>
    <row r="1042" s="194" customFormat="1" ht="12.75"/>
    <row r="1043" s="194" customFormat="1" ht="12.75"/>
    <row r="1044" s="194" customFormat="1" ht="12.75"/>
    <row r="1045" s="194" customFormat="1" ht="12.75"/>
    <row r="1046" s="194" customFormat="1" ht="12.75"/>
    <row r="1047" s="194" customFormat="1" ht="12.75"/>
    <row r="1048" s="194" customFormat="1" ht="12.75"/>
    <row r="1049" s="194" customFormat="1" ht="12.75"/>
    <row r="1050" s="194" customFormat="1" ht="12.75"/>
    <row r="1051" s="194" customFormat="1" ht="12.75"/>
    <row r="1052" s="194" customFormat="1" ht="12.75"/>
    <row r="1053" s="194" customFormat="1" ht="12.75"/>
    <row r="1054" s="194" customFormat="1" ht="12.75"/>
    <row r="1055" s="194" customFormat="1" ht="12.75"/>
    <row r="1056" s="194" customFormat="1" ht="12.75"/>
    <row r="1057" s="194" customFormat="1" ht="12.75"/>
    <row r="1058" s="194" customFormat="1" ht="12.75"/>
    <row r="1059" s="194" customFormat="1" ht="12.75"/>
    <row r="1060" s="194" customFormat="1" ht="12.75"/>
    <row r="1061" s="194" customFormat="1" ht="12.75"/>
    <row r="1062" s="194" customFormat="1" ht="12.75"/>
    <row r="1063" s="194" customFormat="1" ht="12.75"/>
    <row r="1064" s="194" customFormat="1" ht="12.75"/>
    <row r="1065" s="194" customFormat="1" ht="12.75"/>
    <row r="1066" s="194" customFormat="1" ht="12.75"/>
    <row r="1067" s="194" customFormat="1" ht="12.75"/>
    <row r="1068" s="194" customFormat="1" ht="12.75"/>
    <row r="1069" s="194" customFormat="1" ht="12.75"/>
    <row r="1070" s="194" customFormat="1" ht="12.75"/>
    <row r="1071" s="194" customFormat="1" ht="12.75"/>
    <row r="1072" s="194" customFormat="1" ht="12.75"/>
    <row r="1073" s="194" customFormat="1" ht="12.75"/>
    <row r="1074" s="194" customFormat="1" ht="12.75"/>
    <row r="1075" s="194" customFormat="1" ht="12.75"/>
    <row r="1076" s="194" customFormat="1" ht="12.75"/>
    <row r="1077" s="194" customFormat="1" ht="12.75"/>
    <row r="1078" s="194" customFormat="1" ht="12.75"/>
    <row r="1079" s="194" customFormat="1" ht="12.75"/>
    <row r="1080" s="194" customFormat="1" ht="12.75"/>
    <row r="1081" s="194" customFormat="1" ht="12.75"/>
    <row r="1082" s="194" customFormat="1" ht="12.75"/>
    <row r="1083" s="194" customFormat="1" ht="12.75"/>
    <row r="1084" s="194" customFormat="1" ht="12.75"/>
    <row r="1085" s="194" customFormat="1" ht="12.75"/>
    <row r="1086" s="194" customFormat="1" ht="12.75"/>
    <row r="1087" s="194" customFormat="1" ht="12.75"/>
    <row r="1088" s="194" customFormat="1" ht="12.75"/>
    <row r="1089" s="194" customFormat="1" ht="12.75"/>
    <row r="1090" s="194" customFormat="1" ht="12.75"/>
    <row r="1091" s="194" customFormat="1" ht="12.75"/>
    <row r="1092" s="194" customFormat="1" ht="12.75"/>
    <row r="1093" s="194" customFormat="1" ht="12.75"/>
    <row r="1094" s="194" customFormat="1" ht="12.75"/>
    <row r="1095" s="194" customFormat="1" ht="12.75"/>
    <row r="1096" s="194" customFormat="1" ht="12.75"/>
    <row r="1097" s="194" customFormat="1" ht="12.75"/>
    <row r="1098" s="194" customFormat="1" ht="12.75"/>
    <row r="1099" s="194" customFormat="1" ht="12.75"/>
    <row r="1100" s="194" customFormat="1" ht="12.75"/>
    <row r="1101" s="194" customFormat="1" ht="12.75"/>
    <row r="1102" s="194" customFormat="1" ht="12.75"/>
    <row r="1103" s="194" customFormat="1" ht="12.75"/>
    <row r="1104" s="194" customFormat="1" ht="12.75"/>
    <row r="1105" s="194" customFormat="1" ht="12.75"/>
    <row r="1106" s="194" customFormat="1" ht="12.75"/>
    <row r="1107" s="194" customFormat="1" ht="12.75"/>
    <row r="1108" s="194" customFormat="1" ht="12.75"/>
    <row r="1109" s="194" customFormat="1" ht="12.75"/>
    <row r="1110" s="194" customFormat="1" ht="12.75"/>
    <row r="1111" spans="8:14" s="194" customFormat="1" ht="12.75">
      <c r="H1111" s="195"/>
      <c r="I1111" s="195"/>
      <c r="J1111" s="195"/>
      <c r="K1111" s="195"/>
      <c r="L1111" s="195"/>
      <c r="M1111" s="195"/>
      <c r="N1111" s="195"/>
    </row>
  </sheetData>
  <mergeCells count="25">
    <mergeCell ref="G4:I4"/>
    <mergeCell ref="J4:L4"/>
    <mergeCell ref="N4:P4"/>
    <mergeCell ref="D5:F5"/>
    <mergeCell ref="G5:I5"/>
    <mergeCell ref="J5:L5"/>
    <mergeCell ref="N5:P5"/>
    <mergeCell ref="D4:F4"/>
    <mergeCell ref="D9:F9"/>
    <mergeCell ref="G9:I9"/>
    <mergeCell ref="J9:L9"/>
    <mergeCell ref="N9:P9"/>
    <mergeCell ref="D11:F11"/>
    <mergeCell ref="G11:I11"/>
    <mergeCell ref="J11:L11"/>
    <mergeCell ref="N11:P11"/>
    <mergeCell ref="Q39:R39"/>
    <mergeCell ref="D37:F37"/>
    <mergeCell ref="G37:I37"/>
    <mergeCell ref="J37:M37"/>
    <mergeCell ref="N37:P37"/>
    <mergeCell ref="D39:F39"/>
    <mergeCell ref="G39:I39"/>
    <mergeCell ref="J39:L39"/>
    <mergeCell ref="N39:P39"/>
  </mergeCells>
  <printOptions horizontalCentered="1"/>
  <pageMargins left="0.3937007874015748" right="0.3937007874015748" top="0.7874015748031497" bottom="0.3937007874015748" header="0" footer="0"/>
  <pageSetup horizontalDpi="600" verticalDpi="600" orientation="landscape" paperSize="9" scale="3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2003-12-19T10:17:57Z</cp:lastPrinted>
  <dcterms:created xsi:type="dcterms:W3CDTF">2002-02-15T09:17:36Z</dcterms:created>
  <dcterms:modified xsi:type="dcterms:W3CDTF">2003-12-19T12:47:49Z</dcterms:modified>
  <cp:category/>
  <cp:version/>
  <cp:contentType/>
  <cp:contentStatus/>
</cp:coreProperties>
</file>