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pr 03" sheetId="1" r:id="rId1"/>
  </sheets>
  <definedNames/>
  <calcPr fullCalcOnLoad="1"/>
</workbook>
</file>

<file path=xl/sharedStrings.xml><?xml version="1.0" encoding="utf-8"?>
<sst xmlns="http://schemas.openxmlformats.org/spreadsheetml/2006/main" count="162" uniqueCount="124">
  <si>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</si>
  <si>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</si>
  <si>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</si>
  <si>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</si>
  <si>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</si>
  <si>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</si>
  <si>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</si>
  <si>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</si>
  <si>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</si>
  <si>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</si>
  <si>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</si>
  <si>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</si>
  <si>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</si>
  <si>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</si>
  <si>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</si>
  <si>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</si>
  <si>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</si>
  <si>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</si>
  <si>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</si>
  <si>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</si>
  <si>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</si>
  <si>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</si>
  <si>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</si>
  <si>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</si>
  <si>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</si>
  <si>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</si>
  <si>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</si>
  <si>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</si>
  <si>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</si>
  <si>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</si>
  <si>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</si>
  <si>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</si>
  <si>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</si>
  <si>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</si>
  <si>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</si>
  <si>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</si>
  <si>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</si>
  <si>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</si>
  <si>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</si>
  <si>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</si>
  <si>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</si>
  <si>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</si>
  <si>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</si>
  <si>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</si>
  <si>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</si>
  <si>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</si>
  <si>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</si>
  <si>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</si>
  <si>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</si>
  <si>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</si>
  <si>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</si>
  <si>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</si>
  <si>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</si>
  <si>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</si>
  <si>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</si>
  <si>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</si>
  <si>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</si>
  <si>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</si>
  <si>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</si>
  <si>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</si>
  <si>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</si>
  <si>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</si>
  <si>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</si>
  <si>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</si>
  <si>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</si>
  <si>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</si>
  <si>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</si>
  <si>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</si>
  <si>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</si>
  <si>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</si>
  <si>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</si>
  <si>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</si>
  <si>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</si>
  <si>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</si>
  <si>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</si>
  <si>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</si>
  <si>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</si>
  <si>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</si>
  <si>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</si>
  <si>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</si>
  <si>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</si>
  <si>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</si>
  <si>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</si>
  <si>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</si>
  <si>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</si>
  <si>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</si>
  <si>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</si>
  <si>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</si>
  <si>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</si>
  <si>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Deliveries directly from farms (5)</t>
  </si>
  <si>
    <t>Lewerings direk vanaf plase (5)</t>
  </si>
  <si>
    <t xml:space="preserve">Net dispatches(+)/receipts(-) </t>
  </si>
  <si>
    <t xml:space="preserve">Surplus(-)/Deficit(+) (8) </t>
  </si>
  <si>
    <t xml:space="preserve">Surplus(-)/Tekort(+) (8) </t>
  </si>
  <si>
    <t xml:space="preserve">Netto versendings(+)/ontvangstes(-) </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</si>
  <si>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</si>
  <si>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</si>
  <si>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</si>
  <si>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</si>
  <si>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2 181</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</si>
  <si>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</si>
  <si>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Imports destined for RSA (10)</t>
  </si>
  <si>
    <t xml:space="preserve"> Invoere bestem vir RSA (10)</t>
  </si>
  <si>
    <t>31 Mar/Mrt 2003</t>
  </si>
  <si>
    <t>Mar/Mrt 2003</t>
  </si>
  <si>
    <t>1 Mar/Mrt 2003</t>
  </si>
  <si>
    <t>(10)</t>
  </si>
  <si>
    <t xml:space="preserve">Imported </t>
  </si>
  <si>
    <t xml:space="preserve">Ingevoer </t>
  </si>
  <si>
    <t>inligting, vir maande anders as hierbo, is beskikbaar op SAGIS se webblad: http://sagis.org.za onder die tabel "Maandelikse inligting".</t>
  </si>
  <si>
    <t>Amendments to previously published information for months other than above are available on SAGIS's webside: http://www.sagis.org.za on the table "Monthly information"./Wysigings aan  reeds gepubliseerde</t>
  </si>
  <si>
    <t>SMI-052003</t>
  </si>
  <si>
    <t>26/05/2003</t>
  </si>
  <si>
    <t>Apr 2003</t>
  </si>
  <si>
    <t>Oct/Okt 2002  - Apr 2003</t>
  </si>
  <si>
    <t>Prog. Oct/Okt 2002  - Apr 2003</t>
  </si>
  <si>
    <t>1 Apr 2003</t>
  </si>
  <si>
    <t>Oct/Okt 2001 - Apr 2002</t>
  </si>
  <si>
    <t>Prog. Oct/Okt 2001  - Apr 2002</t>
  </si>
  <si>
    <t>30 Apr 2003</t>
  </si>
  <si>
    <t>30 Apr 2002</t>
  </si>
  <si>
    <t>Oct/Okt 2002 - Apr 2003</t>
  </si>
  <si>
    <t>2 373 389</t>
  </si>
  <si>
    <t xml:space="preserve">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</si>
</sst>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64" fontId="5" fillId="0" borderId="4" xfId="0" applyNumberFormat="1" applyFont="1" applyFill="1" applyBorder="1" applyAlignment="1">
      <alignment horizontal="righ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3" xfId="0" applyNumberFormat="1" applyFont="1" applyFill="1" applyBorder="1" applyAlignment="1">
      <alignment horizontal="center"/>
    </xf>
    <xf numFmtId="49" fontId="5" fillId="0" borderId="15" xfId="0" applyNumberFormat="1" applyFont="1" applyFill="1" applyBorder="1" applyAlignment="1" quotePrefix="1">
      <alignment horizontal="center"/>
    </xf>
    <xf numFmtId="49" fontId="5" fillId="0" borderId="15"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4" fillId="0" borderId="3" xfId="0" applyFont="1" applyFill="1" applyBorder="1" applyAlignment="1">
      <alignment horizontal="right"/>
    </xf>
    <xf numFmtId="1" fontId="5" fillId="0" borderId="15"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0"/>
  <sheetViews>
    <sheetView tabSelected="1" zoomScale="75" zoomScaleNormal="75" workbookViewId="0" topLeftCell="A1">
      <selection activeCell="A1" sqref="A1"/>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1.75">
      <c r="A1" s="1" t="s">
        <v>111</v>
      </c>
      <c r="B1" s="1"/>
      <c r="C1" s="1"/>
      <c r="D1" s="1"/>
      <c r="E1" s="2"/>
      <c r="F1" s="2"/>
      <c r="G1" s="2"/>
      <c r="H1" s="2"/>
      <c r="I1" s="2"/>
      <c r="J1" s="2" t="s">
        <v>29</v>
      </c>
      <c r="K1" s="2"/>
      <c r="L1" s="2"/>
      <c r="M1" s="2"/>
      <c r="N1" s="2"/>
      <c r="O1" s="2"/>
      <c r="P1" s="2"/>
      <c r="Q1" s="3"/>
      <c r="R1" s="3"/>
      <c r="S1" s="4" t="s">
        <v>112</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95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88</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00" t="s">
        <v>104</v>
      </c>
      <c r="E4" s="201"/>
      <c r="F4" s="202"/>
      <c r="G4" s="200" t="s">
        <v>113</v>
      </c>
      <c r="H4" s="201"/>
      <c r="I4" s="202"/>
      <c r="J4" s="203" t="s">
        <v>0</v>
      </c>
      <c r="K4" s="204"/>
      <c r="L4" s="204"/>
      <c r="M4" s="12"/>
      <c r="N4" s="203" t="s">
        <v>0</v>
      </c>
      <c r="O4" s="204"/>
      <c r="P4" s="205"/>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06"/>
      <c r="E5" s="207"/>
      <c r="F5" s="208"/>
      <c r="G5" s="209" t="s">
        <v>30</v>
      </c>
      <c r="H5" s="210"/>
      <c r="I5" s="211"/>
      <c r="J5" s="209" t="s">
        <v>114</v>
      </c>
      <c r="K5" s="210"/>
      <c r="L5" s="210"/>
      <c r="M5" s="18" t="s">
        <v>1</v>
      </c>
      <c r="N5" s="209" t="s">
        <v>117</v>
      </c>
      <c r="O5" s="210"/>
      <c r="P5" s="211"/>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37</v>
      </c>
      <c r="E6" s="197" t="s">
        <v>38</v>
      </c>
      <c r="F6" s="23" t="s">
        <v>2</v>
      </c>
      <c r="G6" s="21" t="s">
        <v>37</v>
      </c>
      <c r="H6" s="22" t="s">
        <v>38</v>
      </c>
      <c r="I6" s="23" t="s">
        <v>2</v>
      </c>
      <c r="J6" s="21" t="s">
        <v>37</v>
      </c>
      <c r="K6" s="22" t="s">
        <v>38</v>
      </c>
      <c r="L6" s="23" t="s">
        <v>2</v>
      </c>
      <c r="M6" s="24" t="s">
        <v>73</v>
      </c>
      <c r="N6" s="21" t="s">
        <v>37</v>
      </c>
      <c r="O6" s="22" t="s">
        <v>38</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31</v>
      </c>
      <c r="E7" s="28" t="s">
        <v>32</v>
      </c>
      <c r="F7" s="29" t="s">
        <v>3</v>
      </c>
      <c r="G7" s="27" t="s">
        <v>31</v>
      </c>
      <c r="H7" s="28" t="s">
        <v>32</v>
      </c>
      <c r="I7" s="29" t="s">
        <v>3</v>
      </c>
      <c r="J7" s="27" t="s">
        <v>31</v>
      </c>
      <c r="K7" s="28" t="s">
        <v>32</v>
      </c>
      <c r="L7" s="29" t="s">
        <v>3</v>
      </c>
      <c r="M7" s="30"/>
      <c r="N7" s="27" t="s">
        <v>31</v>
      </c>
      <c r="O7" s="28" t="s">
        <v>32</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2" t="s">
        <v>105</v>
      </c>
      <c r="E9" s="213"/>
      <c r="F9" s="214"/>
      <c r="G9" s="212" t="s">
        <v>116</v>
      </c>
      <c r="H9" s="213"/>
      <c r="I9" s="214"/>
      <c r="J9" s="215" t="s">
        <v>96</v>
      </c>
      <c r="K9" s="216"/>
      <c r="L9" s="216"/>
      <c r="M9" s="39"/>
      <c r="N9" s="215" t="s">
        <v>39</v>
      </c>
      <c r="O9" s="216"/>
      <c r="P9" s="217"/>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53</v>
      </c>
      <c r="B10" s="42"/>
      <c r="C10" s="42"/>
      <c r="D10" s="43">
        <v>2210</v>
      </c>
      <c r="E10" s="44">
        <v>69</v>
      </c>
      <c r="F10" s="45">
        <f>SUM(D10:E10)</f>
        <v>2279</v>
      </c>
      <c r="G10" s="44">
        <v>2129</v>
      </c>
      <c r="H10" s="44">
        <v>56</v>
      </c>
      <c r="I10" s="45">
        <f>SUM(G10:H10)</f>
        <v>2185</v>
      </c>
      <c r="J10" s="43">
        <v>544</v>
      </c>
      <c r="K10" s="44">
        <v>36</v>
      </c>
      <c r="L10" s="45">
        <f>SUM(J10:K10)</f>
        <v>580</v>
      </c>
      <c r="M10" s="46">
        <f>ROUND(L10-P10,2)/P10*100</f>
        <v>5.263157894736842</v>
      </c>
      <c r="N10" s="43">
        <v>530</v>
      </c>
      <c r="O10" s="44">
        <v>21</v>
      </c>
      <c r="P10" s="47">
        <f>SUM(N10:O10)</f>
        <v>551</v>
      </c>
      <c r="Q10" s="48"/>
      <c r="S10" s="49" t="s">
        <v>40</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18"/>
      <c r="E11" s="218"/>
      <c r="F11" s="218"/>
      <c r="G11" s="218"/>
      <c r="H11" s="218"/>
      <c r="I11" s="218"/>
      <c r="J11" s="219" t="s">
        <v>115</v>
      </c>
      <c r="K11" s="219"/>
      <c r="L11" s="219"/>
      <c r="M11" s="50"/>
      <c r="N11" s="210" t="s">
        <v>118</v>
      </c>
      <c r="O11" s="210"/>
      <c r="P11" s="210"/>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129</v>
      </c>
      <c r="E12" s="55">
        <f>SUM(E13:E14)</f>
        <v>0</v>
      </c>
      <c r="F12" s="56">
        <f>SUM(D12:E12)</f>
        <v>129</v>
      </c>
      <c r="G12" s="54">
        <f>SUM(G13:G14)</f>
        <v>112</v>
      </c>
      <c r="H12" s="55">
        <f>SUM(H13:H14)</f>
        <v>0</v>
      </c>
      <c r="I12" s="56">
        <f>SUM(G12:H12)</f>
        <v>112</v>
      </c>
      <c r="J12" s="43">
        <f>J13+J14</f>
        <v>3022</v>
      </c>
      <c r="K12" s="57">
        <f>K13+K14</f>
        <v>40</v>
      </c>
      <c r="L12" s="45">
        <f>SUM(J12:K12)</f>
        <v>3062</v>
      </c>
      <c r="M12" s="58" t="s">
        <v>24</v>
      </c>
      <c r="N12" s="43">
        <f>+N13+N14</f>
        <v>2482</v>
      </c>
      <c r="O12" s="43">
        <f>+O13+O14</f>
        <v>135</v>
      </c>
      <c r="P12" s="45">
        <f>SUM(N12:O12)</f>
        <v>2617</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89</v>
      </c>
      <c r="C13" s="61"/>
      <c r="D13" s="62">
        <v>20</v>
      </c>
      <c r="E13" s="63">
        <v>0</v>
      </c>
      <c r="F13" s="59">
        <f>SUM(D13:E13)</f>
        <v>20</v>
      </c>
      <c r="G13" s="62">
        <v>11</v>
      </c>
      <c r="H13" s="63">
        <v>0</v>
      </c>
      <c r="I13" s="59">
        <f>SUM(G13:H13)</f>
        <v>11</v>
      </c>
      <c r="J13" s="62">
        <v>2333</v>
      </c>
      <c r="K13" s="63">
        <v>40</v>
      </c>
      <c r="L13" s="59">
        <f>SUM(J13:K13)</f>
        <v>2373</v>
      </c>
      <c r="M13" s="64">
        <f>ROUND(L13-P13,2)/P13*100</f>
        <v>-1.125</v>
      </c>
      <c r="N13" s="62">
        <v>2265</v>
      </c>
      <c r="O13" s="63">
        <v>135</v>
      </c>
      <c r="P13" s="59">
        <f>SUM(N13:O13)</f>
        <v>2400</v>
      </c>
      <c r="Q13" s="65"/>
      <c r="R13" s="66" t="s">
        <v>90</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101</v>
      </c>
      <c r="C14" s="68"/>
      <c r="D14" s="69">
        <v>109</v>
      </c>
      <c r="E14" s="70">
        <v>0</v>
      </c>
      <c r="F14" s="71">
        <f>SUM(D14:E14)</f>
        <v>109</v>
      </c>
      <c r="G14" s="69">
        <v>101</v>
      </c>
      <c r="H14" s="70">
        <v>0</v>
      </c>
      <c r="I14" s="71">
        <f>SUM(G14:H14)</f>
        <v>101</v>
      </c>
      <c r="J14" s="69">
        <v>689</v>
      </c>
      <c r="K14" s="72">
        <v>0</v>
      </c>
      <c r="L14" s="71">
        <f>SUM(J14:K14)</f>
        <v>689</v>
      </c>
      <c r="M14" s="73" t="s">
        <v>24</v>
      </c>
      <c r="N14" s="69">
        <v>217</v>
      </c>
      <c r="O14" s="72">
        <v>0</v>
      </c>
      <c r="P14" s="71">
        <f>SUM(N14:O14)</f>
        <v>217</v>
      </c>
      <c r="Q14" s="74"/>
      <c r="R14" s="75" t="s">
        <v>102</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211</v>
      </c>
      <c r="E16" s="55">
        <f>SUM(E18:E23)</f>
        <v>0</v>
      </c>
      <c r="F16" s="47">
        <f>SUM(D16:E16)</f>
        <v>211</v>
      </c>
      <c r="G16" s="43">
        <f>SUM(G18:G23)</f>
        <v>204</v>
      </c>
      <c r="H16" s="55">
        <f>SUM(H18:H23)</f>
        <v>1</v>
      </c>
      <c r="I16" s="47">
        <f>SUM(G16:H16)</f>
        <v>205</v>
      </c>
      <c r="J16" s="43">
        <f>SUM(J18:J23)</f>
        <v>1468</v>
      </c>
      <c r="K16" s="55">
        <f>SUM(K18:K23)</f>
        <v>3</v>
      </c>
      <c r="L16" s="47">
        <f>SUM(J16:K16)</f>
        <v>1471</v>
      </c>
      <c r="M16" s="78">
        <f>ROUND((L16-P16)/(P16)*(100),2)</f>
        <v>-2.06</v>
      </c>
      <c r="N16" s="43">
        <f>SUM(N18:N23)</f>
        <v>1473</v>
      </c>
      <c r="O16" s="55">
        <f>SUM(O18:O23)</f>
        <v>29</v>
      </c>
      <c r="P16" s="47">
        <f>SUM(N16:O16)</f>
        <v>1502</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c r="B17" s="79" t="s">
        <v>34</v>
      </c>
      <c r="C17" s="80"/>
      <c r="D17" s="62">
        <f>SUM(D18:D20)</f>
        <v>208</v>
      </c>
      <c r="E17" s="63">
        <f>SUM(E18:E20)</f>
        <v>0</v>
      </c>
      <c r="F17" s="56">
        <f>SUM(D17:E17)</f>
        <v>208</v>
      </c>
      <c r="G17" s="62">
        <f>SUM(G18:G20)</f>
        <v>196</v>
      </c>
      <c r="H17" s="63">
        <f>SUM(H18:H20)</f>
        <v>1</v>
      </c>
      <c r="I17" s="56">
        <f>SUM(G17:H17)</f>
        <v>197</v>
      </c>
      <c r="J17" s="63">
        <f>SUM(J18:J20)</f>
        <v>1442</v>
      </c>
      <c r="K17" s="63">
        <f>SUM(K18:K20)</f>
        <v>2</v>
      </c>
      <c r="L17" s="56">
        <f>SUM(J17:K17)</f>
        <v>1444</v>
      </c>
      <c r="M17" s="64">
        <f>ROUND(L17-P17,2)/P17*100</f>
        <v>-1.0281014393420151</v>
      </c>
      <c r="N17" s="62">
        <f>SUM(N18:N20)</f>
        <v>1438</v>
      </c>
      <c r="O17" s="63">
        <f>SUM(O18:O20)</f>
        <v>21</v>
      </c>
      <c r="P17" s="56">
        <f>SUM(N17:O17)</f>
        <v>1459</v>
      </c>
      <c r="Q17" s="82"/>
      <c r="R17" s="83" t="s">
        <v>35</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208</v>
      </c>
      <c r="E18" s="87">
        <v>0</v>
      </c>
      <c r="F18" s="88">
        <f>SUM(D18:E18)</f>
        <v>208</v>
      </c>
      <c r="G18" s="86">
        <v>196</v>
      </c>
      <c r="H18" s="87">
        <v>0</v>
      </c>
      <c r="I18" s="88">
        <f>SUM(G18:H18)</f>
        <v>196</v>
      </c>
      <c r="J18" s="86">
        <v>1442</v>
      </c>
      <c r="K18" s="87">
        <v>0</v>
      </c>
      <c r="L18" s="88">
        <f>SUM(J18:K18)</f>
        <v>1442</v>
      </c>
      <c r="M18" s="89">
        <f>ROUND(L18-P18,2)/P18*100</f>
        <v>0.20847810979847115</v>
      </c>
      <c r="N18" s="86">
        <v>1438</v>
      </c>
      <c r="O18" s="87">
        <v>1</v>
      </c>
      <c r="P18" s="88">
        <f>SUM(N18:O18)</f>
        <v>1439</v>
      </c>
      <c r="Q18" s="66" t="s">
        <v>55</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41</v>
      </c>
      <c r="D19" s="93">
        <v>0</v>
      </c>
      <c r="E19" s="94">
        <v>0</v>
      </c>
      <c r="F19" s="95">
        <f>SUM(D19:E19)</f>
        <v>0</v>
      </c>
      <c r="G19" s="93">
        <v>0</v>
      </c>
      <c r="H19" s="94">
        <v>1</v>
      </c>
      <c r="I19" s="95">
        <f>SUM(G19:H19)</f>
        <v>1</v>
      </c>
      <c r="J19" s="93">
        <v>0</v>
      </c>
      <c r="K19" s="94">
        <v>2</v>
      </c>
      <c r="L19" s="95">
        <f>SUM(J19:K19)</f>
        <v>2</v>
      </c>
      <c r="M19" s="96">
        <f>ROUND(L19-P19,2)/P19*100</f>
        <v>-90</v>
      </c>
      <c r="N19" s="93">
        <v>0</v>
      </c>
      <c r="O19" s="94">
        <v>20</v>
      </c>
      <c r="P19" s="95">
        <f>SUM(N19:O19)</f>
        <v>20</v>
      </c>
      <c r="Q19" s="97" t="s">
        <v>52</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1</v>
      </c>
      <c r="E21" s="94">
        <v>0</v>
      </c>
      <c r="F21" s="95">
        <f>SUM(D21:E21)</f>
        <v>1</v>
      </c>
      <c r="G21" s="93">
        <v>3</v>
      </c>
      <c r="H21" s="94">
        <v>0</v>
      </c>
      <c r="I21" s="95">
        <f>SUM(G21:H21)</f>
        <v>3</v>
      </c>
      <c r="J21" s="93">
        <v>14</v>
      </c>
      <c r="K21" s="94">
        <v>1</v>
      </c>
      <c r="L21" s="95">
        <f>SUM(J21:K21)</f>
        <v>15</v>
      </c>
      <c r="M21" s="106">
        <f>ROUND(L21-P21,2)/P21*100</f>
        <v>-37.5</v>
      </c>
      <c r="N21" s="93">
        <v>19</v>
      </c>
      <c r="O21" s="94">
        <v>5</v>
      </c>
      <c r="P21" s="95">
        <f>SUM(N21:O21)</f>
        <v>24</v>
      </c>
      <c r="Q21" s="51"/>
      <c r="R21" s="103" t="s">
        <v>42</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1</v>
      </c>
      <c r="E22" s="94">
        <v>0</v>
      </c>
      <c r="F22" s="107">
        <f>SUM(D22:E22)</f>
        <v>1</v>
      </c>
      <c r="G22" s="93">
        <v>0</v>
      </c>
      <c r="H22" s="94">
        <v>0</v>
      </c>
      <c r="I22" s="107">
        <f>SUM(G22:H22)</f>
        <v>0</v>
      </c>
      <c r="J22" s="93">
        <v>2</v>
      </c>
      <c r="K22" s="94">
        <v>0</v>
      </c>
      <c r="L22" s="107">
        <f>SUM(J22:K22)</f>
        <v>2</v>
      </c>
      <c r="M22" s="96">
        <f>ROUND(L22-P22,2)/P22*100</f>
        <v>-50</v>
      </c>
      <c r="N22" s="93">
        <v>1</v>
      </c>
      <c r="O22" s="94">
        <v>3</v>
      </c>
      <c r="P22" s="107">
        <f>SUM(N22:O22)</f>
        <v>4</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43</v>
      </c>
      <c r="C23" s="110"/>
      <c r="D23" s="69">
        <v>1</v>
      </c>
      <c r="E23" s="70">
        <v>0</v>
      </c>
      <c r="F23" s="111">
        <f>SUM(D23:E23)</f>
        <v>1</v>
      </c>
      <c r="G23" s="69">
        <v>5</v>
      </c>
      <c r="H23" s="70">
        <v>0</v>
      </c>
      <c r="I23" s="111">
        <f>SUM(G23:H23)</f>
        <v>5</v>
      </c>
      <c r="J23" s="69">
        <v>10</v>
      </c>
      <c r="K23" s="70">
        <v>0</v>
      </c>
      <c r="L23" s="111">
        <f>SUM(J23:K23)</f>
        <v>10</v>
      </c>
      <c r="M23" s="112">
        <f>ROUND(L23-P23,2)/P23*100</f>
        <v>-33.33333333333333</v>
      </c>
      <c r="N23" s="69">
        <v>15</v>
      </c>
      <c r="O23" s="70">
        <v>0</v>
      </c>
      <c r="P23" s="111">
        <f>SUM(N23:O23)</f>
        <v>15</v>
      </c>
      <c r="Q23" s="113"/>
      <c r="R23" s="114" t="s">
        <v>44</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82</v>
      </c>
      <c r="B25" s="53"/>
      <c r="C25" s="53"/>
      <c r="D25" s="54">
        <f>SUM(D26+D29)</f>
        <v>13</v>
      </c>
      <c r="E25" s="116">
        <f>SUM(E26+E29)</f>
        <v>0</v>
      </c>
      <c r="F25" s="56">
        <f>SUM(D25:E25)</f>
        <v>13</v>
      </c>
      <c r="G25" s="54">
        <f>SUM(G26+G29)</f>
        <v>18</v>
      </c>
      <c r="H25" s="116">
        <f>SUM(H26+H29)</f>
        <v>0</v>
      </c>
      <c r="I25" s="56">
        <f>SUM(G25:H25)</f>
        <v>18</v>
      </c>
      <c r="J25" s="54">
        <f>SUM(J26+J29)</f>
        <v>84</v>
      </c>
      <c r="K25" s="116">
        <f>SUM(K26+K29)</f>
        <v>0</v>
      </c>
      <c r="L25" s="56">
        <f aca="true" t="shared" si="0" ref="L25:L31">SUM(J25:K25)</f>
        <v>84</v>
      </c>
      <c r="M25" s="58" t="s">
        <v>24</v>
      </c>
      <c r="N25" s="62">
        <f>SUM(N26+N29)</f>
        <v>92</v>
      </c>
      <c r="O25" s="63">
        <f>SUM(O26+O29)</f>
        <v>0</v>
      </c>
      <c r="P25" s="56">
        <f aca="true" t="shared" si="1" ref="P25:P31">SUM(N25:O25)</f>
        <v>92</v>
      </c>
      <c r="Q25" s="84"/>
      <c r="R25" s="84"/>
      <c r="S25" s="117" t="s">
        <v>83</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81</v>
      </c>
      <c r="C26" s="118"/>
      <c r="D26" s="54">
        <f>SUM(D27:D28)</f>
        <v>3</v>
      </c>
      <c r="E26" s="116">
        <f>SUM(E27:E28)</f>
        <v>0</v>
      </c>
      <c r="F26" s="59">
        <f aca="true" t="shared" si="2" ref="F26:F31">SUM(D26:E26)</f>
        <v>3</v>
      </c>
      <c r="G26" s="116">
        <f>SUM(G27:G28)</f>
        <v>2</v>
      </c>
      <c r="H26" s="116">
        <f>SUM(H27:H28)</f>
        <v>0</v>
      </c>
      <c r="I26" s="59">
        <f aca="true" t="shared" si="3" ref="I26:I31">SUM(G26:H26)</f>
        <v>2</v>
      </c>
      <c r="J26" s="54">
        <f>SUM(J27:J28)</f>
        <v>27</v>
      </c>
      <c r="K26" s="119">
        <f>SUM(K27:K28)</f>
        <v>0</v>
      </c>
      <c r="L26" s="59">
        <f t="shared" si="0"/>
        <v>27</v>
      </c>
      <c r="M26" s="120" t="s">
        <v>24</v>
      </c>
      <c r="N26" s="81">
        <f>SUM(N27:N28)</f>
        <v>48</v>
      </c>
      <c r="O26" s="63">
        <f>SUM(O27:O28)</f>
        <v>0</v>
      </c>
      <c r="P26" s="59">
        <f t="shared" si="1"/>
        <v>48</v>
      </c>
      <c r="Q26" s="121"/>
      <c r="R26" s="83" t="s">
        <v>84</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63</v>
      </c>
      <c r="D27" s="124">
        <v>3</v>
      </c>
      <c r="E27" s="125">
        <v>0</v>
      </c>
      <c r="F27" s="126">
        <f t="shared" si="2"/>
        <v>3</v>
      </c>
      <c r="G27" s="124">
        <v>2</v>
      </c>
      <c r="H27" s="125">
        <v>0</v>
      </c>
      <c r="I27" s="126">
        <f t="shared" si="3"/>
        <v>2</v>
      </c>
      <c r="J27" s="124">
        <v>27</v>
      </c>
      <c r="K27" s="125">
        <v>0</v>
      </c>
      <c r="L27" s="126">
        <f t="shared" si="0"/>
        <v>27</v>
      </c>
      <c r="M27" s="127" t="s">
        <v>24</v>
      </c>
      <c r="N27" s="124">
        <v>48</v>
      </c>
      <c r="O27" s="125">
        <v>0</v>
      </c>
      <c r="P27" s="126">
        <f t="shared" si="1"/>
        <v>48</v>
      </c>
      <c r="Q27" s="128" t="s">
        <v>65</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64</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66</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67</v>
      </c>
      <c r="C29" s="135"/>
      <c r="D29" s="137">
        <f>SUM(D30:D31)</f>
        <v>10</v>
      </c>
      <c r="E29" s="136">
        <f>SUM(E30:E31)</f>
        <v>0</v>
      </c>
      <c r="F29" s="107">
        <f t="shared" si="2"/>
        <v>10</v>
      </c>
      <c r="G29" s="137">
        <f>SUM(G30:G31)</f>
        <v>16</v>
      </c>
      <c r="H29" s="136">
        <f>SUM(H30:H31)</f>
        <v>0</v>
      </c>
      <c r="I29" s="107">
        <f t="shared" si="3"/>
        <v>16</v>
      </c>
      <c r="J29" s="137">
        <f>SUM(J30:J31)</f>
        <v>57</v>
      </c>
      <c r="K29" s="136">
        <f>SUM(K30:K31)</f>
        <v>0</v>
      </c>
      <c r="L29" s="107">
        <f t="shared" si="0"/>
        <v>57</v>
      </c>
      <c r="M29" s="127" t="s">
        <v>24</v>
      </c>
      <c r="N29" s="137">
        <f>SUM(N30:N31)</f>
        <v>44</v>
      </c>
      <c r="O29" s="136">
        <f>SUM(O30:O31)</f>
        <v>0</v>
      </c>
      <c r="P29" s="107">
        <f t="shared" si="1"/>
        <v>44</v>
      </c>
      <c r="Q29" s="138"/>
      <c r="R29" s="103" t="s">
        <v>68</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74</v>
      </c>
      <c r="D30" s="124">
        <v>10</v>
      </c>
      <c r="E30" s="125">
        <v>0</v>
      </c>
      <c r="F30" s="126">
        <f t="shared" si="2"/>
        <v>10</v>
      </c>
      <c r="G30" s="124">
        <v>16</v>
      </c>
      <c r="H30" s="125">
        <v>0</v>
      </c>
      <c r="I30" s="126">
        <f t="shared" si="3"/>
        <v>16</v>
      </c>
      <c r="J30" s="124">
        <v>57</v>
      </c>
      <c r="K30" s="125">
        <v>0</v>
      </c>
      <c r="L30" s="126">
        <f t="shared" si="0"/>
        <v>57</v>
      </c>
      <c r="M30" s="127" t="s">
        <v>24</v>
      </c>
      <c r="N30" s="124">
        <v>44</v>
      </c>
      <c r="O30" s="125">
        <v>0</v>
      </c>
      <c r="P30" s="88">
        <f t="shared" si="1"/>
        <v>44</v>
      </c>
      <c r="Q30" s="128" t="s">
        <v>76</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75</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77</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-14</v>
      </c>
      <c r="E34" s="55">
        <f>SUM(E35:E36)</f>
        <v>13</v>
      </c>
      <c r="F34" s="47">
        <f>SUM(F35:F36)</f>
        <v>-1</v>
      </c>
      <c r="G34" s="148">
        <f>SUM(G35:G36)</f>
        <v>12</v>
      </c>
      <c r="H34" s="55">
        <f aca="true" t="shared" si="4" ref="H34:P34">SUM(H35:H36)</f>
        <v>6</v>
      </c>
      <c r="I34" s="47">
        <f t="shared" si="4"/>
        <v>18</v>
      </c>
      <c r="J34" s="55">
        <f t="shared" si="4"/>
        <v>7</v>
      </c>
      <c r="K34" s="55">
        <f t="shared" si="4"/>
        <v>24</v>
      </c>
      <c r="L34" s="45">
        <f t="shared" si="4"/>
        <v>31</v>
      </c>
      <c r="M34" s="149" t="s">
        <v>24</v>
      </c>
      <c r="N34" s="44">
        <f t="shared" si="4"/>
        <v>16</v>
      </c>
      <c r="O34" s="55">
        <f t="shared" si="4"/>
        <v>13</v>
      </c>
      <c r="P34" s="45">
        <f t="shared" si="4"/>
        <v>29</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91</v>
      </c>
      <c r="C35" s="61"/>
      <c r="D35" s="93">
        <v>-1</v>
      </c>
      <c r="E35" s="94">
        <v>0</v>
      </c>
      <c r="F35" s="59">
        <f>SUM(D35:E35)</f>
        <v>-1</v>
      </c>
      <c r="G35" s="93">
        <v>9</v>
      </c>
      <c r="H35" s="94">
        <v>-1</v>
      </c>
      <c r="I35" s="59">
        <f>SUM(G35:H35)</f>
        <v>8</v>
      </c>
      <c r="J35" s="93">
        <v>19</v>
      </c>
      <c r="K35" s="94">
        <v>-1</v>
      </c>
      <c r="L35" s="59">
        <f>SUM(J35:K35)</f>
        <v>18</v>
      </c>
      <c r="M35" s="120" t="s">
        <v>24</v>
      </c>
      <c r="N35" s="93">
        <v>-2</v>
      </c>
      <c r="O35" s="94">
        <v>7</v>
      </c>
      <c r="P35" s="59">
        <f>SUM(N35:O35)</f>
        <v>5</v>
      </c>
      <c r="Q35" s="65"/>
      <c r="R35" s="66" t="s">
        <v>94</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92</v>
      </c>
      <c r="C36" s="150"/>
      <c r="D36" s="93">
        <v>-13</v>
      </c>
      <c r="E36" s="94">
        <v>13</v>
      </c>
      <c r="F36" s="71">
        <f>SUM(D36:E36)</f>
        <v>0</v>
      </c>
      <c r="G36" s="93">
        <v>3</v>
      </c>
      <c r="H36" s="94">
        <v>7</v>
      </c>
      <c r="I36" s="71">
        <f>SUM(G36:H36)</f>
        <v>10</v>
      </c>
      <c r="J36" s="69">
        <v>-12</v>
      </c>
      <c r="K36" s="72">
        <v>25</v>
      </c>
      <c r="L36" s="71">
        <f>SUM(J36:K36)</f>
        <v>13</v>
      </c>
      <c r="M36" s="151" t="s">
        <v>24</v>
      </c>
      <c r="N36" s="69">
        <v>18</v>
      </c>
      <c r="O36" s="72">
        <v>6</v>
      </c>
      <c r="P36" s="71">
        <f>SUM(N36:O36)</f>
        <v>24</v>
      </c>
      <c r="Q36" s="74"/>
      <c r="R36" s="75" t="s">
        <v>93</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12" t="s">
        <v>103</v>
      </c>
      <c r="E37" s="213"/>
      <c r="F37" s="213"/>
      <c r="G37" s="212" t="s">
        <v>119</v>
      </c>
      <c r="H37" s="213"/>
      <c r="I37" s="213"/>
      <c r="J37" s="212" t="s">
        <v>119</v>
      </c>
      <c r="K37" s="213"/>
      <c r="L37" s="213"/>
      <c r="M37" s="213"/>
      <c r="N37" s="221" t="s">
        <v>120</v>
      </c>
      <c r="O37" s="221"/>
      <c r="P37" s="221"/>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46</v>
      </c>
      <c r="B38" s="153"/>
      <c r="C38" s="153"/>
      <c r="D38" s="43">
        <f>D10+D12-D16-D25-D34</f>
        <v>2129</v>
      </c>
      <c r="E38" s="44">
        <f>E10+E12-E16-E25-E34</f>
        <v>56</v>
      </c>
      <c r="F38" s="47">
        <f>SUM(D38:E38)</f>
        <v>2185</v>
      </c>
      <c r="G38" s="43">
        <f>G10+G12-G16-G25-G34</f>
        <v>2007</v>
      </c>
      <c r="H38" s="44">
        <f>H10+H12-H16-H25-H34</f>
        <v>49</v>
      </c>
      <c r="I38" s="47">
        <f>SUM(G38:H38)</f>
        <v>2056</v>
      </c>
      <c r="J38" s="43">
        <f>J10+J12-J16-J25-J34</f>
        <v>2007</v>
      </c>
      <c r="K38" s="44">
        <f>K10+K12-K16-K25-K34</f>
        <v>49</v>
      </c>
      <c r="L38" s="47">
        <f>SUM(J38:K38)</f>
        <v>2056</v>
      </c>
      <c r="M38" s="78">
        <f>ROUND((L38-P38)/(P38)*(100),2)</f>
        <v>33.07</v>
      </c>
      <c r="N38" s="148">
        <f>N10+N12-N16-N25-N34</f>
        <v>1431</v>
      </c>
      <c r="O38" s="55">
        <f>+O10+O12-O16-O25-O34</f>
        <v>114</v>
      </c>
      <c r="P38" s="47">
        <f>SUM(N38:O38)</f>
        <v>1545</v>
      </c>
      <c r="Q38" s="154"/>
      <c r="R38" s="154"/>
      <c r="S38" s="155" t="s">
        <v>85</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18"/>
      <c r="E39" s="218"/>
      <c r="F39" s="218"/>
      <c r="G39" s="218"/>
      <c r="H39" s="218"/>
      <c r="I39" s="218"/>
      <c r="J39" s="218"/>
      <c r="K39" s="218"/>
      <c r="L39" s="218"/>
      <c r="M39" s="50"/>
      <c r="N39" s="218"/>
      <c r="O39" s="218"/>
      <c r="P39" s="218"/>
      <c r="Q39" s="220"/>
      <c r="R39" s="220"/>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79</v>
      </c>
      <c r="B40" s="42"/>
      <c r="C40" s="42"/>
      <c r="D40" s="148">
        <f>SUM(D41:D42)</f>
        <v>2129</v>
      </c>
      <c r="E40" s="55">
        <f>SUM(E41:E42)</f>
        <v>56</v>
      </c>
      <c r="F40" s="44">
        <f>SUM(F41:F42)</f>
        <v>2185</v>
      </c>
      <c r="G40" s="148">
        <f aca="true" t="shared" si="5" ref="G40:L40">SUM(G41:G42)</f>
        <v>2007</v>
      </c>
      <c r="H40" s="55">
        <f t="shared" si="5"/>
        <v>49</v>
      </c>
      <c r="I40" s="44">
        <f t="shared" si="5"/>
        <v>2056</v>
      </c>
      <c r="J40" s="148">
        <f t="shared" si="5"/>
        <v>2007</v>
      </c>
      <c r="K40" s="55">
        <f t="shared" si="5"/>
        <v>49</v>
      </c>
      <c r="L40" s="45">
        <f t="shared" si="5"/>
        <v>2056</v>
      </c>
      <c r="M40" s="78">
        <f>ROUND(L40-P40,2)/P40*100</f>
        <v>33.07443365695793</v>
      </c>
      <c r="N40" s="148">
        <f>SUM(N41:N42)</f>
        <v>1431</v>
      </c>
      <c r="O40" s="55">
        <f>SUM(O41:O42)</f>
        <v>114</v>
      </c>
      <c r="P40" s="47">
        <f>SUM(N40:O40)</f>
        <v>1545</v>
      </c>
      <c r="Q40" s="48"/>
      <c r="R40" s="48"/>
      <c r="S40" s="49" t="s">
        <v>80</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1885</v>
      </c>
      <c r="E41" s="94">
        <v>56</v>
      </c>
      <c r="F41" s="95">
        <f>SUM(D41:E41)</f>
        <v>1941</v>
      </c>
      <c r="G41" s="62">
        <v>1767</v>
      </c>
      <c r="H41" s="94">
        <v>48</v>
      </c>
      <c r="I41" s="95">
        <f>SUM(G41:H41)</f>
        <v>1815</v>
      </c>
      <c r="J41" s="62">
        <v>1767</v>
      </c>
      <c r="K41" s="94">
        <v>48</v>
      </c>
      <c r="L41" s="95">
        <f>SUM(J41:K41)</f>
        <v>1815</v>
      </c>
      <c r="M41" s="199">
        <f>ROUND(L41-P41,2)/P41*100</f>
        <v>37.91793313069909</v>
      </c>
      <c r="N41" s="94">
        <v>1203</v>
      </c>
      <c r="O41" s="94">
        <v>113</v>
      </c>
      <c r="P41" s="95">
        <f>SUM(N41:O41)</f>
        <v>1316</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244</v>
      </c>
      <c r="E42" s="70">
        <v>0</v>
      </c>
      <c r="F42" s="71">
        <f>SUM(D42:E42)</f>
        <v>244</v>
      </c>
      <c r="G42" s="69">
        <v>240</v>
      </c>
      <c r="H42" s="70">
        <v>1</v>
      </c>
      <c r="I42" s="71">
        <f>SUM(G42:H42)</f>
        <v>241</v>
      </c>
      <c r="J42" s="69">
        <v>240</v>
      </c>
      <c r="K42" s="70">
        <v>1</v>
      </c>
      <c r="L42" s="71">
        <f>SUM(J42:K42)</f>
        <v>241</v>
      </c>
      <c r="M42" s="112">
        <f>ROUND(L42-P42,2)/P42*100</f>
        <v>5.240174672489083</v>
      </c>
      <c r="N42" s="69">
        <v>228</v>
      </c>
      <c r="O42" s="70">
        <v>1</v>
      </c>
      <c r="P42" s="71">
        <f>SUM(N42:O42)</f>
        <v>229</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60</v>
      </c>
      <c r="B44" s="161"/>
      <c r="C44" s="161"/>
      <c r="D44" s="162"/>
      <c r="E44" s="163"/>
      <c r="F44" s="164"/>
      <c r="G44" s="162"/>
      <c r="H44" s="163"/>
      <c r="I44" s="164"/>
      <c r="J44" s="162"/>
      <c r="K44" s="163"/>
      <c r="L44" s="164" t="s">
        <v>123</v>
      </c>
      <c r="M44" s="165"/>
      <c r="N44" s="162"/>
      <c r="O44" s="163"/>
      <c r="P44" s="164"/>
      <c r="Q44" s="166"/>
      <c r="R44" s="166"/>
      <c r="S44" s="167" t="s">
        <v>62</v>
      </c>
    </row>
    <row r="45" spans="1:19" s="16" customFormat="1" ht="21" customHeight="1">
      <c r="A45" s="147" t="s">
        <v>61</v>
      </c>
      <c r="B45" s="105"/>
      <c r="C45" s="105"/>
      <c r="D45" s="168"/>
      <c r="E45" s="169"/>
      <c r="F45" s="170"/>
      <c r="G45" s="168"/>
      <c r="H45" s="169"/>
      <c r="I45" s="170"/>
      <c r="J45" s="168"/>
      <c r="K45" s="169"/>
      <c r="L45" s="170"/>
      <c r="M45" s="171"/>
      <c r="N45" s="168"/>
      <c r="O45" s="169"/>
      <c r="P45" s="170"/>
      <c r="Q45" s="84"/>
      <c r="R45" s="84"/>
      <c r="S45" s="49" t="s">
        <v>69</v>
      </c>
    </row>
    <row r="46" spans="1:19" s="16" customFormat="1" ht="21" customHeight="1">
      <c r="A46" s="172"/>
      <c r="B46" s="105" t="s">
        <v>33</v>
      </c>
      <c r="C46" s="105"/>
      <c r="D46" s="173">
        <v>3</v>
      </c>
      <c r="E46" s="169">
        <v>0</v>
      </c>
      <c r="F46" s="174">
        <f>SUM(D46:E46)</f>
        <v>3</v>
      </c>
      <c r="G46" s="173">
        <v>11</v>
      </c>
      <c r="H46" s="169">
        <v>0</v>
      </c>
      <c r="I46" s="174">
        <f>SUM(G46:H46)</f>
        <v>11</v>
      </c>
      <c r="J46" s="173">
        <v>8</v>
      </c>
      <c r="K46" s="169">
        <v>0</v>
      </c>
      <c r="L46" s="174">
        <f>SUM(J46:K46)</f>
        <v>8</v>
      </c>
      <c r="M46" s="175" t="s">
        <v>24</v>
      </c>
      <c r="N46" s="173">
        <v>20</v>
      </c>
      <c r="O46" s="169">
        <v>0</v>
      </c>
      <c r="P46" s="170">
        <f>SUM(N46:O46)</f>
        <v>20</v>
      </c>
      <c r="Q46" s="84"/>
      <c r="R46" s="51" t="s">
        <v>47</v>
      </c>
      <c r="S46" s="52"/>
    </row>
    <row r="47" spans="1:19" s="16" customFormat="1" ht="21" customHeight="1">
      <c r="A47" s="172"/>
      <c r="B47" s="105" t="s">
        <v>107</v>
      </c>
      <c r="C47" s="105"/>
      <c r="D47" s="173">
        <v>12</v>
      </c>
      <c r="E47" s="169">
        <v>0</v>
      </c>
      <c r="F47" s="174">
        <f>SUM(D47:E47)</f>
        <v>12</v>
      </c>
      <c r="G47" s="173">
        <v>0</v>
      </c>
      <c r="H47" s="169">
        <v>0</v>
      </c>
      <c r="I47" s="174">
        <f>SUM(G47:H47)</f>
        <v>0</v>
      </c>
      <c r="J47" s="173">
        <v>110</v>
      </c>
      <c r="K47" s="169">
        <v>0</v>
      </c>
      <c r="L47" s="174">
        <f>SUM(J47:K47)</f>
        <v>110</v>
      </c>
      <c r="M47" s="175" t="s">
        <v>24</v>
      </c>
      <c r="N47" s="173">
        <v>101</v>
      </c>
      <c r="O47" s="169">
        <v>0</v>
      </c>
      <c r="P47" s="170">
        <f>SUM(N47:O47)</f>
        <v>101</v>
      </c>
      <c r="Q47" s="84"/>
      <c r="R47" s="51" t="s">
        <v>108</v>
      </c>
      <c r="S47" s="52"/>
    </row>
    <row r="48" spans="1:19" s="16" customFormat="1" ht="21" customHeight="1">
      <c r="A48" s="172"/>
      <c r="B48" s="105" t="s">
        <v>48</v>
      </c>
      <c r="C48" s="105"/>
      <c r="D48" s="173">
        <v>4</v>
      </c>
      <c r="E48" s="169">
        <v>0</v>
      </c>
      <c r="F48" s="174">
        <f>SUM(D48:E48)</f>
        <v>4</v>
      </c>
      <c r="G48" s="173">
        <v>8</v>
      </c>
      <c r="H48" s="169">
        <v>0</v>
      </c>
      <c r="I48" s="174">
        <f>SUM(G48:H48)</f>
        <v>8</v>
      </c>
      <c r="J48" s="173">
        <v>115</v>
      </c>
      <c r="K48" s="169">
        <v>0</v>
      </c>
      <c r="L48" s="174">
        <f>SUM(J48:K48)</f>
        <v>115</v>
      </c>
      <c r="M48" s="175" t="s">
        <v>24</v>
      </c>
      <c r="N48" s="173">
        <v>97</v>
      </c>
      <c r="O48" s="169">
        <v>0</v>
      </c>
      <c r="P48" s="170">
        <f>SUM(N48:O48)</f>
        <v>97</v>
      </c>
      <c r="Q48" s="84"/>
      <c r="R48" s="51" t="s">
        <v>49</v>
      </c>
      <c r="S48" s="52"/>
    </row>
    <row r="49" spans="1:19" s="16" customFormat="1" ht="21" customHeight="1">
      <c r="A49" s="172"/>
      <c r="B49" s="105" t="s">
        <v>50</v>
      </c>
      <c r="C49" s="105"/>
      <c r="D49" s="173">
        <v>0</v>
      </c>
      <c r="E49" s="176">
        <v>0</v>
      </c>
      <c r="F49" s="174">
        <f>SUM(D49:E49)</f>
        <v>0</v>
      </c>
      <c r="G49" s="173">
        <v>0</v>
      </c>
      <c r="H49" s="176">
        <v>0</v>
      </c>
      <c r="I49" s="174">
        <f>SUM(G49:H49)</f>
        <v>0</v>
      </c>
      <c r="J49" s="173">
        <v>0</v>
      </c>
      <c r="K49" s="176">
        <v>0</v>
      </c>
      <c r="L49" s="174">
        <f>SUM(J49:K49)</f>
        <v>0</v>
      </c>
      <c r="M49" s="133" t="s">
        <v>24</v>
      </c>
      <c r="N49" s="173">
        <v>-3</v>
      </c>
      <c r="O49" s="176">
        <v>0</v>
      </c>
      <c r="P49" s="170">
        <f>SUM(N49:O49)</f>
        <v>-3</v>
      </c>
      <c r="Q49" s="84"/>
      <c r="R49" s="51" t="s">
        <v>51</v>
      </c>
      <c r="S49" s="52"/>
    </row>
    <row r="50" spans="1:19" s="16" customFormat="1" ht="21" customHeight="1" thickBot="1">
      <c r="A50" s="177"/>
      <c r="B50" s="178" t="s">
        <v>56</v>
      </c>
      <c r="C50" s="178"/>
      <c r="D50" s="179">
        <f>D46+D47-D48-D49</f>
        <v>11</v>
      </c>
      <c r="E50" s="180">
        <f>E46+E47-E48-E49</f>
        <v>0</v>
      </c>
      <c r="F50" s="180">
        <f>SUM(D50:E50)</f>
        <v>11</v>
      </c>
      <c r="G50" s="179">
        <f>G46+G47-G48-G49</f>
        <v>3</v>
      </c>
      <c r="H50" s="180">
        <f>H46+H47-H48-H49</f>
        <v>0</v>
      </c>
      <c r="I50" s="180">
        <f>SUM(G50:H50)</f>
        <v>3</v>
      </c>
      <c r="J50" s="179">
        <f>J46+J47-J48-J49</f>
        <v>3</v>
      </c>
      <c r="K50" s="180">
        <f>K46+K47-K48-K49</f>
        <v>0</v>
      </c>
      <c r="L50" s="180">
        <f>SUM(J50:K50)</f>
        <v>3</v>
      </c>
      <c r="M50" s="181" t="s">
        <v>24</v>
      </c>
      <c r="N50" s="179">
        <f>N46+N47-N48-N49</f>
        <v>27</v>
      </c>
      <c r="O50" s="180">
        <f>O46+O47-O48-O49</f>
        <v>0</v>
      </c>
      <c r="P50" s="180">
        <f>SUM(N50:O50)</f>
        <v>27</v>
      </c>
      <c r="Q50" s="182"/>
      <c r="R50" s="183" t="s">
        <v>57</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58</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70</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97</v>
      </c>
      <c r="D54" s="185"/>
      <c r="E54" s="185"/>
      <c r="F54" s="185"/>
      <c r="G54" s="185"/>
      <c r="H54" s="185"/>
      <c r="I54" s="185"/>
      <c r="J54" s="185"/>
      <c r="K54" s="185"/>
      <c r="L54" s="185"/>
      <c r="M54" s="185"/>
      <c r="N54" s="185"/>
      <c r="O54" s="185"/>
      <c r="P54" s="185"/>
      <c r="Q54" s="185"/>
      <c r="R54" s="185"/>
    </row>
    <row r="55" spans="2:18" s="187" customFormat="1" ht="18" customHeight="1">
      <c r="B55" s="187" t="s">
        <v>100</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59</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54</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8" s="187" customFormat="1" ht="18" customHeight="1">
      <c r="A59" s="193"/>
      <c r="B59" s="187" t="s">
        <v>36</v>
      </c>
      <c r="C59" s="185"/>
      <c r="D59" s="185"/>
      <c r="E59" s="185"/>
      <c r="F59" s="185"/>
      <c r="G59" s="185"/>
      <c r="H59" s="185"/>
      <c r="I59" s="184" t="s">
        <v>87</v>
      </c>
      <c r="J59" s="185"/>
      <c r="L59" s="190" t="s">
        <v>99</v>
      </c>
      <c r="M59" s="185" t="s">
        <v>45</v>
      </c>
      <c r="N59" s="185"/>
      <c r="O59" s="185"/>
      <c r="P59" s="185"/>
      <c r="Q59" s="186"/>
      <c r="R59" s="186"/>
    </row>
    <row r="60" spans="1:18" s="187" customFormat="1" ht="18" customHeight="1">
      <c r="A60" s="193"/>
      <c r="B60" s="191"/>
      <c r="C60" s="185"/>
      <c r="D60" s="185"/>
      <c r="E60" s="185"/>
      <c r="F60" s="185"/>
      <c r="G60" s="185"/>
      <c r="H60" s="185"/>
      <c r="I60" s="185" t="s">
        <v>121</v>
      </c>
      <c r="J60" s="185"/>
      <c r="L60" s="190" t="s">
        <v>122</v>
      </c>
      <c r="M60" s="185" t="s">
        <v>45</v>
      </c>
      <c r="N60" s="185"/>
      <c r="O60" s="185"/>
      <c r="P60" s="185"/>
      <c r="Q60" s="186"/>
      <c r="R60" s="186"/>
    </row>
    <row r="61" spans="1:18" s="187" customFormat="1" ht="18" customHeight="1">
      <c r="A61" s="184" t="s">
        <v>26</v>
      </c>
      <c r="B61" s="185" t="s">
        <v>71</v>
      </c>
      <c r="C61" s="185"/>
      <c r="D61" s="185"/>
      <c r="E61" s="185"/>
      <c r="F61" s="185"/>
      <c r="G61" s="185"/>
      <c r="H61" s="185"/>
      <c r="I61" s="184"/>
      <c r="J61" s="185"/>
      <c r="K61" s="185"/>
      <c r="L61" s="185"/>
      <c r="M61" s="185"/>
      <c r="N61" s="185"/>
      <c r="O61" s="185"/>
      <c r="P61" s="185"/>
      <c r="Q61" s="186"/>
      <c r="R61" s="186"/>
    </row>
    <row r="62" spans="1:18" s="187" customFormat="1" ht="18" customHeight="1">
      <c r="A62" s="193" t="s">
        <v>6</v>
      </c>
      <c r="B62" s="185" t="s">
        <v>98</v>
      </c>
      <c r="C62" s="185"/>
      <c r="D62" s="185"/>
      <c r="E62" s="185"/>
      <c r="F62" s="185"/>
      <c r="G62" s="185"/>
      <c r="H62" s="185"/>
      <c r="I62" s="185"/>
      <c r="J62" s="185"/>
      <c r="K62" s="185"/>
      <c r="L62" s="185"/>
      <c r="M62" s="185"/>
      <c r="N62" s="185"/>
      <c r="O62" s="185"/>
      <c r="P62" s="185"/>
      <c r="Q62" s="186"/>
      <c r="R62" s="186"/>
    </row>
    <row r="63" spans="1:18" s="187" customFormat="1" ht="18" customHeight="1">
      <c r="A63" s="193" t="s">
        <v>28</v>
      </c>
      <c r="B63" s="185" t="s">
        <v>72</v>
      </c>
      <c r="C63" s="185"/>
      <c r="D63" s="185"/>
      <c r="E63" s="185"/>
      <c r="F63" s="185"/>
      <c r="G63" s="185"/>
      <c r="H63" s="185"/>
      <c r="I63" s="185"/>
      <c r="J63" s="185"/>
      <c r="K63" s="185"/>
      <c r="L63" s="185"/>
      <c r="M63" s="185"/>
      <c r="N63" s="185"/>
      <c r="O63" s="185"/>
      <c r="P63" s="185"/>
      <c r="Q63" s="186"/>
      <c r="R63" s="186"/>
    </row>
    <row r="64" spans="1:18" s="187" customFormat="1" ht="18" customHeight="1">
      <c r="A64" s="193" t="s">
        <v>78</v>
      </c>
      <c r="B64" s="185" t="s">
        <v>86</v>
      </c>
      <c r="C64" s="185"/>
      <c r="D64" s="185"/>
      <c r="E64" s="185"/>
      <c r="F64" s="185"/>
      <c r="G64" s="185"/>
      <c r="H64" s="185"/>
      <c r="L64" s="190"/>
      <c r="O64" s="185"/>
      <c r="P64" s="185"/>
      <c r="Q64" s="186"/>
      <c r="R64" s="186"/>
    </row>
    <row r="65" spans="1:169" s="187" customFormat="1" ht="18">
      <c r="A65" s="184" t="s">
        <v>106</v>
      </c>
      <c r="B65" s="187" t="s">
        <v>110</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2"/>
      <c r="FH65" s="192"/>
      <c r="FI65" s="192"/>
      <c r="FJ65" s="192"/>
      <c r="FK65" s="192"/>
      <c r="FL65" s="192"/>
      <c r="FM65" s="192"/>
    </row>
    <row r="66" spans="1:18" ht="18">
      <c r="A66" s="194"/>
      <c r="B66" s="185" t="s">
        <v>109</v>
      </c>
      <c r="C66" s="194"/>
      <c r="D66" s="194"/>
      <c r="E66" s="194"/>
      <c r="F66" s="194"/>
      <c r="G66" s="194"/>
      <c r="H66" s="194"/>
      <c r="I66" s="194"/>
      <c r="J66" s="194"/>
      <c r="K66" s="194"/>
      <c r="L66" s="194"/>
      <c r="M66" s="194"/>
      <c r="N66" s="194"/>
      <c r="O66" s="194"/>
      <c r="P66" s="194"/>
      <c r="Q66" s="194"/>
      <c r="R66" s="194"/>
    </row>
    <row r="67" spans="1:18" ht="12.75">
      <c r="A67" s="194"/>
      <c r="B67" s="194"/>
      <c r="C67" s="194"/>
      <c r="D67" s="194"/>
      <c r="E67" s="194"/>
      <c r="F67" s="194"/>
      <c r="G67" s="194"/>
      <c r="H67" s="194"/>
      <c r="I67" s="194"/>
      <c r="J67" s="194"/>
      <c r="K67" s="194"/>
      <c r="L67" s="194"/>
      <c r="M67" s="194"/>
      <c r="N67" s="194"/>
      <c r="O67" s="194"/>
      <c r="P67" s="194"/>
      <c r="Q67" s="194"/>
      <c r="R67" s="194"/>
    </row>
    <row r="68" spans="1:18" ht="12.75">
      <c r="A68" s="194"/>
      <c r="B68" s="194"/>
      <c r="C68" s="194"/>
      <c r="D68" s="194"/>
      <c r="E68" s="194"/>
      <c r="F68" s="194"/>
      <c r="G68" s="194"/>
      <c r="H68" s="194"/>
      <c r="I68" s="194"/>
      <c r="J68" s="194"/>
      <c r="K68" s="194"/>
      <c r="L68" s="194"/>
      <c r="M68" s="194"/>
      <c r="N68" s="194"/>
      <c r="O68" s="194"/>
      <c r="P68" s="194"/>
      <c r="Q68" s="194"/>
      <c r="R68" s="194"/>
    </row>
    <row r="69" spans="1:18" ht="12.75">
      <c r="A69" s="194"/>
      <c r="B69" s="194"/>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70:254" s="194" customFormat="1" ht="12.75">
      <c r="FN74" s="195"/>
      <c r="FO74" s="195"/>
      <c r="FP74" s="195"/>
      <c r="FQ74" s="195"/>
      <c r="FR74" s="195"/>
      <c r="FS74" s="195"/>
      <c r="FT74" s="195"/>
      <c r="FU74" s="195"/>
      <c r="FV74" s="195"/>
      <c r="FW74" s="195"/>
      <c r="FX74" s="195"/>
      <c r="FY74" s="195"/>
      <c r="FZ74" s="195"/>
      <c r="GA74" s="195"/>
      <c r="GB74" s="195"/>
      <c r="GC74" s="195"/>
      <c r="GD74" s="195"/>
      <c r="GE74" s="195"/>
      <c r="GF74" s="195"/>
      <c r="GG74" s="195"/>
      <c r="GH74" s="195"/>
      <c r="GI74" s="195"/>
      <c r="GJ74" s="195"/>
      <c r="GK74" s="195"/>
      <c r="GL74" s="195"/>
      <c r="GM74" s="195"/>
      <c r="GN74" s="195"/>
      <c r="GO74" s="195"/>
      <c r="GP74" s="195"/>
      <c r="GQ74" s="195"/>
      <c r="GR74" s="195"/>
      <c r="GS74" s="195"/>
      <c r="GT74" s="195"/>
      <c r="GU74" s="195"/>
      <c r="GV74" s="195"/>
      <c r="GW74" s="195"/>
      <c r="GX74" s="195"/>
      <c r="GY74" s="195"/>
      <c r="GZ74" s="195"/>
      <c r="HA74" s="195"/>
      <c r="HB74" s="195"/>
      <c r="HC74" s="195"/>
      <c r="HD74" s="195"/>
      <c r="HE74" s="195"/>
      <c r="HF74" s="195"/>
      <c r="HG74" s="195"/>
      <c r="HH74" s="195"/>
      <c r="HI74" s="195"/>
      <c r="HJ74" s="195"/>
      <c r="HK74" s="195"/>
      <c r="HL74" s="195"/>
      <c r="HM74" s="195"/>
      <c r="HN74" s="195"/>
      <c r="HO74" s="195"/>
      <c r="HP74" s="195"/>
      <c r="HQ74" s="195"/>
      <c r="HR74" s="195"/>
      <c r="HS74" s="195"/>
      <c r="HT74" s="195"/>
      <c r="HU74" s="195"/>
      <c r="HV74" s="195"/>
      <c r="HW74" s="195"/>
      <c r="HX74" s="195"/>
      <c r="HY74" s="195"/>
      <c r="HZ74" s="195"/>
      <c r="IA74" s="195"/>
      <c r="IB74" s="195"/>
      <c r="IC74" s="195"/>
      <c r="ID74" s="195"/>
      <c r="IE74" s="195"/>
      <c r="IF74" s="195"/>
      <c r="IG74" s="195"/>
      <c r="IH74" s="195"/>
      <c r="II74" s="195"/>
      <c r="IJ74" s="195"/>
      <c r="IK74" s="195"/>
      <c r="IL74" s="195"/>
      <c r="IM74" s="195"/>
      <c r="IN74" s="195"/>
      <c r="IO74" s="195"/>
      <c r="IP74" s="195"/>
      <c r="IQ74" s="195"/>
      <c r="IR74" s="195"/>
      <c r="IS74" s="195"/>
      <c r="IT74" s="195"/>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pans="170:254" s="194" customFormat="1" ht="12.75">
      <c r="FN80" s="195"/>
      <c r="FO80" s="195"/>
      <c r="FP80" s="195"/>
      <c r="FQ80" s="195"/>
      <c r="FR80" s="195"/>
      <c r="FS80" s="195"/>
      <c r="FT80" s="195"/>
      <c r="FU80" s="195"/>
      <c r="FV80" s="195"/>
      <c r="FW80" s="195"/>
      <c r="FX80" s="195"/>
      <c r="FY80" s="195"/>
      <c r="FZ80" s="195"/>
      <c r="GA80" s="195"/>
      <c r="GB80" s="195"/>
      <c r="GC80" s="195"/>
      <c r="GD80" s="195"/>
      <c r="GE80" s="195"/>
      <c r="GF80" s="195"/>
      <c r="GG80" s="195"/>
      <c r="GH80" s="195"/>
      <c r="GI80" s="195"/>
      <c r="GJ80" s="195"/>
      <c r="GK80" s="195"/>
      <c r="GL80" s="195"/>
      <c r="GM80" s="195"/>
      <c r="GN80" s="195"/>
      <c r="GO80" s="195"/>
      <c r="GP80" s="195"/>
      <c r="GQ80" s="195"/>
      <c r="GR80" s="195"/>
      <c r="GS80" s="195"/>
      <c r="GT80" s="195"/>
      <c r="GU80" s="195"/>
      <c r="GV80" s="195"/>
      <c r="GW80" s="195"/>
      <c r="GX80" s="195"/>
      <c r="GY80" s="195"/>
      <c r="GZ80" s="195"/>
      <c r="HA80" s="195"/>
      <c r="HB80" s="195"/>
      <c r="HC80" s="195"/>
      <c r="HD80" s="195"/>
      <c r="HE80" s="195"/>
      <c r="HF80" s="195"/>
      <c r="HG80" s="195"/>
      <c r="HH80" s="195"/>
      <c r="HI80" s="195"/>
      <c r="HJ80" s="195"/>
      <c r="HK80" s="195"/>
      <c r="HL80" s="195"/>
      <c r="HM80" s="195"/>
      <c r="HN80" s="195"/>
      <c r="HO80" s="195"/>
      <c r="HP80" s="195"/>
      <c r="HQ80" s="195"/>
      <c r="HR80" s="195"/>
      <c r="HS80" s="195"/>
      <c r="HT80" s="195"/>
      <c r="HU80" s="195"/>
      <c r="HV80" s="195"/>
      <c r="HW80" s="195"/>
      <c r="HX80" s="195"/>
      <c r="HY80" s="195"/>
      <c r="HZ80" s="195"/>
      <c r="IA80" s="195"/>
      <c r="IB80" s="195"/>
      <c r="IC80" s="195"/>
      <c r="ID80" s="195"/>
      <c r="IE80" s="195"/>
      <c r="IF80" s="195"/>
      <c r="IG80" s="195"/>
      <c r="IH80" s="195"/>
      <c r="II80" s="195"/>
      <c r="IJ80" s="195"/>
      <c r="IK80" s="195"/>
      <c r="IL80" s="195"/>
      <c r="IM80" s="195"/>
      <c r="IN80" s="195"/>
      <c r="IO80" s="195"/>
      <c r="IP80" s="195"/>
      <c r="IQ80" s="195"/>
      <c r="IR80" s="195"/>
      <c r="IS80" s="195"/>
      <c r="IT80" s="195"/>
    </row>
    <row r="81" s="194" customFormat="1" ht="12.75"/>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pans="8:14" s="194" customFormat="1" ht="12.75">
      <c r="H1110" s="195"/>
      <c r="I1110" s="195"/>
      <c r="J1110" s="195"/>
      <c r="K1110" s="195"/>
      <c r="L1110" s="195"/>
      <c r="M1110" s="195"/>
      <c r="N1110" s="195"/>
    </row>
  </sheetData>
  <mergeCells count="25">
    <mergeCell ref="Q39:R39"/>
    <mergeCell ref="D37:F37"/>
    <mergeCell ref="G37:I37"/>
    <mergeCell ref="J37:M37"/>
    <mergeCell ref="N37:P37"/>
    <mergeCell ref="D39:F39"/>
    <mergeCell ref="G39:I39"/>
    <mergeCell ref="J39:L39"/>
    <mergeCell ref="N39:P39"/>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 ref="D4:F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2003-05-23T09:18:13Z</cp:lastPrinted>
  <dcterms:created xsi:type="dcterms:W3CDTF">2002-02-15T09:17:36Z</dcterms:created>
  <dcterms:modified xsi:type="dcterms:W3CDTF">2003-05-26T10:00:10Z</dcterms:modified>
  <cp:category/>
  <cp:version/>
  <cp:contentType/>
  <cp:contentStatus/>
</cp:coreProperties>
</file>