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<sst xmlns="http://schemas.openxmlformats.org/spreadsheetml/2006/main" count="175" uniqueCount="130">
  <si>
    <t xml:space="preserve">WHEAT / UKOLO </t>
  </si>
  <si>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</si>
  <si>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</si>
  <si>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</si>
  <si>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</si>
  <si>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</si>
  <si>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</si>
  <si>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</si>
  <si>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</si>
  <si>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</si>
  <si>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</si>
  <si>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</si>
  <si>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</si>
  <si>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</si>
  <si>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</si>
  <si>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</si>
  <si>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</si>
  <si>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</si>
  <si>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</si>
  <si>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</si>
  <si>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</si>
  <si>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</si>
  <si>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</si>
  <si>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</si>
  <si>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</si>
  <si>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</si>
  <si>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</si>
  <si>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</si>
  <si>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</si>
  <si>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</si>
  <si>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</si>
  <si>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</si>
  <si>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</si>
  <si>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</si>
  <si>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</si>
  <si>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</si>
  <si>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</si>
  <si>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Ukolo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</si>
  <si>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</si>
  <si>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</si>
  <si>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</si>
  <si>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</si>
  <si>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</si>
  <si>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</si>
  <si>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</si>
  <si>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</si>
  <si>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</si>
  <si>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</si>
  <si>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</si>
  <si>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</si>
  <si>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</si>
  <si>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</si>
  <si>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</si>
  <si>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</si>
  <si>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</si>
  <si>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</si>
  <si>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</si>
  <si>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</si>
  <si>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Exported</t>
  </si>
  <si>
    <t>Okuthunyelwa kwamanye amazwe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</si>
  <si>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</si>
  <si>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</si>
  <si>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</si>
  <si>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</si>
  <si>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Wheat equivalent.</t>
  </si>
  <si>
    <t>Okulinganiswa ukolo.</t>
  </si>
  <si>
    <t>Deliveries directly from farms (i)</t>
  </si>
  <si>
    <t>Impahla esuka emapulazini (i)</t>
  </si>
  <si>
    <t>(d) RSA Exports (5)</t>
  </si>
  <si>
    <t>(d) Okuthunyelwa yiRSA kwamanye amazwe (5)</t>
  </si>
  <si>
    <t>Products (ii)</t>
  </si>
  <si>
    <t>Whole wheat</t>
  </si>
  <si>
    <t>Imikhiqizo (ii)</t>
  </si>
  <si>
    <t>(i)</t>
  </si>
  <si>
    <t>(ii)</t>
  </si>
  <si>
    <t>(iii)</t>
  </si>
  <si>
    <t>Released to end-consumers</t>
  </si>
  <si>
    <t>Monthly announcement of information/Izimemezelo zemininingwane zanyangazonke (1)</t>
  </si>
  <si>
    <t>1 October/Ku-Okthoba 2003</t>
  </si>
  <si>
    <t>ton/ithani</t>
  </si>
  <si>
    <t>English</t>
  </si>
  <si>
    <t>September 2004</t>
  </si>
  <si>
    <t>KuSeptemba 2004</t>
  </si>
  <si>
    <t>2004/2005 Year (October - September) / Unyaka ka-2004/2005 (Ku-Okthoba - KuSeptemba) (2)</t>
  </si>
  <si>
    <t>October 2004</t>
  </si>
  <si>
    <t>Ku-Okthoba 2004</t>
  </si>
  <si>
    <t>November 2004</t>
  </si>
  <si>
    <t>KuNovemba 2004</t>
  </si>
  <si>
    <t>(Preliminary/Okokuqala)</t>
  </si>
  <si>
    <t>October - November 2004</t>
  </si>
  <si>
    <t>October - November 2003</t>
  </si>
  <si>
    <t>1 October/Ku-Okthoba 2004</t>
  </si>
  <si>
    <t>1 November/KuNovemba 2004</t>
  </si>
  <si>
    <t>SMI-122004</t>
  </si>
  <si>
    <t>31 October/Ku-Okthoba 2004</t>
  </si>
  <si>
    <t>30 November/KuNovemba 2004</t>
  </si>
  <si>
    <t>30 November/KuNovemba 2003</t>
  </si>
  <si>
    <t>August 2003 4On request of the industry.)</t>
  </si>
  <si>
    <t>Ku-Agosti 2004 (Ngesicelo semboni.)</t>
  </si>
  <si>
    <t>Ku-Okthoba - KuNovemba 2004</t>
  </si>
  <si>
    <t>3 249</t>
  </si>
  <si>
    <t>3 669</t>
  </si>
  <si>
    <t>982 785</t>
  </si>
  <si>
    <t>Adjusted due to revised information received from collaborators.</t>
  </si>
  <si>
    <t>(iv)</t>
  </si>
  <si>
    <t>Kulungiswe ngenxa yemininingwane ebukeziwe etholwe kumathimba asebenza ngokubambisana.</t>
  </si>
  <si>
    <t>Imports destined for RSA (iv)</t>
  </si>
  <si>
    <t>Impahla ethengwe kwamanye amazwe eqonde e-RSA (iv)</t>
  </si>
  <si>
    <t>(f) Unutilised stock (a+b-c-d-e) (iv)</t>
  </si>
  <si>
    <t>(f) Isitokwe esingasetshenzisiwe (a+b-c-d-e) (iv)</t>
  </si>
  <si>
    <t>(g) Stock stored at: (6) (iv)</t>
  </si>
  <si>
    <t>(g) Isitokwe esibekwe e-: (6) (iv)</t>
  </si>
  <si>
    <t>Imported (iv)</t>
  </si>
  <si>
    <t>Okuthengwe kwamanye amazwe (iv)</t>
  </si>
  <si>
    <t>Stock (iv)</t>
  </si>
  <si>
    <t>Isitokwe (iv)</t>
  </si>
  <si>
    <t xml:space="preserve">The surplus/deficit figures are partly due to wheat dispatched as animal feed but received and utilised as human </t>
  </si>
  <si>
    <t>wheat and vice versa.</t>
  </si>
  <si>
    <t xml:space="preserve">Izibalo ezingaphezulu/ezingaphansi ngakolunye uhlangothi zingenxa ikolo othunyelwe uje uga ukudla kwezilwane kodwa </t>
  </si>
  <si>
    <t>wasetshenziselwa nje nga ukudla kwa ikolo kanye nge ndlela inye.</t>
  </si>
  <si>
    <t>Ku-Okthoba - KuNovemba 2003</t>
  </si>
  <si>
    <t>Surplus(-)/Deficit(+) (iii) (v)</t>
  </si>
  <si>
    <t>Okungaphezulu(-)/Okungaphansi(+) (iii) (v)</t>
  </si>
  <si>
    <t>Stock surplus(-)/deficit(+) (v)</t>
  </si>
  <si>
    <t>Isitokwe esingaphezulu(-)/esingaphansi(+) (v)</t>
  </si>
  <si>
    <t>(v)</t>
  </si>
  <si>
    <t>2004/2005 season.</t>
  </si>
  <si>
    <t>Kuthengwe kwamanye a, zwe ngonyaka ka-2003/2004 mayelana ne RSA okuthunyelwe kwamanye amazwe</t>
  </si>
  <si>
    <t>ngonyaka ka-2004/2005.</t>
  </si>
  <si>
    <t>Imported during 2003/2004 season originally destined for RSA but exported to other countries during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</si>
</sst>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1" fontId="7" fillId="0" borderId="32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3" fillId="0" borderId="34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172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" fontId="7" fillId="0" borderId="3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5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" fontId="3" fillId="0" borderId="40" xfId="0" applyNumberFormat="1" applyFont="1" applyFill="1" applyBorder="1" applyAlignment="1">
      <alignment/>
    </xf>
    <xf numFmtId="1" fontId="3" fillId="0" borderId="41" xfId="0" applyNumberFormat="1" applyFont="1" applyFill="1" applyBorder="1" applyAlignment="1">
      <alignment/>
    </xf>
    <xf numFmtId="1" fontId="7" fillId="0" borderId="42" xfId="0" applyNumberFormat="1" applyFont="1" applyFill="1" applyBorder="1" applyAlignment="1">
      <alignment/>
    </xf>
    <xf numFmtId="172" fontId="3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" fontId="3" fillId="0" borderId="43" xfId="0" applyNumberFormat="1" applyFont="1" applyFill="1" applyBorder="1" applyAlignment="1">
      <alignment/>
    </xf>
    <xf numFmtId="1" fontId="3" fillId="0" borderId="44" xfId="0" applyNumberFormat="1" applyFont="1" applyFill="1" applyBorder="1" applyAlignment="1">
      <alignment/>
    </xf>
    <xf numFmtId="1" fontId="7" fillId="0" borderId="45" xfId="0" applyNumberFormat="1" applyFont="1" applyFill="1" applyBorder="1" applyAlignment="1">
      <alignment/>
    </xf>
    <xf numFmtId="172" fontId="3" fillId="0" borderId="46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1" fontId="3" fillId="0" borderId="47" xfId="0" applyNumberFormat="1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72" fontId="3" fillId="0" borderId="9" xfId="0" applyNumberFormat="1" applyFont="1" applyFill="1" applyBorder="1" applyAlignment="1" quotePrefix="1">
      <alignment horizontal="center"/>
    </xf>
    <xf numFmtId="0" fontId="8" fillId="0" borderId="43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1" fontId="7" fillId="0" borderId="50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51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3" fillId="0" borderId="52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1" fontId="7" fillId="0" borderId="53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6" xfId="0" applyNumberFormat="1" applyFont="1" applyFill="1" applyBorder="1" applyAlignment="1">
      <alignment horizontal="right"/>
    </xf>
    <xf numFmtId="1" fontId="3" fillId="0" borderId="33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right"/>
    </xf>
    <xf numFmtId="1" fontId="3" fillId="0" borderId="36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4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4" xfId="0" applyNumberFormat="1" applyFont="1" applyFill="1" applyBorder="1" applyAlignment="1">
      <alignment horizontal="right"/>
    </xf>
    <xf numFmtId="0" fontId="3" fillId="0" borderId="51" xfId="0" applyFont="1" applyFill="1" applyBorder="1" applyAlignment="1" quotePrefix="1">
      <alignment horizontal="left"/>
    </xf>
    <xf numFmtId="0" fontId="3" fillId="0" borderId="38" xfId="0" applyFont="1" applyFill="1" applyBorder="1" applyAlignment="1">
      <alignment horizontal="left"/>
    </xf>
    <xf numFmtId="1" fontId="3" fillId="0" borderId="54" xfId="0" applyNumberFormat="1" applyFont="1" applyFill="1" applyBorder="1" applyAlignment="1">
      <alignment horizontal="right"/>
    </xf>
    <xf numFmtId="1" fontId="3" fillId="0" borderId="48" xfId="0" applyNumberFormat="1" applyFont="1" applyFill="1" applyBorder="1" applyAlignment="1">
      <alignment horizontal="right"/>
    </xf>
    <xf numFmtId="1" fontId="7" fillId="0" borderId="55" xfId="0" applyNumberFormat="1" applyFont="1" applyFill="1" applyBorder="1" applyAlignment="1">
      <alignment horizontal="right"/>
    </xf>
    <xf numFmtId="1" fontId="3" fillId="0" borderId="56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0" borderId="5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72" fontId="4" fillId="0" borderId="38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72" fontId="3" fillId="0" borderId="4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72" fontId="3" fillId="0" borderId="57" xfId="0" applyNumberFormat="1" applyFont="1" applyFill="1" applyBorder="1" applyAlignment="1" quotePrefix="1">
      <alignment horizontal="center"/>
    </xf>
    <xf numFmtId="172" fontId="3" fillId="0" borderId="8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3" fillId="0" borderId="58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center"/>
    </xf>
    <xf numFmtId="1" fontId="3" fillId="0" borderId="38" xfId="0" applyNumberFormat="1" applyFont="1" applyFill="1" applyBorder="1" applyAlignment="1" quotePrefix="1">
      <alignment horizontal="center"/>
    </xf>
    <xf numFmtId="1" fontId="3" fillId="0" borderId="38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38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38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 quotePrefix="1">
      <alignment horizontal="center"/>
    </xf>
    <xf numFmtId="49" fontId="3" fillId="0" borderId="38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 quotePrefix="1">
      <alignment horizontal="center"/>
    </xf>
    <xf numFmtId="49" fontId="5" fillId="0" borderId="52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3" fillId="0" borderId="50" xfId="0" applyNumberFormat="1" applyFont="1" applyFill="1" applyBorder="1" applyAlignment="1">
      <alignment horizontal="center"/>
    </xf>
    <xf numFmtId="17" fontId="3" fillId="0" borderId="52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3" fillId="0" borderId="52" xfId="0" applyNumberFormat="1" applyFont="1" applyFill="1" applyBorder="1" applyAlignment="1" quotePrefix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49" fontId="3" fillId="0" borderId="5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 quotePrefix="1">
      <alignment horizontal="center"/>
    </xf>
    <xf numFmtId="0" fontId="5" fillId="0" borderId="51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2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1.57421875" style="182" customWidth="1"/>
    <col min="2" max="2" width="1.7109375" style="182" customWidth="1"/>
    <col min="3" max="3" width="47.57421875" style="182" customWidth="1"/>
    <col min="4" max="4" width="12.8515625" style="182" customWidth="1"/>
    <col min="5" max="5" width="13.140625" style="182" customWidth="1"/>
    <col min="6" max="6" width="15.28125" style="182" bestFit="1" customWidth="1"/>
    <col min="7" max="7" width="14.421875" style="182" customWidth="1"/>
    <col min="8" max="8" width="14.28125" style="182" customWidth="1"/>
    <col min="9" max="9" width="15.28125" style="182" customWidth="1"/>
    <col min="10" max="10" width="16.140625" style="182" bestFit="1" customWidth="1"/>
    <col min="11" max="11" width="11.7109375" style="182" customWidth="1"/>
    <col min="12" max="12" width="20.140625" style="182" customWidth="1"/>
    <col min="13" max="13" width="11.00390625" style="182" bestFit="1" customWidth="1"/>
    <col min="14" max="14" width="12.140625" style="182" customWidth="1"/>
    <col min="15" max="15" width="15.421875" style="182" customWidth="1"/>
    <col min="16" max="16" width="20.00390625" style="182" customWidth="1"/>
    <col min="17" max="17" width="74.421875" style="182" customWidth="1"/>
    <col min="18" max="18" width="1.28515625" style="182" customWidth="1"/>
    <col min="19" max="19" width="1.28515625" style="181" customWidth="1"/>
    <col min="20" max="20" width="0.9921875" style="181" customWidth="1"/>
    <col min="21" max="166" width="7.8515625" style="181" customWidth="1"/>
    <col min="167" max="16384" width="7.8515625" style="182" customWidth="1"/>
  </cols>
  <sheetData>
    <row r="1" spans="1:20" s="2" customFormat="1" ht="21" customHeight="1">
      <c r="A1" s="261"/>
      <c r="B1" s="262"/>
      <c r="C1" s="263"/>
      <c r="D1" s="270" t="s">
        <v>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 t="s">
        <v>93</v>
      </c>
      <c r="R1" s="273"/>
      <c r="S1" s="274"/>
      <c r="T1" s="1"/>
    </row>
    <row r="2" spans="1:20" s="2" customFormat="1" ht="21" customHeight="1">
      <c r="A2" s="264"/>
      <c r="B2" s="265"/>
      <c r="C2" s="266"/>
      <c r="D2" s="278" t="s">
        <v>77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5"/>
      <c r="R2" s="276"/>
      <c r="S2" s="277"/>
      <c r="T2" s="1"/>
    </row>
    <row r="3" spans="1:20" s="2" customFormat="1" ht="21" customHeight="1" thickBot="1">
      <c r="A3" s="264"/>
      <c r="B3" s="265"/>
      <c r="C3" s="266"/>
      <c r="D3" s="280" t="s">
        <v>83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75"/>
      <c r="R3" s="276"/>
      <c r="S3" s="277"/>
      <c r="T3" s="1"/>
    </row>
    <row r="4" spans="1:166" s="5" customFormat="1" ht="21" customHeight="1">
      <c r="A4" s="264"/>
      <c r="B4" s="265"/>
      <c r="C4" s="266"/>
      <c r="D4" s="282" t="s">
        <v>84</v>
      </c>
      <c r="E4" s="283"/>
      <c r="F4" s="284"/>
      <c r="G4" s="282" t="s">
        <v>86</v>
      </c>
      <c r="H4" s="283"/>
      <c r="I4" s="284"/>
      <c r="J4" s="285" t="s">
        <v>1</v>
      </c>
      <c r="K4" s="230"/>
      <c r="L4" s="230"/>
      <c r="M4" s="3"/>
      <c r="N4" s="285" t="s">
        <v>1</v>
      </c>
      <c r="O4" s="230"/>
      <c r="P4" s="230"/>
      <c r="Q4" s="275"/>
      <c r="R4" s="276"/>
      <c r="S4" s="27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64"/>
      <c r="B5" s="265"/>
      <c r="C5" s="266"/>
      <c r="D5" s="286" t="s">
        <v>85</v>
      </c>
      <c r="E5" s="232"/>
      <c r="F5" s="231"/>
      <c r="G5" s="252" t="s">
        <v>87</v>
      </c>
      <c r="H5" s="232"/>
      <c r="I5" s="231"/>
      <c r="J5" s="253" t="s">
        <v>89</v>
      </c>
      <c r="K5" s="232"/>
      <c r="L5" s="231"/>
      <c r="M5" s="6"/>
      <c r="N5" s="253" t="s">
        <v>90</v>
      </c>
      <c r="O5" s="232"/>
      <c r="P5" s="231"/>
      <c r="Q5" s="254">
        <v>38344</v>
      </c>
      <c r="R5" s="255"/>
      <c r="S5" s="25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64"/>
      <c r="B6" s="265"/>
      <c r="C6" s="266"/>
      <c r="D6" s="247"/>
      <c r="E6" s="248"/>
      <c r="F6" s="249"/>
      <c r="G6" s="247" t="s">
        <v>88</v>
      </c>
      <c r="H6" s="250"/>
      <c r="I6" s="248"/>
      <c r="J6" s="251" t="s">
        <v>99</v>
      </c>
      <c r="K6" s="226"/>
      <c r="L6" s="225"/>
      <c r="M6" s="7" t="s">
        <v>2</v>
      </c>
      <c r="N6" s="251" t="s">
        <v>120</v>
      </c>
      <c r="O6" s="226"/>
      <c r="P6" s="225"/>
      <c r="Q6" s="257"/>
      <c r="R6" s="255"/>
      <c r="S6" s="25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64"/>
      <c r="B7" s="265"/>
      <c r="C7" s="266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57"/>
      <c r="R7" s="255"/>
      <c r="S7" s="256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67"/>
      <c r="B8" s="268"/>
      <c r="C8" s="269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58"/>
      <c r="R8" s="259"/>
      <c r="S8" s="260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3" t="s">
        <v>80</v>
      </c>
      <c r="B9" s="234"/>
      <c r="C9" s="235"/>
      <c r="D9" s="236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3" t="s">
        <v>10</v>
      </c>
      <c r="R9" s="234"/>
      <c r="S9" s="235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38" t="s">
        <v>11</v>
      </c>
      <c r="B10" s="230"/>
      <c r="C10" s="230"/>
      <c r="D10" s="239" t="s">
        <v>91</v>
      </c>
      <c r="E10" s="240"/>
      <c r="F10" s="241"/>
      <c r="G10" s="242" t="s">
        <v>92</v>
      </c>
      <c r="H10" s="240"/>
      <c r="I10" s="240"/>
      <c r="J10" s="243" t="s">
        <v>91</v>
      </c>
      <c r="K10" s="244"/>
      <c r="L10" s="244"/>
      <c r="M10" s="189"/>
      <c r="N10" s="243" t="s">
        <v>78</v>
      </c>
      <c r="O10" s="244"/>
      <c r="P10" s="244"/>
      <c r="Q10" s="245" t="s">
        <v>12</v>
      </c>
      <c r="R10" s="245"/>
      <c r="S10" s="24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13</v>
      </c>
      <c r="B11" s="18"/>
      <c r="C11" s="18"/>
      <c r="D11" s="19">
        <v>578</v>
      </c>
      <c r="E11" s="20">
        <v>20</v>
      </c>
      <c r="F11" s="21">
        <f>SUM(D11:E11)</f>
        <v>598</v>
      </c>
      <c r="G11" s="19">
        <v>533</v>
      </c>
      <c r="H11" s="20">
        <v>17</v>
      </c>
      <c r="I11" s="21">
        <f>+G11+H11</f>
        <v>550</v>
      </c>
      <c r="J11" s="19">
        <v>578</v>
      </c>
      <c r="K11" s="20">
        <v>20</v>
      </c>
      <c r="L11" s="21">
        <f>SUM(J11:K11)</f>
        <v>598</v>
      </c>
      <c r="M11" s="22">
        <f>ROUND(L11-P11,2)/P11*100</f>
        <v>-33.33333333333333</v>
      </c>
      <c r="N11" s="19">
        <v>864</v>
      </c>
      <c r="O11" s="20">
        <v>33</v>
      </c>
      <c r="P11" s="21">
        <f>SUM(N11:O11)</f>
        <v>897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30" t="s">
        <v>1</v>
      </c>
      <c r="K12" s="230"/>
      <c r="L12" s="230"/>
      <c r="M12" s="26"/>
      <c r="N12" s="230" t="s">
        <v>1</v>
      </c>
      <c r="O12" s="230"/>
      <c r="P12" s="230"/>
      <c r="Q12" s="23"/>
      <c r="S12" s="24"/>
    </row>
    <row r="13" spans="1:19" s="8" customFormat="1" ht="21" customHeight="1">
      <c r="A13" s="17"/>
      <c r="B13" s="18"/>
      <c r="C13" s="18"/>
      <c r="D13" s="203"/>
      <c r="E13" s="203"/>
      <c r="F13" s="203"/>
      <c r="G13" s="203"/>
      <c r="H13" s="203"/>
      <c r="I13" s="203"/>
      <c r="J13" s="231" t="s">
        <v>89</v>
      </c>
      <c r="K13" s="232"/>
      <c r="L13" s="231"/>
      <c r="M13" s="27"/>
      <c r="N13" s="231" t="s">
        <v>90</v>
      </c>
      <c r="O13" s="232"/>
      <c r="P13" s="231"/>
      <c r="Q13" s="23"/>
      <c r="S13" s="24"/>
    </row>
    <row r="14" spans="1:166" s="5" customFormat="1" ht="21" customHeight="1" thickBot="1">
      <c r="A14" s="28"/>
      <c r="B14" s="4"/>
      <c r="C14" s="4"/>
      <c r="D14" s="204"/>
      <c r="E14" s="204"/>
      <c r="F14" s="204"/>
      <c r="G14" s="204"/>
      <c r="H14" s="205"/>
      <c r="I14" s="205"/>
      <c r="J14" s="225" t="s">
        <v>99</v>
      </c>
      <c r="K14" s="226"/>
      <c r="L14" s="225"/>
      <c r="M14" s="186"/>
      <c r="N14" s="225" t="s">
        <v>120</v>
      </c>
      <c r="O14" s="226"/>
      <c r="P14" s="225"/>
      <c r="Q14" s="29"/>
      <c r="R14" s="30"/>
      <c r="S14" s="3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15</v>
      </c>
      <c r="B15" s="32"/>
      <c r="C15" s="32"/>
      <c r="D15" s="33">
        <f>SUM(D16:D17)</f>
        <v>190</v>
      </c>
      <c r="E15" s="34">
        <f>SUM(E16:E17)</f>
        <v>0</v>
      </c>
      <c r="F15" s="35">
        <f>SUM(D15:E15)</f>
        <v>190</v>
      </c>
      <c r="G15" s="33">
        <f>SUM(G16:G17)</f>
        <v>1039</v>
      </c>
      <c r="H15" s="34">
        <f>SUM(H16:H17)</f>
        <v>3</v>
      </c>
      <c r="I15" s="35">
        <f>SUM(G15:H15)</f>
        <v>1042</v>
      </c>
      <c r="J15" s="33">
        <f>SUM(J16:J17)</f>
        <v>1229</v>
      </c>
      <c r="K15" s="34">
        <f>SUM(K16:K17)</f>
        <v>3</v>
      </c>
      <c r="L15" s="35">
        <f>SUM(J15:K15)</f>
        <v>1232</v>
      </c>
      <c r="M15" s="187" t="s">
        <v>16</v>
      </c>
      <c r="N15" s="33">
        <f>SUM(N16:N17)</f>
        <v>786</v>
      </c>
      <c r="O15" s="34">
        <f>SUM(O16:O17)</f>
        <v>3</v>
      </c>
      <c r="P15" s="35">
        <f>SUM(N15:O15)</f>
        <v>789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7" t="s">
        <v>66</v>
      </c>
      <c r="C16" s="38"/>
      <c r="D16" s="39">
        <v>104</v>
      </c>
      <c r="E16" s="40">
        <v>0</v>
      </c>
      <c r="F16" s="41">
        <f>SUM(D16:E16)</f>
        <v>104</v>
      </c>
      <c r="G16" s="39">
        <v>876</v>
      </c>
      <c r="H16" s="40">
        <v>3</v>
      </c>
      <c r="I16" s="41">
        <f>SUM(G16:H16)</f>
        <v>879</v>
      </c>
      <c r="J16" s="39">
        <v>980</v>
      </c>
      <c r="K16" s="40">
        <v>3</v>
      </c>
      <c r="L16" s="41">
        <f>SUM(J16:K16)</f>
        <v>983</v>
      </c>
      <c r="M16" s="68">
        <f>ROUND(L16-P16,2)/P16*100</f>
        <v>48.48942598187311</v>
      </c>
      <c r="N16" s="39">
        <v>659</v>
      </c>
      <c r="O16" s="40">
        <v>3</v>
      </c>
      <c r="P16" s="41">
        <f>SUM(N16:O16)</f>
        <v>662</v>
      </c>
      <c r="Q16" s="43"/>
      <c r="R16" s="44" t="s">
        <v>67</v>
      </c>
      <c r="S16" s="4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6" t="s">
        <v>106</v>
      </c>
      <c r="C17" s="47"/>
      <c r="D17" s="84">
        <v>86</v>
      </c>
      <c r="E17" s="85">
        <v>0</v>
      </c>
      <c r="F17" s="139">
        <f>SUM(D17:E17)</f>
        <v>86</v>
      </c>
      <c r="G17" s="84">
        <v>163</v>
      </c>
      <c r="H17" s="85">
        <v>0</v>
      </c>
      <c r="I17" s="139">
        <f>SUM(G17:H17)</f>
        <v>163</v>
      </c>
      <c r="J17" s="84">
        <v>249</v>
      </c>
      <c r="K17" s="85">
        <v>0</v>
      </c>
      <c r="L17" s="139">
        <f>SUM(J17:K17)</f>
        <v>249</v>
      </c>
      <c r="M17" s="188" t="s">
        <v>16</v>
      </c>
      <c r="N17" s="84">
        <v>127</v>
      </c>
      <c r="O17" s="85">
        <v>0</v>
      </c>
      <c r="P17" s="139">
        <f>SUM(N17:O17)</f>
        <v>127</v>
      </c>
      <c r="Q17" s="51"/>
      <c r="R17" s="52" t="s">
        <v>107</v>
      </c>
      <c r="S17" s="4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53"/>
      <c r="Q18" s="55"/>
      <c r="R18" s="55"/>
      <c r="S18" s="4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18</v>
      </c>
      <c r="B19" s="56"/>
      <c r="C19" s="32"/>
      <c r="D19" s="57">
        <f>SUM(D21:D26)</f>
        <v>232</v>
      </c>
      <c r="E19" s="58">
        <f>SUM(E21:E26)</f>
        <v>0</v>
      </c>
      <c r="F19" s="59">
        <f>SUM(D19:E19)</f>
        <v>232</v>
      </c>
      <c r="G19" s="57">
        <f>SUM(G21:G26)</f>
        <v>241</v>
      </c>
      <c r="H19" s="58">
        <f>SUM(H21:H26)</f>
        <v>0</v>
      </c>
      <c r="I19" s="59">
        <f>SUM(G19:H19)</f>
        <v>241</v>
      </c>
      <c r="J19" s="57">
        <f>SUM(J21:J26)</f>
        <v>473</v>
      </c>
      <c r="K19" s="58">
        <f>SUM(K21:K26)</f>
        <v>0</v>
      </c>
      <c r="L19" s="59">
        <f>SUM(J19:K19)</f>
        <v>473</v>
      </c>
      <c r="M19" s="22">
        <f aca="true" t="shared" si="0" ref="M19:M25">ROUND(L19-P19,2)/P19*100</f>
        <v>2.8260869565217392</v>
      </c>
      <c r="N19" s="57">
        <f>SUM(N21:N26)</f>
        <v>459</v>
      </c>
      <c r="O19" s="58">
        <f>SUM(O21:O26)</f>
        <v>1</v>
      </c>
      <c r="P19" s="59">
        <f>SUM(N19:O19)</f>
        <v>460</v>
      </c>
      <c r="Q19" s="23"/>
      <c r="R19" s="23"/>
      <c r="S19" s="24" t="s">
        <v>19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60" t="s">
        <v>20</v>
      </c>
      <c r="C20" s="61"/>
      <c r="D20" s="62">
        <f>SUM(D21:D23)</f>
        <v>231</v>
      </c>
      <c r="E20" s="63">
        <f>SUM(E21:E23)</f>
        <v>0</v>
      </c>
      <c r="F20" s="35">
        <f>SUM(D20:E20)</f>
        <v>231</v>
      </c>
      <c r="G20" s="62">
        <f>SUM(G21:G23)</f>
        <v>240</v>
      </c>
      <c r="H20" s="63">
        <f>SUM(H21:H23)</f>
        <v>0</v>
      </c>
      <c r="I20" s="35">
        <f>SUM(G20:H20)</f>
        <v>240</v>
      </c>
      <c r="J20" s="62">
        <f>SUM(J21:J23)</f>
        <v>471</v>
      </c>
      <c r="K20" s="63">
        <f>SUM(K21:K23)</f>
        <v>0</v>
      </c>
      <c r="L20" s="35">
        <f>SUM(J20:K20)</f>
        <v>471</v>
      </c>
      <c r="M20" s="138">
        <f t="shared" si="0"/>
        <v>3.289473684210526</v>
      </c>
      <c r="N20" s="62">
        <f>SUM(N21:N23)</f>
        <v>456</v>
      </c>
      <c r="O20" s="63">
        <f>SUM(O21:O23)</f>
        <v>0</v>
      </c>
      <c r="P20" s="35">
        <f>SUM(N20:O20)</f>
        <v>456</v>
      </c>
      <c r="Q20" s="64"/>
      <c r="R20" s="65" t="s">
        <v>21</v>
      </c>
      <c r="S20" s="24"/>
      <c r="T20" s="8"/>
      <c r="U20" s="66"/>
      <c r="V20" s="66"/>
      <c r="W20" s="66"/>
      <c r="X20" s="66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7"/>
      <c r="C21" s="37" t="s">
        <v>22</v>
      </c>
      <c r="D21" s="39">
        <v>231</v>
      </c>
      <c r="E21" s="40">
        <v>0</v>
      </c>
      <c r="F21" s="41">
        <f>SUM(D21:E21)</f>
        <v>231</v>
      </c>
      <c r="G21" s="39">
        <v>240</v>
      </c>
      <c r="H21" s="40">
        <v>0</v>
      </c>
      <c r="I21" s="41">
        <f>SUM(G21:H21)</f>
        <v>240</v>
      </c>
      <c r="J21" s="39">
        <v>471</v>
      </c>
      <c r="K21" s="40">
        <v>0</v>
      </c>
      <c r="L21" s="41">
        <f>SUM(J21:K21)</f>
        <v>471</v>
      </c>
      <c r="M21" s="42">
        <f t="shared" si="0"/>
        <v>3.289473684210526</v>
      </c>
      <c r="N21" s="39">
        <v>456</v>
      </c>
      <c r="O21" s="40">
        <v>0</v>
      </c>
      <c r="P21" s="41">
        <f>SUM(N21:O21)</f>
        <v>456</v>
      </c>
      <c r="Q21" s="44" t="s">
        <v>23</v>
      </c>
      <c r="R21" s="69"/>
      <c r="S21" s="4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70"/>
      <c r="C22" s="71" t="s">
        <v>24</v>
      </c>
      <c r="D22" s="72">
        <v>0</v>
      </c>
      <c r="E22" s="73">
        <v>0</v>
      </c>
      <c r="F22" s="74">
        <f>SUM(D22:E22)</f>
        <v>0</v>
      </c>
      <c r="G22" s="72">
        <v>0</v>
      </c>
      <c r="H22" s="73">
        <v>0</v>
      </c>
      <c r="I22" s="74">
        <f>SUM(G22:H22)</f>
        <v>0</v>
      </c>
      <c r="J22" s="72">
        <v>0</v>
      </c>
      <c r="K22" s="73">
        <v>0</v>
      </c>
      <c r="L22" s="74">
        <f>SUM(J22:K22)</f>
        <v>0</v>
      </c>
      <c r="M22" s="68">
        <v>0</v>
      </c>
      <c r="N22" s="72">
        <v>0</v>
      </c>
      <c r="O22" s="73">
        <v>0</v>
      </c>
      <c r="P22" s="74">
        <f>SUM(N22:O22)</f>
        <v>0</v>
      </c>
      <c r="Q22" s="75" t="s">
        <v>25</v>
      </c>
      <c r="R22" s="69"/>
      <c r="S22" s="45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70"/>
      <c r="C23" s="76" t="s">
        <v>26</v>
      </c>
      <c r="D23" s="48">
        <v>0</v>
      </c>
      <c r="E23" s="49">
        <v>0</v>
      </c>
      <c r="F23" s="50">
        <f>E23+D23</f>
        <v>0</v>
      </c>
      <c r="G23" s="48">
        <v>0</v>
      </c>
      <c r="H23" s="49">
        <v>0</v>
      </c>
      <c r="I23" s="50">
        <f>H23+G23</f>
        <v>0</v>
      </c>
      <c r="J23" s="48">
        <v>0</v>
      </c>
      <c r="K23" s="49">
        <v>0</v>
      </c>
      <c r="L23" s="50">
        <f>K23+J23</f>
        <v>0</v>
      </c>
      <c r="M23" s="185">
        <v>0</v>
      </c>
      <c r="N23" s="48">
        <v>0</v>
      </c>
      <c r="O23" s="49">
        <v>0</v>
      </c>
      <c r="P23" s="50">
        <f>O23+N23</f>
        <v>0</v>
      </c>
      <c r="Q23" s="77" t="s">
        <v>27</v>
      </c>
      <c r="R23" s="78"/>
      <c r="S23" s="45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79" t="s">
        <v>28</v>
      </c>
      <c r="C24" s="80"/>
      <c r="D24" s="72">
        <v>1</v>
      </c>
      <c r="E24" s="73">
        <v>0</v>
      </c>
      <c r="F24" s="74">
        <f>SUM(D24:E24)</f>
        <v>1</v>
      </c>
      <c r="G24" s="72">
        <v>1</v>
      </c>
      <c r="H24" s="73">
        <v>0</v>
      </c>
      <c r="I24" s="74">
        <f>SUM(G24:H24)</f>
        <v>1</v>
      </c>
      <c r="J24" s="72">
        <v>2</v>
      </c>
      <c r="K24" s="73">
        <v>0</v>
      </c>
      <c r="L24" s="74">
        <f>SUM(J24:K24)</f>
        <v>2</v>
      </c>
      <c r="M24" s="42">
        <f t="shared" si="0"/>
        <v>-33.33333333333333</v>
      </c>
      <c r="N24" s="72">
        <v>2</v>
      </c>
      <c r="O24" s="73">
        <v>1</v>
      </c>
      <c r="P24" s="74">
        <f>SUM(N24:O24)</f>
        <v>3</v>
      </c>
      <c r="Q24" s="55"/>
      <c r="R24" s="78" t="s">
        <v>29</v>
      </c>
      <c r="S24" s="45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79" t="s">
        <v>76</v>
      </c>
      <c r="C25" s="80"/>
      <c r="D25" s="72">
        <v>0</v>
      </c>
      <c r="E25" s="73">
        <v>0</v>
      </c>
      <c r="F25" s="74">
        <f>SUM(D25:E25)</f>
        <v>0</v>
      </c>
      <c r="G25" s="72">
        <v>0</v>
      </c>
      <c r="H25" s="73">
        <v>0</v>
      </c>
      <c r="I25" s="74">
        <f>SUM(G25:H25)</f>
        <v>0</v>
      </c>
      <c r="J25" s="72">
        <v>0</v>
      </c>
      <c r="K25" s="73">
        <v>0</v>
      </c>
      <c r="L25" s="74">
        <f>SUM(J25:K25)</f>
        <v>0</v>
      </c>
      <c r="M25" s="68">
        <f t="shared" si="0"/>
        <v>-100</v>
      </c>
      <c r="N25" s="72">
        <v>1</v>
      </c>
      <c r="O25" s="73">
        <v>0</v>
      </c>
      <c r="P25" s="74">
        <f>SUM(N25:O25)</f>
        <v>1</v>
      </c>
      <c r="Q25" s="81"/>
      <c r="R25" s="78" t="s">
        <v>30</v>
      </c>
      <c r="S25" s="4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2" t="s">
        <v>31</v>
      </c>
      <c r="C26" s="83"/>
      <c r="D26" s="84">
        <v>0</v>
      </c>
      <c r="E26" s="85">
        <v>0</v>
      </c>
      <c r="F26" s="86">
        <f>SUM(D26:E26)</f>
        <v>0</v>
      </c>
      <c r="G26" s="84">
        <v>0</v>
      </c>
      <c r="H26" s="85">
        <v>0</v>
      </c>
      <c r="I26" s="86">
        <f>SUM(G26:H26)</f>
        <v>0</v>
      </c>
      <c r="J26" s="84">
        <v>0</v>
      </c>
      <c r="K26" s="85">
        <v>0</v>
      </c>
      <c r="L26" s="86">
        <f>SUM(J26:K26)</f>
        <v>0</v>
      </c>
      <c r="M26" s="87">
        <v>0</v>
      </c>
      <c r="N26" s="84">
        <v>0</v>
      </c>
      <c r="O26" s="85">
        <v>0</v>
      </c>
      <c r="P26" s="86">
        <f>SUM(N26:O26)</f>
        <v>0</v>
      </c>
      <c r="Q26" s="88"/>
      <c r="R26" s="89" t="s">
        <v>32</v>
      </c>
      <c r="S26" s="4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90"/>
      <c r="O27" s="90"/>
      <c r="P27" s="90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68</v>
      </c>
      <c r="B28" s="32"/>
      <c r="C28" s="32"/>
      <c r="D28" s="33">
        <f>SUM(D29+D32)</f>
        <v>11</v>
      </c>
      <c r="E28" s="34">
        <f>SUM(E29+E32)</f>
        <v>0</v>
      </c>
      <c r="F28" s="35">
        <f aca="true" t="shared" si="1" ref="F28:F34">SUM(D28:E28)</f>
        <v>11</v>
      </c>
      <c r="G28" s="33">
        <f>SUM(G29+G32)</f>
        <v>20</v>
      </c>
      <c r="H28" s="34">
        <f>SUM(H29+H32)</f>
        <v>0</v>
      </c>
      <c r="I28" s="35">
        <f aca="true" t="shared" si="2" ref="I28:I34">SUM(G28:H28)</f>
        <v>20</v>
      </c>
      <c r="J28" s="33">
        <f>SUM(J29+J32)</f>
        <v>31</v>
      </c>
      <c r="K28" s="34">
        <f>SUM(K29+K32)</f>
        <v>0</v>
      </c>
      <c r="L28" s="35">
        <f aca="true" t="shared" si="3" ref="L28:L34">SUM(J28:K28)</f>
        <v>31</v>
      </c>
      <c r="M28" s="92" t="s">
        <v>16</v>
      </c>
      <c r="N28" s="33">
        <f>SUM(N29+N32)</f>
        <v>12</v>
      </c>
      <c r="O28" s="34">
        <f>SUM(O29+O32)</f>
        <v>0</v>
      </c>
      <c r="P28" s="35">
        <f aca="true" t="shared" si="4" ref="P28:P34">SUM(N28:O28)</f>
        <v>12</v>
      </c>
      <c r="Q28" s="66"/>
      <c r="R28" s="66"/>
      <c r="S28" s="93" t="s">
        <v>69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60" t="s">
        <v>70</v>
      </c>
      <c r="C29" s="94"/>
      <c r="D29" s="33">
        <f>SUM(D30:D31)</f>
        <v>2</v>
      </c>
      <c r="E29" s="34">
        <f>SUM(E30:E31)</f>
        <v>0</v>
      </c>
      <c r="F29" s="95">
        <f t="shared" si="1"/>
        <v>2</v>
      </c>
      <c r="G29" s="33">
        <f>SUM(G30:G31)</f>
        <v>4</v>
      </c>
      <c r="H29" s="34">
        <f>SUM(H30:H31)</f>
        <v>0</v>
      </c>
      <c r="I29" s="95">
        <f t="shared" si="2"/>
        <v>4</v>
      </c>
      <c r="J29" s="33">
        <f>SUM(J30:J31)</f>
        <v>6</v>
      </c>
      <c r="K29" s="34">
        <f>SUM(K30:K31)</f>
        <v>0</v>
      </c>
      <c r="L29" s="95">
        <f t="shared" si="3"/>
        <v>6</v>
      </c>
      <c r="M29" s="96" t="s">
        <v>16</v>
      </c>
      <c r="N29" s="33">
        <f>SUM(N30:N31)</f>
        <v>3</v>
      </c>
      <c r="O29" s="34">
        <f>SUM(O30:O31)</f>
        <v>0</v>
      </c>
      <c r="P29" s="95">
        <f t="shared" si="4"/>
        <v>3</v>
      </c>
      <c r="Q29" s="97"/>
      <c r="R29" s="65" t="s">
        <v>72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98"/>
      <c r="C30" s="99" t="s">
        <v>33</v>
      </c>
      <c r="D30" s="100">
        <v>2</v>
      </c>
      <c r="E30" s="101">
        <v>0</v>
      </c>
      <c r="F30" s="102">
        <f t="shared" si="1"/>
        <v>2</v>
      </c>
      <c r="G30" s="100">
        <v>4</v>
      </c>
      <c r="H30" s="101">
        <v>0</v>
      </c>
      <c r="I30" s="102">
        <f t="shared" si="2"/>
        <v>4</v>
      </c>
      <c r="J30" s="100">
        <v>6</v>
      </c>
      <c r="K30" s="101">
        <v>0</v>
      </c>
      <c r="L30" s="102">
        <f t="shared" si="3"/>
        <v>6</v>
      </c>
      <c r="M30" s="103" t="s">
        <v>16</v>
      </c>
      <c r="N30" s="100">
        <v>3</v>
      </c>
      <c r="O30" s="101">
        <v>0</v>
      </c>
      <c r="P30" s="102">
        <f t="shared" si="4"/>
        <v>3</v>
      </c>
      <c r="Q30" s="104" t="s">
        <v>34</v>
      </c>
      <c r="R30" s="75"/>
      <c r="S30" s="45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98"/>
      <c r="C31" s="105" t="s">
        <v>35</v>
      </c>
      <c r="D31" s="106">
        <v>0</v>
      </c>
      <c r="E31" s="107">
        <v>0</v>
      </c>
      <c r="F31" s="108">
        <f t="shared" si="1"/>
        <v>0</v>
      </c>
      <c r="G31" s="106">
        <v>0</v>
      </c>
      <c r="H31" s="107">
        <v>0</v>
      </c>
      <c r="I31" s="108">
        <f t="shared" si="2"/>
        <v>0</v>
      </c>
      <c r="J31" s="106">
        <v>0</v>
      </c>
      <c r="K31" s="107">
        <v>0</v>
      </c>
      <c r="L31" s="108">
        <f t="shared" si="3"/>
        <v>0</v>
      </c>
      <c r="M31" s="109" t="s">
        <v>16</v>
      </c>
      <c r="N31" s="106">
        <v>0</v>
      </c>
      <c r="O31" s="107">
        <v>0</v>
      </c>
      <c r="P31" s="108">
        <f t="shared" si="4"/>
        <v>0</v>
      </c>
      <c r="Q31" s="77" t="s">
        <v>36</v>
      </c>
      <c r="R31" s="110"/>
      <c r="S31" s="45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79" t="s">
        <v>71</v>
      </c>
      <c r="C32" s="111"/>
      <c r="D32" s="112">
        <f>SUM(D33:D34)</f>
        <v>9</v>
      </c>
      <c r="E32" s="113">
        <f>SUM(E33:E34)</f>
        <v>0</v>
      </c>
      <c r="F32" s="114">
        <f t="shared" si="1"/>
        <v>9</v>
      </c>
      <c r="G32" s="112">
        <f>SUM(G33:G34)</f>
        <v>16</v>
      </c>
      <c r="H32" s="113">
        <f>SUM(H33:H34)</f>
        <v>0</v>
      </c>
      <c r="I32" s="114">
        <f t="shared" si="2"/>
        <v>16</v>
      </c>
      <c r="J32" s="112">
        <f>SUM(J33:J34)</f>
        <v>25</v>
      </c>
      <c r="K32" s="113">
        <f>SUM(K33:K34)</f>
        <v>0</v>
      </c>
      <c r="L32" s="114">
        <f t="shared" si="3"/>
        <v>25</v>
      </c>
      <c r="M32" s="103" t="s">
        <v>16</v>
      </c>
      <c r="N32" s="112">
        <f>SUM(N33:N34)</f>
        <v>9</v>
      </c>
      <c r="O32" s="113">
        <f>SUM(O33:O34)</f>
        <v>0</v>
      </c>
      <c r="P32" s="114">
        <f t="shared" si="4"/>
        <v>9</v>
      </c>
      <c r="Q32" s="115"/>
      <c r="R32" s="65" t="s">
        <v>37</v>
      </c>
      <c r="S32" s="45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98"/>
      <c r="C33" s="99" t="s">
        <v>38</v>
      </c>
      <c r="D33" s="100">
        <v>9</v>
      </c>
      <c r="E33" s="101">
        <v>0</v>
      </c>
      <c r="F33" s="102">
        <f t="shared" si="1"/>
        <v>9</v>
      </c>
      <c r="G33" s="100">
        <v>16</v>
      </c>
      <c r="H33" s="101">
        <v>0</v>
      </c>
      <c r="I33" s="102">
        <f t="shared" si="2"/>
        <v>16</v>
      </c>
      <c r="J33" s="100">
        <v>25</v>
      </c>
      <c r="K33" s="101">
        <v>0</v>
      </c>
      <c r="L33" s="102">
        <f t="shared" si="3"/>
        <v>25</v>
      </c>
      <c r="M33" s="103" t="s">
        <v>16</v>
      </c>
      <c r="N33" s="100">
        <v>9</v>
      </c>
      <c r="O33" s="101">
        <v>0</v>
      </c>
      <c r="P33" s="102">
        <f t="shared" si="4"/>
        <v>9</v>
      </c>
      <c r="Q33" s="104" t="s">
        <v>39</v>
      </c>
      <c r="R33" s="110"/>
      <c r="S33" s="4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7"/>
      <c r="B34" s="98"/>
      <c r="C34" s="105" t="s">
        <v>40</v>
      </c>
      <c r="D34" s="106">
        <v>0</v>
      </c>
      <c r="E34" s="107">
        <v>0</v>
      </c>
      <c r="F34" s="108">
        <f t="shared" si="1"/>
        <v>0</v>
      </c>
      <c r="G34" s="106">
        <v>0</v>
      </c>
      <c r="H34" s="107">
        <v>0</v>
      </c>
      <c r="I34" s="108">
        <f t="shared" si="2"/>
        <v>0</v>
      </c>
      <c r="J34" s="106">
        <v>0</v>
      </c>
      <c r="K34" s="107">
        <v>0</v>
      </c>
      <c r="L34" s="108">
        <f t="shared" si="3"/>
        <v>0</v>
      </c>
      <c r="M34" s="109" t="s">
        <v>16</v>
      </c>
      <c r="N34" s="106">
        <v>0</v>
      </c>
      <c r="O34" s="107">
        <v>0</v>
      </c>
      <c r="P34" s="108">
        <f t="shared" si="4"/>
        <v>0</v>
      </c>
      <c r="Q34" s="77" t="s">
        <v>41</v>
      </c>
      <c r="R34" s="110"/>
      <c r="S34" s="4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116"/>
      <c r="C35" s="117"/>
      <c r="D35" s="118"/>
      <c r="E35" s="119"/>
      <c r="F35" s="120"/>
      <c r="G35" s="118"/>
      <c r="H35" s="119"/>
      <c r="I35" s="120"/>
      <c r="J35" s="118"/>
      <c r="K35" s="119"/>
      <c r="L35" s="120"/>
      <c r="M35" s="121"/>
      <c r="N35" s="118"/>
      <c r="O35" s="119"/>
      <c r="P35" s="120"/>
      <c r="Q35" s="122"/>
      <c r="R35" s="123"/>
      <c r="S35" s="4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7"/>
      <c r="B36" s="80"/>
      <c r="C36" s="80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5"/>
      <c r="R36" s="55"/>
      <c r="S36" s="45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24" t="s">
        <v>42</v>
      </c>
      <c r="B37" s="18"/>
      <c r="C37" s="18"/>
      <c r="D37" s="33">
        <f>SUM(D38:D39)</f>
        <v>-8</v>
      </c>
      <c r="E37" s="34">
        <f>SUM(E38:E39)</f>
        <v>3</v>
      </c>
      <c r="F37" s="35">
        <f>SUM(F38:F39)</f>
        <v>-5</v>
      </c>
      <c r="G37" s="33">
        <f aca="true" t="shared" si="5" ref="G37:L37">SUM(G38:G39)</f>
        <v>4</v>
      </c>
      <c r="H37" s="34">
        <f t="shared" si="5"/>
        <v>1</v>
      </c>
      <c r="I37" s="35">
        <f t="shared" si="5"/>
        <v>5</v>
      </c>
      <c r="J37" s="33">
        <f t="shared" si="5"/>
        <v>-4</v>
      </c>
      <c r="K37" s="34">
        <f t="shared" si="5"/>
        <v>4</v>
      </c>
      <c r="L37" s="35">
        <f t="shared" si="5"/>
        <v>0</v>
      </c>
      <c r="M37" s="36" t="s">
        <v>16</v>
      </c>
      <c r="N37" s="33">
        <f>SUM(N38:N39)</f>
        <v>1</v>
      </c>
      <c r="O37" s="34">
        <f>SUM(O38:O39)</f>
        <v>5</v>
      </c>
      <c r="P37" s="35">
        <f>SUM(P38:P39)</f>
        <v>6</v>
      </c>
      <c r="Q37" s="23"/>
      <c r="R37" s="23"/>
      <c r="S37" s="24" t="s">
        <v>43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7"/>
      <c r="B38" s="37" t="s">
        <v>44</v>
      </c>
      <c r="C38" s="38"/>
      <c r="D38" s="39">
        <v>1</v>
      </c>
      <c r="E38" s="40">
        <v>0</v>
      </c>
      <c r="F38" s="41">
        <f>SUM(D38:E38)</f>
        <v>1</v>
      </c>
      <c r="G38" s="39">
        <v>1</v>
      </c>
      <c r="H38" s="40">
        <v>0</v>
      </c>
      <c r="I38" s="41">
        <f>SUM(G38:H38)</f>
        <v>1</v>
      </c>
      <c r="J38" s="39">
        <v>2</v>
      </c>
      <c r="K38" s="40">
        <v>0</v>
      </c>
      <c r="L38" s="41">
        <f>SUM(J38:K38)</f>
        <v>2</v>
      </c>
      <c r="M38" s="103" t="s">
        <v>16</v>
      </c>
      <c r="N38" s="39">
        <v>0</v>
      </c>
      <c r="O38" s="40">
        <v>1</v>
      </c>
      <c r="P38" s="41">
        <f>SUM(N38:O38)</f>
        <v>1</v>
      </c>
      <c r="Q38" s="43"/>
      <c r="R38" s="44" t="s">
        <v>45</v>
      </c>
      <c r="S38" s="45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7"/>
      <c r="B39" s="126" t="s">
        <v>121</v>
      </c>
      <c r="C39" s="127"/>
      <c r="D39" s="84">
        <v>-9</v>
      </c>
      <c r="E39" s="85">
        <v>3</v>
      </c>
      <c r="F39" s="86">
        <f>SUM(D39:E39)</f>
        <v>-6</v>
      </c>
      <c r="G39" s="84">
        <v>3</v>
      </c>
      <c r="H39" s="85">
        <v>1</v>
      </c>
      <c r="I39" s="86">
        <f>SUM(G39:H39)</f>
        <v>4</v>
      </c>
      <c r="J39" s="84">
        <v>-6</v>
      </c>
      <c r="K39" s="85">
        <v>4</v>
      </c>
      <c r="L39" s="86">
        <f>SUM(J39:K39)</f>
        <v>-2</v>
      </c>
      <c r="M39" s="121" t="s">
        <v>16</v>
      </c>
      <c r="N39" s="84">
        <v>1</v>
      </c>
      <c r="O39" s="85">
        <v>4</v>
      </c>
      <c r="P39" s="86">
        <f>SUM(N39:O39)</f>
        <v>5</v>
      </c>
      <c r="Q39" s="51"/>
      <c r="R39" s="52" t="s">
        <v>122</v>
      </c>
      <c r="S39" s="45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8"/>
      <c r="B40" s="4"/>
      <c r="C40" s="4"/>
      <c r="D40" s="227" t="s">
        <v>94</v>
      </c>
      <c r="E40" s="228"/>
      <c r="F40" s="228"/>
      <c r="G40" s="227" t="s">
        <v>95</v>
      </c>
      <c r="H40" s="228"/>
      <c r="I40" s="228"/>
      <c r="J40" s="229" t="s">
        <v>95</v>
      </c>
      <c r="K40" s="229"/>
      <c r="L40" s="229"/>
      <c r="M40" s="190"/>
      <c r="N40" s="229" t="s">
        <v>96</v>
      </c>
      <c r="O40" s="229"/>
      <c r="P40" s="229"/>
      <c r="Q40" s="30"/>
      <c r="R40" s="30"/>
      <c r="S40" s="31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28" t="s">
        <v>108</v>
      </c>
      <c r="B41" s="129"/>
      <c r="C41" s="129"/>
      <c r="D41" s="57">
        <f>D11+D15-D19-D28-D37</f>
        <v>533</v>
      </c>
      <c r="E41" s="58">
        <f>E11+E15-E19-E28-E37</f>
        <v>17</v>
      </c>
      <c r="F41" s="59">
        <f>SUM(D41:E41)</f>
        <v>550</v>
      </c>
      <c r="G41" s="57">
        <f>G11+G15-G19-G28-G37</f>
        <v>1307</v>
      </c>
      <c r="H41" s="58">
        <f>H11+H15-H19-H28-H37</f>
        <v>19</v>
      </c>
      <c r="I41" s="59">
        <f>SUM(G41:H41)</f>
        <v>1326</v>
      </c>
      <c r="J41" s="57">
        <f>J11+J15-J19-J28-J37</f>
        <v>1307</v>
      </c>
      <c r="K41" s="58">
        <f>K11+K15-K19-K28-K37</f>
        <v>19</v>
      </c>
      <c r="L41" s="59">
        <f>SUM(J41:K41)</f>
        <v>1326</v>
      </c>
      <c r="M41" s="22">
        <f>ROUND(L41-P41,2)/P41*100</f>
        <v>9.7682119205298</v>
      </c>
      <c r="N41" s="57">
        <f>N11+N15-N19-N28-N37</f>
        <v>1178</v>
      </c>
      <c r="O41" s="58">
        <f>O11+O15-O19-O28-O37</f>
        <v>30</v>
      </c>
      <c r="P41" s="59">
        <f>SUM(N41:O41)</f>
        <v>1208</v>
      </c>
      <c r="Q41" s="130"/>
      <c r="R41" s="130"/>
      <c r="S41" s="131" t="s">
        <v>109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32"/>
      <c r="B42" s="133"/>
      <c r="C42" s="133"/>
      <c r="D42" s="53"/>
      <c r="E42" s="53"/>
      <c r="F42" s="53"/>
      <c r="G42" s="53"/>
      <c r="H42" s="53"/>
      <c r="I42" s="53"/>
      <c r="J42" s="53"/>
      <c r="K42" s="53"/>
      <c r="L42" s="53"/>
      <c r="M42" s="134"/>
      <c r="N42" s="53"/>
      <c r="O42" s="53"/>
      <c r="P42" s="53"/>
      <c r="Q42" s="199"/>
      <c r="R42" s="199"/>
      <c r="S42" s="45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24" t="s">
        <v>110</v>
      </c>
      <c r="B43" s="18"/>
      <c r="C43" s="18"/>
      <c r="D43" s="125">
        <f>SUM(D44:D45)</f>
        <v>533</v>
      </c>
      <c r="E43" s="58">
        <f>SUM(E44:E45)</f>
        <v>17</v>
      </c>
      <c r="F43" s="135">
        <f>SUM(F44:F45)</f>
        <v>550</v>
      </c>
      <c r="G43" s="125">
        <f aca="true" t="shared" si="6" ref="G43:L43">SUM(G44:G45)</f>
        <v>1307</v>
      </c>
      <c r="H43" s="58">
        <f t="shared" si="6"/>
        <v>19</v>
      </c>
      <c r="I43" s="135">
        <f t="shared" si="6"/>
        <v>1326</v>
      </c>
      <c r="J43" s="125">
        <f t="shared" si="6"/>
        <v>1307</v>
      </c>
      <c r="K43" s="58">
        <f t="shared" si="6"/>
        <v>19</v>
      </c>
      <c r="L43" s="135">
        <f t="shared" si="6"/>
        <v>1326</v>
      </c>
      <c r="M43" s="22">
        <f>ROUND(L43-P43,2)/P43*100</f>
        <v>9.7682119205298</v>
      </c>
      <c r="N43" s="125">
        <f>SUM(N44:N45)</f>
        <v>1178</v>
      </c>
      <c r="O43" s="58">
        <f>SUM(O44:O45)</f>
        <v>30</v>
      </c>
      <c r="P43" s="135">
        <f>SUM(P44:P45)</f>
        <v>1208</v>
      </c>
      <c r="Q43" s="23"/>
      <c r="R43" s="23"/>
      <c r="S43" s="24" t="s">
        <v>111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36"/>
      <c r="B44" s="37" t="s">
        <v>46</v>
      </c>
      <c r="C44" s="38"/>
      <c r="D44" s="137">
        <v>320</v>
      </c>
      <c r="E44" s="73">
        <v>17</v>
      </c>
      <c r="F44" s="74">
        <f>SUM(D44:E44)</f>
        <v>337</v>
      </c>
      <c r="G44" s="137">
        <v>1067</v>
      </c>
      <c r="H44" s="73">
        <v>19</v>
      </c>
      <c r="I44" s="74">
        <f>SUM(G44:H44)</f>
        <v>1086</v>
      </c>
      <c r="J44" s="137">
        <v>1067</v>
      </c>
      <c r="K44" s="73">
        <v>19</v>
      </c>
      <c r="L44" s="74">
        <f>SUM(J44:K44)</f>
        <v>1086</v>
      </c>
      <c r="M44" s="138">
        <f>ROUND(L44-P44,2)/P44*100</f>
        <v>12.655601659751037</v>
      </c>
      <c r="N44" s="137">
        <v>934</v>
      </c>
      <c r="O44" s="73">
        <v>30</v>
      </c>
      <c r="P44" s="74">
        <f>SUM(N44:O44)</f>
        <v>964</v>
      </c>
      <c r="Q44" s="43"/>
      <c r="R44" s="44" t="s">
        <v>47</v>
      </c>
      <c r="S44" s="45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36"/>
      <c r="B45" s="126" t="s">
        <v>48</v>
      </c>
      <c r="C45" s="127"/>
      <c r="D45" s="84">
        <v>213</v>
      </c>
      <c r="E45" s="85">
        <v>0</v>
      </c>
      <c r="F45" s="139">
        <f>SUM(D45:E45)</f>
        <v>213</v>
      </c>
      <c r="G45" s="84">
        <v>240</v>
      </c>
      <c r="H45" s="85">
        <v>0</v>
      </c>
      <c r="I45" s="139">
        <f>SUM(G45:H45)</f>
        <v>240</v>
      </c>
      <c r="J45" s="84">
        <v>240</v>
      </c>
      <c r="K45" s="85">
        <v>0</v>
      </c>
      <c r="L45" s="139">
        <f>SUM(J45:K45)</f>
        <v>240</v>
      </c>
      <c r="M45" s="87">
        <f>ROUND(L45-P45,2)/P45*100</f>
        <v>-1.639344262295082</v>
      </c>
      <c r="N45" s="84">
        <v>244</v>
      </c>
      <c r="O45" s="85">
        <v>0</v>
      </c>
      <c r="P45" s="139">
        <f>SUM(N45:O45)</f>
        <v>244</v>
      </c>
      <c r="Q45" s="51"/>
      <c r="R45" s="52" t="s">
        <v>49</v>
      </c>
      <c r="S45" s="4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24"/>
      <c r="B46" s="18"/>
      <c r="C46" s="18"/>
      <c r="D46" s="53"/>
      <c r="E46" s="53"/>
      <c r="F46" s="53"/>
      <c r="G46" s="53"/>
      <c r="H46" s="53"/>
      <c r="I46" s="53"/>
      <c r="J46" s="53"/>
      <c r="K46" s="53"/>
      <c r="L46" s="53"/>
      <c r="M46" s="140"/>
      <c r="N46" s="53"/>
      <c r="O46" s="53"/>
      <c r="P46" s="53"/>
      <c r="Q46" s="23"/>
      <c r="R46" s="23"/>
      <c r="S46" s="45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41" t="s">
        <v>50</v>
      </c>
      <c r="B47" s="142"/>
      <c r="C47" s="142"/>
      <c r="D47" s="143"/>
      <c r="E47" s="144"/>
      <c r="F47" s="145"/>
      <c r="G47" s="143"/>
      <c r="H47" s="144"/>
      <c r="I47" s="145"/>
      <c r="J47" s="143"/>
      <c r="K47" s="144"/>
      <c r="L47" s="145"/>
      <c r="M47" s="146"/>
      <c r="N47" s="143"/>
      <c r="O47" s="144"/>
      <c r="P47" s="145"/>
      <c r="Q47" s="200" t="s">
        <v>51</v>
      </c>
      <c r="R47" s="199"/>
      <c r="S47" s="201"/>
    </row>
    <row r="48" spans="1:19" s="2" customFormat="1" ht="21" customHeight="1">
      <c r="A48" s="147" t="s">
        <v>52</v>
      </c>
      <c r="B48" s="148"/>
      <c r="C48" s="148"/>
      <c r="D48" s="149"/>
      <c r="E48" s="150"/>
      <c r="F48" s="151"/>
      <c r="G48" s="149"/>
      <c r="H48" s="150"/>
      <c r="I48" s="151"/>
      <c r="J48" s="149"/>
      <c r="K48" s="150"/>
      <c r="L48" s="151"/>
      <c r="M48" s="152"/>
      <c r="N48" s="149"/>
      <c r="O48" s="150"/>
      <c r="P48" s="151"/>
      <c r="Q48" s="202" t="s">
        <v>53</v>
      </c>
      <c r="R48" s="220"/>
      <c r="S48" s="221"/>
    </row>
    <row r="49" spans="1:19" s="2" customFormat="1" ht="21" customHeight="1">
      <c r="A49" s="222" t="s">
        <v>54</v>
      </c>
      <c r="B49" s="223"/>
      <c r="C49" s="224"/>
      <c r="D49" s="149"/>
      <c r="E49" s="150"/>
      <c r="F49" s="151"/>
      <c r="G49" s="149"/>
      <c r="H49" s="150"/>
      <c r="I49" s="151"/>
      <c r="J49" s="149"/>
      <c r="K49" s="150"/>
      <c r="L49" s="151"/>
      <c r="M49" s="152"/>
      <c r="N49" s="149"/>
      <c r="O49" s="150"/>
      <c r="P49" s="151"/>
      <c r="Q49" s="202" t="s">
        <v>55</v>
      </c>
      <c r="R49" s="220"/>
      <c r="S49" s="221"/>
    </row>
    <row r="50" spans="1:19" s="2" customFormat="1" ht="21" customHeight="1">
      <c r="A50" s="153"/>
      <c r="B50" s="80" t="s">
        <v>56</v>
      </c>
      <c r="C50" s="80"/>
      <c r="D50" s="154">
        <v>16</v>
      </c>
      <c r="E50" s="150">
        <v>0</v>
      </c>
      <c r="F50" s="155">
        <f>SUM(D50:E50)</f>
        <v>16</v>
      </c>
      <c r="G50" s="154">
        <v>9</v>
      </c>
      <c r="H50" s="150">
        <v>0</v>
      </c>
      <c r="I50" s="155">
        <f>SUM(G50:H50)</f>
        <v>9</v>
      </c>
      <c r="J50" s="154">
        <v>16</v>
      </c>
      <c r="K50" s="150">
        <v>0</v>
      </c>
      <c r="L50" s="155">
        <f>SUM(J50:K50)</f>
        <v>16</v>
      </c>
      <c r="M50" s="156" t="s">
        <v>16</v>
      </c>
      <c r="N50" s="154">
        <v>0</v>
      </c>
      <c r="O50" s="150">
        <v>0</v>
      </c>
      <c r="P50" s="155">
        <f>SUM(N50:O50)</f>
        <v>0</v>
      </c>
      <c r="Q50" s="197" t="s">
        <v>57</v>
      </c>
      <c r="R50" s="198"/>
      <c r="S50" s="45"/>
    </row>
    <row r="51" spans="1:19" s="2" customFormat="1" ht="21" customHeight="1">
      <c r="A51" s="153"/>
      <c r="B51" s="80" t="s">
        <v>112</v>
      </c>
      <c r="C51" s="80"/>
      <c r="D51" s="154">
        <v>7</v>
      </c>
      <c r="E51" s="150">
        <v>0</v>
      </c>
      <c r="F51" s="157">
        <f>SUM(D51:E51)</f>
        <v>7</v>
      </c>
      <c r="G51" s="154">
        <v>16</v>
      </c>
      <c r="H51" s="150">
        <v>0</v>
      </c>
      <c r="I51" s="157">
        <f>SUM(G51:H51)</f>
        <v>16</v>
      </c>
      <c r="J51" s="154">
        <v>23</v>
      </c>
      <c r="K51" s="150">
        <v>0</v>
      </c>
      <c r="L51" s="157">
        <f>SUM(J51:K51)</f>
        <v>23</v>
      </c>
      <c r="M51" s="156" t="s">
        <v>16</v>
      </c>
      <c r="N51" s="154">
        <v>56</v>
      </c>
      <c r="O51" s="150">
        <v>0</v>
      </c>
      <c r="P51" s="157">
        <f>SUM(N51:O51)</f>
        <v>56</v>
      </c>
      <c r="Q51" s="197" t="s">
        <v>113</v>
      </c>
      <c r="R51" s="198"/>
      <c r="S51" s="45"/>
    </row>
    <row r="52" spans="1:19" s="2" customFormat="1" ht="21" customHeight="1">
      <c r="A52" s="153"/>
      <c r="B52" s="80" t="s">
        <v>58</v>
      </c>
      <c r="C52" s="80"/>
      <c r="D52" s="154">
        <v>14</v>
      </c>
      <c r="E52" s="150">
        <v>0</v>
      </c>
      <c r="F52" s="155">
        <f>SUM(D52:E52)</f>
        <v>14</v>
      </c>
      <c r="G52" s="154">
        <v>24</v>
      </c>
      <c r="H52" s="150">
        <v>0</v>
      </c>
      <c r="I52" s="155">
        <f>SUM(G52:H52)</f>
        <v>24</v>
      </c>
      <c r="J52" s="154">
        <v>38</v>
      </c>
      <c r="K52" s="150">
        <v>0</v>
      </c>
      <c r="L52" s="155">
        <f>SUM(J52:K52)</f>
        <v>38</v>
      </c>
      <c r="M52" s="156" t="s">
        <v>16</v>
      </c>
      <c r="N52" s="154">
        <v>41</v>
      </c>
      <c r="O52" s="150">
        <v>0</v>
      </c>
      <c r="P52" s="155">
        <f>SUM(N52:O52)</f>
        <v>41</v>
      </c>
      <c r="Q52" s="197" t="s">
        <v>59</v>
      </c>
      <c r="R52" s="198"/>
      <c r="S52" s="45"/>
    </row>
    <row r="53" spans="1:19" s="2" customFormat="1" ht="21" customHeight="1">
      <c r="A53" s="153"/>
      <c r="B53" s="80" t="s">
        <v>123</v>
      </c>
      <c r="C53" s="80"/>
      <c r="D53" s="154">
        <v>0</v>
      </c>
      <c r="E53" s="158">
        <v>0</v>
      </c>
      <c r="F53" s="155">
        <f>SUM(D53:E53)</f>
        <v>0</v>
      </c>
      <c r="G53" s="154">
        <v>-5</v>
      </c>
      <c r="H53" s="158">
        <v>0</v>
      </c>
      <c r="I53" s="155">
        <f>SUM(G53:H53)</f>
        <v>-5</v>
      </c>
      <c r="J53" s="154">
        <v>-5</v>
      </c>
      <c r="K53" s="158">
        <v>0</v>
      </c>
      <c r="L53" s="155">
        <f>SUM(J53:K53)</f>
        <v>-5</v>
      </c>
      <c r="M53" s="156" t="s">
        <v>16</v>
      </c>
      <c r="N53" s="154">
        <v>-1</v>
      </c>
      <c r="O53" s="158">
        <v>0</v>
      </c>
      <c r="P53" s="155">
        <f>SUM(N53:O53)</f>
        <v>-1</v>
      </c>
      <c r="Q53" s="197" t="s">
        <v>124</v>
      </c>
      <c r="R53" s="198"/>
      <c r="S53" s="45"/>
    </row>
    <row r="54" spans="1:19" s="2" customFormat="1" ht="21" customHeight="1" thickBot="1">
      <c r="A54" s="159"/>
      <c r="B54" s="160" t="s">
        <v>114</v>
      </c>
      <c r="C54" s="160"/>
      <c r="D54" s="161">
        <f>+D50+D51-D52-D53</f>
        <v>9</v>
      </c>
      <c r="E54" s="162">
        <v>0</v>
      </c>
      <c r="F54" s="163">
        <f>SUM(D54:E54)</f>
        <v>9</v>
      </c>
      <c r="G54" s="161">
        <f>+G50+G51-G52-G53</f>
        <v>6</v>
      </c>
      <c r="H54" s="162">
        <v>0</v>
      </c>
      <c r="I54" s="163">
        <f>SUM(G54:H54)</f>
        <v>6</v>
      </c>
      <c r="J54" s="161">
        <f>+J50+J51-J52-J53</f>
        <v>6</v>
      </c>
      <c r="K54" s="162">
        <v>0</v>
      </c>
      <c r="L54" s="163">
        <f>SUM(J54:K54)</f>
        <v>6</v>
      </c>
      <c r="M54" s="164" t="s">
        <v>16</v>
      </c>
      <c r="N54" s="161">
        <f>+N50+N51-N52-N53</f>
        <v>16</v>
      </c>
      <c r="O54" s="162">
        <v>0</v>
      </c>
      <c r="P54" s="163">
        <f>SUM(N54:O54)</f>
        <v>16</v>
      </c>
      <c r="Q54" s="195" t="s">
        <v>115</v>
      </c>
      <c r="R54" s="196"/>
      <c r="S54" s="165"/>
    </row>
    <row r="55" spans="1:171" s="2" customFormat="1" ht="19.5">
      <c r="A55" s="166" t="s">
        <v>60</v>
      </c>
      <c r="B55" s="167"/>
      <c r="C55" s="167"/>
      <c r="D55" s="167"/>
      <c r="E55" s="167"/>
      <c r="F55" s="167"/>
      <c r="G55" s="167"/>
      <c r="H55" s="167"/>
      <c r="I55" s="167"/>
      <c r="J55" s="170" t="s">
        <v>73</v>
      </c>
      <c r="K55" s="215" t="s">
        <v>61</v>
      </c>
      <c r="L55" s="215"/>
      <c r="M55" s="215"/>
      <c r="N55" s="215"/>
      <c r="O55" s="215"/>
      <c r="P55" s="215"/>
      <c r="Q55" s="215"/>
      <c r="R55" s="215"/>
      <c r="S55" s="216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11" t="s">
        <v>62</v>
      </c>
      <c r="B56" s="212"/>
      <c r="C56" s="212"/>
      <c r="D56" s="212"/>
      <c r="E56" s="212"/>
      <c r="F56" s="212"/>
      <c r="G56" s="212"/>
      <c r="H56" s="212"/>
      <c r="I56" s="212"/>
      <c r="J56" s="171" t="s">
        <v>79</v>
      </c>
      <c r="K56" s="215" t="s">
        <v>63</v>
      </c>
      <c r="L56" s="215"/>
      <c r="M56" s="215"/>
      <c r="N56" s="215"/>
      <c r="O56" s="215"/>
      <c r="P56" s="215"/>
      <c r="Q56" s="215"/>
      <c r="R56" s="215"/>
      <c r="S56" s="216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72"/>
      <c r="B57" s="173"/>
      <c r="C57" s="173"/>
      <c r="D57" s="174"/>
      <c r="E57" s="174"/>
      <c r="F57" s="192" t="s">
        <v>97</v>
      </c>
      <c r="G57" s="192"/>
      <c r="H57" s="192"/>
      <c r="I57" s="192"/>
      <c r="J57" s="184" t="s">
        <v>100</v>
      </c>
      <c r="K57" s="193" t="s">
        <v>98</v>
      </c>
      <c r="L57" s="193"/>
      <c r="M57" s="193"/>
      <c r="N57" s="193"/>
      <c r="O57" s="193"/>
      <c r="P57" s="175"/>
      <c r="Q57" s="175"/>
      <c r="R57" s="175"/>
      <c r="S57" s="176"/>
      <c r="T57" s="177"/>
      <c r="U57" s="177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2"/>
      <c r="B58" s="173"/>
      <c r="C58" s="173"/>
      <c r="D58" s="174"/>
      <c r="E58" s="174"/>
      <c r="F58" s="194" t="s">
        <v>81</v>
      </c>
      <c r="G58" s="194"/>
      <c r="H58" s="194"/>
      <c r="I58" s="194"/>
      <c r="J58" s="184" t="s">
        <v>101</v>
      </c>
      <c r="K58" s="193" t="s">
        <v>82</v>
      </c>
      <c r="L58" s="193"/>
      <c r="M58" s="193"/>
      <c r="N58" s="193"/>
      <c r="O58" s="178"/>
      <c r="P58" s="168"/>
      <c r="Q58" s="168"/>
      <c r="R58" s="168"/>
      <c r="S58" s="169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08"/>
      <c r="B59" s="209"/>
      <c r="C59" s="209"/>
      <c r="D59" s="179"/>
      <c r="E59" s="179"/>
      <c r="F59" s="210" t="s">
        <v>89</v>
      </c>
      <c r="G59" s="210"/>
      <c r="H59" s="210"/>
      <c r="I59" s="210"/>
      <c r="J59" s="184" t="s">
        <v>102</v>
      </c>
      <c r="K59" s="217" t="s">
        <v>99</v>
      </c>
      <c r="L59" s="217"/>
      <c r="M59" s="217"/>
      <c r="N59" s="217"/>
      <c r="O59" s="178"/>
      <c r="P59" s="168"/>
      <c r="Q59" s="168"/>
      <c r="R59" s="168"/>
      <c r="S59" s="169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18" t="s">
        <v>64</v>
      </c>
      <c r="B60" s="219"/>
      <c r="C60" s="219"/>
      <c r="D60" s="219"/>
      <c r="E60" s="219"/>
      <c r="F60" s="219"/>
      <c r="G60" s="219"/>
      <c r="H60" s="219"/>
      <c r="I60" s="219"/>
      <c r="J60" s="170" t="s">
        <v>74</v>
      </c>
      <c r="K60" s="215" t="s">
        <v>65</v>
      </c>
      <c r="L60" s="215"/>
      <c r="M60" s="215"/>
      <c r="N60" s="215"/>
      <c r="O60" s="215"/>
      <c r="P60" s="215"/>
      <c r="Q60" s="215"/>
      <c r="R60" s="215"/>
      <c r="S60" s="216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11" t="s">
        <v>116</v>
      </c>
      <c r="B61" s="212"/>
      <c r="C61" s="212"/>
      <c r="D61" s="212"/>
      <c r="E61" s="212"/>
      <c r="F61" s="212"/>
      <c r="G61" s="212"/>
      <c r="H61" s="212"/>
      <c r="I61" s="212"/>
      <c r="J61" s="170" t="s">
        <v>75</v>
      </c>
      <c r="K61" s="215" t="s">
        <v>118</v>
      </c>
      <c r="L61" s="215"/>
      <c r="M61" s="215"/>
      <c r="N61" s="215"/>
      <c r="O61" s="215"/>
      <c r="P61" s="215"/>
      <c r="Q61" s="215"/>
      <c r="R61" s="215"/>
      <c r="S61" s="216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11" t="s">
        <v>117</v>
      </c>
      <c r="B62" s="212"/>
      <c r="C62" s="212"/>
      <c r="D62" s="212"/>
      <c r="E62" s="212"/>
      <c r="F62" s="212"/>
      <c r="G62" s="212"/>
      <c r="H62" s="212"/>
      <c r="I62" s="212"/>
      <c r="J62" s="170"/>
      <c r="K62" s="215" t="s">
        <v>119</v>
      </c>
      <c r="L62" s="215"/>
      <c r="M62" s="215"/>
      <c r="N62" s="215"/>
      <c r="O62" s="215"/>
      <c r="P62" s="215"/>
      <c r="Q62" s="215"/>
      <c r="R62" s="215"/>
      <c r="S62" s="216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19.5">
      <c r="A63" s="211" t="s">
        <v>103</v>
      </c>
      <c r="B63" s="212"/>
      <c r="C63" s="212"/>
      <c r="D63" s="212"/>
      <c r="E63" s="212"/>
      <c r="F63" s="212"/>
      <c r="G63" s="212"/>
      <c r="H63" s="212"/>
      <c r="I63" s="212"/>
      <c r="J63" s="170" t="s">
        <v>104</v>
      </c>
      <c r="K63" s="215" t="s">
        <v>105</v>
      </c>
      <c r="L63" s="215"/>
      <c r="M63" s="215"/>
      <c r="N63" s="215"/>
      <c r="O63" s="215"/>
      <c r="P63" s="215"/>
      <c r="Q63" s="215"/>
      <c r="R63" s="215"/>
      <c r="S63" s="216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s="2" customFormat="1" ht="19.5">
      <c r="A64" s="166" t="s">
        <v>129</v>
      </c>
      <c r="B64" s="167"/>
      <c r="C64" s="167"/>
      <c r="D64" s="167"/>
      <c r="E64" s="167"/>
      <c r="F64" s="167"/>
      <c r="G64" s="167"/>
      <c r="H64" s="167"/>
      <c r="I64" s="167"/>
      <c r="J64" s="191" t="s">
        <v>125</v>
      </c>
      <c r="K64" s="168"/>
      <c r="L64" s="168"/>
      <c r="M64" s="168"/>
      <c r="N64" s="168"/>
      <c r="O64" s="168"/>
      <c r="P64" s="168"/>
      <c r="Q64" s="168"/>
      <c r="R64" s="168"/>
      <c r="S64" s="169" t="s">
        <v>127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</row>
    <row r="65" spans="1:171" s="2" customFormat="1" ht="20.25" thickBot="1">
      <c r="A65" s="206" t="s">
        <v>126</v>
      </c>
      <c r="B65" s="207"/>
      <c r="C65" s="207"/>
      <c r="D65" s="207"/>
      <c r="E65" s="207"/>
      <c r="F65" s="207"/>
      <c r="G65" s="207"/>
      <c r="H65" s="207"/>
      <c r="I65" s="207"/>
      <c r="J65" s="180"/>
      <c r="K65" s="213" t="s">
        <v>128</v>
      </c>
      <c r="L65" s="213"/>
      <c r="M65" s="213"/>
      <c r="N65" s="213"/>
      <c r="O65" s="213"/>
      <c r="P65" s="213"/>
      <c r="Q65" s="213"/>
      <c r="R65" s="213"/>
      <c r="S65" s="214"/>
      <c r="T65" s="136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</row>
    <row r="66" spans="1:171" ht="7.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FK66" s="181"/>
      <c r="FL66" s="181"/>
      <c r="FM66" s="181"/>
      <c r="FN66" s="181"/>
      <c r="FO66" s="181"/>
    </row>
    <row r="67" spans="1:171" ht="21" customHeight="1">
      <c r="A67" s="183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FK67" s="181"/>
      <c r="FL67" s="181"/>
      <c r="FM67" s="181"/>
      <c r="FN67" s="181"/>
      <c r="FO67" s="181"/>
    </row>
    <row r="68" spans="1:171" ht="21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FK68" s="181"/>
      <c r="FL68" s="181"/>
      <c r="FM68" s="181"/>
      <c r="FN68" s="181"/>
      <c r="FO68" s="181"/>
    </row>
    <row r="69" spans="1:171" ht="21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FK69" s="181"/>
      <c r="FL69" s="181"/>
      <c r="FM69" s="181"/>
      <c r="FN69" s="181"/>
      <c r="FO69" s="181"/>
    </row>
    <row r="70" spans="1:171" ht="21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FK70" s="181"/>
      <c r="FL70" s="181"/>
      <c r="FM70" s="181"/>
      <c r="FN70" s="181"/>
      <c r="FO70" s="181"/>
    </row>
    <row r="71" spans="1:171" ht="12.7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FK71" s="181"/>
      <c r="FL71" s="181"/>
      <c r="FM71" s="181"/>
      <c r="FN71" s="181"/>
      <c r="FO71" s="181"/>
    </row>
    <row r="72" spans="1:171" ht="12.7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FK72" s="181"/>
      <c r="FL72" s="181"/>
      <c r="FM72" s="181"/>
      <c r="FN72" s="181"/>
      <c r="FO72" s="181"/>
    </row>
    <row r="73" spans="1:171" ht="12.75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FK73" s="181"/>
      <c r="FL73" s="181"/>
      <c r="FM73" s="181"/>
      <c r="FN73" s="181"/>
      <c r="FO73" s="181"/>
    </row>
    <row r="74" spans="1:171" ht="12.7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FK74" s="181"/>
      <c r="FL74" s="181"/>
      <c r="FM74" s="181"/>
      <c r="FN74" s="181"/>
      <c r="FO74" s="181"/>
    </row>
    <row r="75" spans="1:171" ht="12.75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FK75" s="181"/>
      <c r="FL75" s="181"/>
      <c r="FM75" s="181"/>
      <c r="FN75" s="181"/>
      <c r="FO75" s="181"/>
    </row>
    <row r="76" spans="1:171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FK76" s="181"/>
      <c r="FL76" s="181"/>
      <c r="FM76" s="181"/>
      <c r="FN76" s="181"/>
      <c r="FO76" s="181"/>
    </row>
    <row r="77" spans="1:171" ht="12.75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FK77" s="181"/>
      <c r="FL77" s="181"/>
      <c r="FM77" s="181"/>
      <c r="FN77" s="181"/>
      <c r="FO77" s="181"/>
    </row>
    <row r="78" spans="1:171" ht="12.75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FK78" s="181"/>
      <c r="FL78" s="181"/>
      <c r="FM78" s="181"/>
      <c r="FN78" s="181"/>
      <c r="FO78" s="181"/>
    </row>
    <row r="79" spans="1:171" ht="12.75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FK79" s="181"/>
      <c r="FL79" s="181"/>
      <c r="FM79" s="181"/>
      <c r="FN79" s="181"/>
      <c r="FO79" s="181"/>
    </row>
    <row r="80" spans="1:171" ht="12.75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FK80" s="181"/>
      <c r="FL80" s="181"/>
      <c r="FM80" s="181"/>
      <c r="FN80" s="181"/>
      <c r="FO80" s="181"/>
    </row>
    <row r="81" spans="1:171" ht="12.75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FK81" s="181"/>
      <c r="FL81" s="181"/>
      <c r="FM81" s="181"/>
      <c r="FN81" s="181"/>
      <c r="FO81" s="181"/>
    </row>
    <row r="82" spans="1:171" ht="12.75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FK82" s="181"/>
      <c r="FL82" s="181"/>
      <c r="FM82" s="181"/>
      <c r="FN82" s="181"/>
      <c r="FO82" s="181"/>
    </row>
    <row r="83" spans="1:171" ht="12.75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FK83" s="181"/>
      <c r="FL83" s="181"/>
      <c r="FM83" s="181"/>
      <c r="FN83" s="181"/>
      <c r="FO83" s="181"/>
    </row>
    <row r="84" spans="1:171" ht="12.75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FK84" s="181"/>
      <c r="FL84" s="181"/>
      <c r="FM84" s="181"/>
      <c r="FN84" s="181"/>
      <c r="FO84" s="181"/>
    </row>
    <row r="85" spans="1:171" ht="12.75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FK85" s="181"/>
      <c r="FL85" s="181"/>
      <c r="FM85" s="181"/>
      <c r="FN85" s="181"/>
      <c r="FO85" s="181"/>
    </row>
    <row r="86" spans="1:171" ht="12.75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FK86" s="181"/>
      <c r="FL86" s="181"/>
      <c r="FM86" s="181"/>
      <c r="FN86" s="181"/>
      <c r="FO86" s="181"/>
    </row>
    <row r="87" spans="1:171" ht="12.75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FK87" s="181"/>
      <c r="FL87" s="181"/>
      <c r="FM87" s="181"/>
      <c r="FN87" s="181"/>
      <c r="FO87" s="181"/>
    </row>
    <row r="88" spans="1:171" ht="12.75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FK88" s="181"/>
      <c r="FL88" s="181"/>
      <c r="FM88" s="181"/>
      <c r="FN88" s="181"/>
      <c r="FO88" s="181"/>
    </row>
    <row r="89" spans="1:171" ht="12.75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FK89" s="181"/>
      <c r="FL89" s="181"/>
      <c r="FM89" s="181"/>
      <c r="FN89" s="181"/>
      <c r="FO89" s="181"/>
    </row>
    <row r="90" spans="1:171" ht="12.75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FK90" s="181"/>
      <c r="FL90" s="181"/>
      <c r="FM90" s="181"/>
      <c r="FN90" s="181"/>
      <c r="FO90" s="181"/>
    </row>
    <row r="91" spans="1:171" ht="12.75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FK91" s="181"/>
      <c r="FL91" s="181"/>
      <c r="FM91" s="181"/>
      <c r="FN91" s="181"/>
      <c r="FO91" s="181"/>
    </row>
    <row r="92" spans="1:171" ht="12.75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FK92" s="181"/>
      <c r="FL92" s="181"/>
      <c r="FM92" s="181"/>
      <c r="FN92" s="181"/>
      <c r="FO92" s="181"/>
    </row>
    <row r="93" spans="1:171" ht="12.75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FK93" s="181"/>
      <c r="FL93" s="181"/>
      <c r="FM93" s="181"/>
      <c r="FN93" s="181"/>
      <c r="FO93" s="181"/>
    </row>
    <row r="94" spans="1:171" ht="12.75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FK94" s="181"/>
      <c r="FL94" s="181"/>
      <c r="FM94" s="181"/>
      <c r="FN94" s="181"/>
      <c r="FO94" s="181"/>
    </row>
    <row r="95" spans="1:171" ht="12.75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FK95" s="181"/>
      <c r="FL95" s="181"/>
      <c r="FM95" s="181"/>
      <c r="FN95" s="181"/>
      <c r="FO95" s="181"/>
    </row>
    <row r="96" spans="1:171" ht="12.75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FK96" s="181"/>
      <c r="FL96" s="181"/>
      <c r="FM96" s="181"/>
      <c r="FN96" s="181"/>
      <c r="FO96" s="181"/>
    </row>
    <row r="97" spans="1:171" ht="12.75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FK97" s="181"/>
      <c r="FL97" s="181"/>
      <c r="FM97" s="181"/>
      <c r="FN97" s="181"/>
      <c r="FO97" s="181"/>
    </row>
    <row r="98" spans="1:171" ht="12.75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FK98" s="181"/>
      <c r="FL98" s="181"/>
      <c r="FM98" s="181"/>
      <c r="FN98" s="181"/>
      <c r="FO98" s="181"/>
    </row>
    <row r="99" spans="1:171" ht="12.75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FK99" s="181"/>
      <c r="FL99" s="181"/>
      <c r="FM99" s="181"/>
      <c r="FN99" s="181"/>
      <c r="FO99" s="181"/>
    </row>
    <row r="100" spans="1:171" ht="12.75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FK100" s="181"/>
      <c r="FL100" s="181"/>
      <c r="FM100" s="181"/>
      <c r="FN100" s="181"/>
      <c r="FO100" s="181"/>
    </row>
    <row r="101" spans="1:171" ht="12.75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FK101" s="181"/>
      <c r="FL101" s="181"/>
      <c r="FM101" s="181"/>
      <c r="FN101" s="181"/>
      <c r="FO101" s="181"/>
    </row>
    <row r="102" spans="1:171" ht="12.75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FK102" s="181"/>
      <c r="FL102" s="181"/>
      <c r="FM102" s="181"/>
      <c r="FN102" s="181"/>
      <c r="FO102" s="181"/>
    </row>
    <row r="103" spans="1:171" ht="12.75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FK103" s="181"/>
      <c r="FL103" s="181"/>
      <c r="FM103" s="181"/>
      <c r="FN103" s="181"/>
      <c r="FO103" s="181"/>
    </row>
    <row r="104" spans="1:171" ht="12.7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FK104" s="181"/>
      <c r="FL104" s="181"/>
      <c r="FM104" s="181"/>
      <c r="FN104" s="181"/>
      <c r="FO104" s="181"/>
    </row>
    <row r="105" spans="1:171" ht="12.75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FK105" s="181"/>
      <c r="FL105" s="181"/>
      <c r="FM105" s="181"/>
      <c r="FN105" s="181"/>
      <c r="FO105" s="181"/>
    </row>
    <row r="106" spans="1:171" ht="12.75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FK106" s="181"/>
      <c r="FL106" s="181"/>
      <c r="FM106" s="181"/>
      <c r="FN106" s="181"/>
      <c r="FO106" s="181"/>
    </row>
    <row r="107" spans="1:171" ht="12.75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FK107" s="181"/>
      <c r="FL107" s="181"/>
      <c r="FM107" s="181"/>
      <c r="FN107" s="181"/>
      <c r="FO107" s="181"/>
    </row>
    <row r="108" spans="1:171" ht="12.75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FK108" s="181"/>
      <c r="FL108" s="181"/>
      <c r="FM108" s="181"/>
      <c r="FN108" s="181"/>
      <c r="FO108" s="181"/>
    </row>
    <row r="109" spans="1:171" ht="12.75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FK109" s="181"/>
      <c r="FL109" s="181"/>
      <c r="FM109" s="181"/>
      <c r="FN109" s="181"/>
      <c r="FO109" s="181"/>
    </row>
    <row r="110" spans="1:171" ht="12.75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FK110" s="181"/>
      <c r="FL110" s="181"/>
      <c r="FM110" s="181"/>
      <c r="FN110" s="181"/>
      <c r="FO110" s="181"/>
    </row>
    <row r="111" spans="1:171" ht="12.75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FK111" s="181"/>
      <c r="FL111" s="181"/>
      <c r="FM111" s="181"/>
      <c r="FN111" s="181"/>
      <c r="FO111" s="181"/>
    </row>
    <row r="112" spans="1:171" ht="12.75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FK112" s="181"/>
      <c r="FL112" s="181"/>
      <c r="FM112" s="181"/>
      <c r="FN112" s="181"/>
      <c r="FO112" s="181"/>
    </row>
    <row r="113" spans="1:171" ht="12.7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FK113" s="181"/>
      <c r="FL113" s="181"/>
      <c r="FM113" s="181"/>
      <c r="FN113" s="181"/>
      <c r="FO113" s="181"/>
    </row>
    <row r="114" spans="1:171" ht="12.75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FK114" s="181"/>
      <c r="FL114" s="181"/>
      <c r="FM114" s="181"/>
      <c r="FN114" s="181"/>
      <c r="FO114" s="181"/>
    </row>
    <row r="115" spans="1:171" ht="12.7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FK115" s="181"/>
      <c r="FL115" s="181"/>
      <c r="FM115" s="181"/>
      <c r="FN115" s="181"/>
      <c r="FO115" s="181"/>
    </row>
    <row r="116" spans="1:171" ht="12.75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FK116" s="181"/>
      <c r="FL116" s="181"/>
      <c r="FM116" s="181"/>
      <c r="FN116" s="181"/>
      <c r="FO116" s="181"/>
    </row>
    <row r="117" spans="1:171" ht="12.7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FK117" s="181"/>
      <c r="FL117" s="181"/>
      <c r="FM117" s="181"/>
      <c r="FN117" s="181"/>
      <c r="FO117" s="181"/>
    </row>
    <row r="118" spans="1:171" ht="12.75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FK118" s="181"/>
      <c r="FL118" s="181"/>
      <c r="FM118" s="181"/>
      <c r="FN118" s="181"/>
      <c r="FO118" s="181"/>
    </row>
    <row r="119" spans="1:171" ht="12.75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FK119" s="181"/>
      <c r="FL119" s="181"/>
      <c r="FM119" s="181"/>
      <c r="FN119" s="181"/>
      <c r="FO119" s="181"/>
    </row>
    <row r="120" spans="1:171" ht="12.75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FK120" s="181"/>
      <c r="FL120" s="181"/>
      <c r="FM120" s="181"/>
      <c r="FN120" s="181"/>
      <c r="FO120" s="181"/>
    </row>
    <row r="121" spans="1:171" ht="12.75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FK121" s="181"/>
      <c r="FL121" s="181"/>
      <c r="FM121" s="181"/>
      <c r="FN121" s="181"/>
      <c r="FO121" s="181"/>
    </row>
    <row r="122" spans="1:171" ht="12.75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FK122" s="181"/>
      <c r="FL122" s="181"/>
      <c r="FM122" s="181"/>
      <c r="FN122" s="181"/>
      <c r="FO122" s="181"/>
    </row>
    <row r="123" spans="1:171" ht="12.75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FK123" s="181"/>
      <c r="FL123" s="181"/>
      <c r="FM123" s="181"/>
      <c r="FN123" s="181"/>
      <c r="FO123" s="181"/>
    </row>
    <row r="124" spans="1:171" ht="12.75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FK124" s="181"/>
      <c r="FL124" s="181"/>
      <c r="FM124" s="181"/>
      <c r="FN124" s="181"/>
      <c r="FO124" s="181"/>
    </row>
    <row r="125" spans="1:171" ht="12.75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FK125" s="181"/>
      <c r="FL125" s="181"/>
      <c r="FM125" s="181"/>
      <c r="FN125" s="181"/>
      <c r="FO125" s="181"/>
    </row>
    <row r="126" s="181" customFormat="1" ht="12.75"/>
    <row r="127" s="181" customFormat="1" ht="12.75"/>
    <row r="128" s="181" customFormat="1" ht="12.75"/>
    <row r="129" s="181" customFormat="1" ht="12.75"/>
    <row r="130" s="181" customFormat="1" ht="12.75"/>
    <row r="131" s="181" customFormat="1" ht="12.75"/>
    <row r="132" s="181" customFormat="1" ht="12.75"/>
    <row r="133" s="181" customFormat="1" ht="12.75"/>
    <row r="134" s="181" customFormat="1" ht="12.75"/>
    <row r="135" s="181" customFormat="1" ht="12.75"/>
    <row r="136" s="181" customFormat="1" ht="12.75"/>
    <row r="137" s="181" customFormat="1" ht="12.75"/>
    <row r="138" s="181" customFormat="1" ht="12.75"/>
    <row r="139" s="181" customFormat="1" ht="12.75"/>
    <row r="140" s="181" customFormat="1" ht="12.75"/>
    <row r="141" s="181" customFormat="1" ht="12.75"/>
    <row r="142" s="181" customFormat="1" ht="12.75"/>
    <row r="143" s="181" customFormat="1" ht="12.75"/>
    <row r="144" s="181" customFormat="1" ht="12.75"/>
    <row r="145" s="181" customFormat="1" ht="12.75"/>
    <row r="146" s="181" customFormat="1" ht="12.75"/>
    <row r="147" s="181" customFormat="1" ht="12.75"/>
    <row r="148" s="181" customFormat="1" ht="12.75"/>
    <row r="149" s="181" customFormat="1" ht="12.75"/>
    <row r="150" s="181" customFormat="1" ht="12.75"/>
    <row r="151" s="181" customFormat="1" ht="12.75"/>
    <row r="152" s="181" customFormat="1" ht="12.75"/>
    <row r="153" s="181" customFormat="1" ht="12.75"/>
    <row r="154" s="181" customFormat="1" ht="12.75"/>
    <row r="155" s="181" customFormat="1" ht="12.75"/>
    <row r="156" s="181" customFormat="1" ht="12.75"/>
    <row r="157" s="181" customFormat="1" ht="12.75"/>
    <row r="158" s="181" customFormat="1" ht="12.75"/>
    <row r="159" s="181" customFormat="1" ht="12.75"/>
    <row r="160" s="181" customFormat="1" ht="12.75"/>
    <row r="161" s="181" customFormat="1" ht="12.75"/>
    <row r="162" s="181" customFormat="1" ht="12.75"/>
    <row r="163" s="181" customFormat="1" ht="12.75"/>
    <row r="164" s="181" customFormat="1" ht="12.75"/>
    <row r="165" s="181" customFormat="1" ht="12.75"/>
    <row r="166" s="181" customFormat="1" ht="12.75"/>
    <row r="167" s="181" customFormat="1" ht="12.75"/>
    <row r="168" s="181" customFormat="1" ht="12.75"/>
    <row r="169" s="181" customFormat="1" ht="12.75"/>
    <row r="170" s="181" customFormat="1" ht="12.75"/>
    <row r="171" s="181" customFormat="1" ht="12.75"/>
    <row r="172" s="181" customFormat="1" ht="12.75"/>
    <row r="173" s="181" customFormat="1" ht="12.75"/>
    <row r="174" s="181" customFormat="1" ht="12.75"/>
    <row r="175" s="181" customFormat="1" ht="12.75"/>
    <row r="176" s="181" customFormat="1" ht="12.75"/>
    <row r="177" s="181" customFormat="1" ht="12.75"/>
    <row r="178" s="181" customFormat="1" ht="12.75"/>
    <row r="179" s="181" customFormat="1" ht="12.75"/>
    <row r="180" s="181" customFormat="1" ht="12.75"/>
    <row r="181" s="181" customFormat="1" ht="12.75"/>
    <row r="182" s="181" customFormat="1" ht="12.75"/>
    <row r="183" s="181" customFormat="1" ht="12.75"/>
    <row r="184" s="181" customFormat="1" ht="12.75"/>
    <row r="185" s="181" customFormat="1" ht="12.75"/>
    <row r="186" s="181" customFormat="1" ht="12.75"/>
    <row r="187" s="181" customFormat="1" ht="12.75"/>
    <row r="188" s="181" customFormat="1" ht="12.75"/>
    <row r="189" s="181" customFormat="1" ht="12.75"/>
    <row r="190" s="181" customFormat="1" ht="12.75"/>
    <row r="191" s="181" customFormat="1" ht="12.75"/>
    <row r="192" s="181" customFormat="1" ht="12.75"/>
    <row r="193" s="181" customFormat="1" ht="12.75"/>
    <row r="194" s="181" customFormat="1" ht="12.75"/>
    <row r="195" s="181" customFormat="1" ht="12.75"/>
    <row r="196" s="181" customFormat="1" ht="12.75"/>
    <row r="197" s="181" customFormat="1" ht="12.75"/>
    <row r="198" s="181" customFormat="1" ht="12.75"/>
    <row r="199" s="181" customFormat="1" ht="12.75"/>
    <row r="200" s="181" customFormat="1" ht="12.75"/>
    <row r="201" s="181" customFormat="1" ht="12.75"/>
    <row r="202" s="181" customFormat="1" ht="12.75"/>
    <row r="203" s="181" customFormat="1" ht="12.75"/>
    <row r="204" s="181" customFormat="1" ht="12.75"/>
    <row r="205" s="181" customFormat="1" ht="12.75"/>
    <row r="206" s="181" customFormat="1" ht="12.75"/>
    <row r="207" s="181" customFormat="1" ht="12.75"/>
    <row r="208" s="181" customFormat="1" ht="12.75"/>
    <row r="209" s="181" customFormat="1" ht="12.75"/>
    <row r="210" s="181" customFormat="1" ht="12.75"/>
    <row r="211" s="181" customFormat="1" ht="12.75"/>
    <row r="212" s="181" customFormat="1" ht="12.75"/>
    <row r="213" s="181" customFormat="1" ht="12.75"/>
    <row r="214" s="181" customFormat="1" ht="12.75"/>
    <row r="215" s="181" customFormat="1" ht="12.75"/>
    <row r="216" s="181" customFormat="1" ht="12.75"/>
    <row r="217" s="181" customFormat="1" ht="12.75"/>
    <row r="218" s="181" customFormat="1" ht="12.75"/>
    <row r="219" s="181" customFormat="1" ht="12.75"/>
    <row r="220" s="181" customFormat="1" ht="12.75"/>
    <row r="221" s="181" customFormat="1" ht="12.75"/>
    <row r="222" s="181" customFormat="1" ht="12.75"/>
    <row r="223" s="181" customFormat="1" ht="12.75"/>
    <row r="224" s="181" customFormat="1" ht="12.75"/>
    <row r="225" s="181" customFormat="1" ht="12.75"/>
    <row r="226" s="181" customFormat="1" ht="12.75"/>
    <row r="227" s="181" customFormat="1" ht="12.75"/>
    <row r="228" s="181" customFormat="1" ht="12.75"/>
    <row r="229" s="181" customFormat="1" ht="12.75"/>
    <row r="230" s="181" customFormat="1" ht="12.75"/>
    <row r="231" s="181" customFormat="1" ht="12.75"/>
    <row r="232" s="181" customFormat="1" ht="12.75"/>
    <row r="233" s="181" customFormat="1" ht="12.75"/>
    <row r="234" s="181" customFormat="1" ht="12.75"/>
    <row r="235" s="181" customFormat="1" ht="12.75"/>
    <row r="236" s="181" customFormat="1" ht="12.75"/>
    <row r="237" s="181" customFormat="1" ht="12.75"/>
    <row r="238" s="181" customFormat="1" ht="12.75"/>
    <row r="239" s="181" customFormat="1" ht="12.75"/>
    <row r="240" s="181" customFormat="1" ht="12.75"/>
    <row r="241" s="181" customFormat="1" ht="12.75"/>
    <row r="242" s="181" customFormat="1" ht="12.75"/>
    <row r="243" s="181" customFormat="1" ht="12.75"/>
    <row r="244" s="181" customFormat="1" ht="12.75"/>
    <row r="245" s="181" customFormat="1" ht="12.75"/>
    <row r="246" s="181" customFormat="1" ht="12.75"/>
    <row r="247" s="181" customFormat="1" ht="12.75"/>
    <row r="248" s="181" customFormat="1" ht="12.75"/>
    <row r="249" s="181" customFormat="1" ht="12.75"/>
    <row r="250" s="181" customFormat="1" ht="12.75"/>
    <row r="251" s="181" customFormat="1" ht="12.75"/>
    <row r="252" s="181" customFormat="1" ht="12.75"/>
    <row r="253" s="181" customFormat="1" ht="12.75"/>
    <row r="254" s="181" customFormat="1" ht="12.75"/>
    <row r="255" s="181" customFormat="1" ht="12.75"/>
    <row r="256" s="181" customFormat="1" ht="12.75"/>
    <row r="257" s="181" customFormat="1" ht="12.75"/>
    <row r="258" s="181" customFormat="1" ht="12.75"/>
    <row r="259" s="181" customFormat="1" ht="12.75"/>
    <row r="260" s="181" customFormat="1" ht="12.75"/>
    <row r="261" s="181" customFormat="1" ht="12.75"/>
    <row r="262" s="181" customFormat="1" ht="12.75"/>
    <row r="263" s="181" customFormat="1" ht="12.75"/>
    <row r="264" s="181" customFormat="1" ht="12.75"/>
    <row r="265" s="181" customFormat="1" ht="12.75"/>
    <row r="266" s="181" customFormat="1" ht="12.75"/>
    <row r="267" s="181" customFormat="1" ht="12.75"/>
    <row r="268" s="181" customFormat="1" ht="12.75"/>
    <row r="269" s="181" customFormat="1" ht="12.75"/>
    <row r="270" s="181" customFormat="1" ht="12.75"/>
    <row r="271" s="181" customFormat="1" ht="12.75"/>
    <row r="272" s="181" customFormat="1" ht="12.75"/>
    <row r="273" s="181" customFormat="1" ht="12.75"/>
    <row r="274" s="181" customFormat="1" ht="12.75"/>
    <row r="275" s="181" customFormat="1" ht="12.75"/>
    <row r="276" s="181" customFormat="1" ht="12.75"/>
    <row r="277" s="181" customFormat="1" ht="12.75"/>
    <row r="278" s="181" customFormat="1" ht="12.75"/>
    <row r="279" s="181" customFormat="1" ht="12.75"/>
    <row r="280" s="181" customFormat="1" ht="12.75"/>
    <row r="281" s="181" customFormat="1" ht="12.75"/>
    <row r="282" s="181" customFormat="1" ht="12.75"/>
    <row r="283" s="181" customFormat="1" ht="12.75"/>
    <row r="284" s="181" customFormat="1" ht="12.75"/>
    <row r="285" s="181" customFormat="1" ht="12.75"/>
    <row r="286" s="181" customFormat="1" ht="12.75"/>
    <row r="287" s="181" customFormat="1" ht="12.75"/>
    <row r="288" s="181" customFormat="1" ht="12.75"/>
    <row r="289" s="181" customFormat="1" ht="12.75"/>
    <row r="290" s="181" customFormat="1" ht="12.75"/>
    <row r="291" s="181" customFormat="1" ht="12.75"/>
    <row r="292" s="181" customFormat="1" ht="12.75"/>
    <row r="293" s="181" customFormat="1" ht="12.75"/>
    <row r="294" s="181" customFormat="1" ht="12.75"/>
    <row r="295" s="181" customFormat="1" ht="12.75"/>
    <row r="296" s="181" customFormat="1" ht="12.75"/>
    <row r="297" s="181" customFormat="1" ht="12.75"/>
    <row r="298" s="181" customFormat="1" ht="12.75"/>
    <row r="299" s="181" customFormat="1" ht="12.75"/>
    <row r="300" s="181" customFormat="1" ht="12.75"/>
    <row r="301" s="181" customFormat="1" ht="12.75"/>
    <row r="302" s="181" customFormat="1" ht="12.75"/>
    <row r="303" s="181" customFormat="1" ht="12.75"/>
    <row r="304" s="181" customFormat="1" ht="12.75"/>
    <row r="305" s="181" customFormat="1" ht="12.75"/>
    <row r="306" s="181" customFormat="1" ht="12.75"/>
    <row r="307" s="181" customFormat="1" ht="12.75"/>
    <row r="308" s="181" customFormat="1" ht="12.75"/>
    <row r="309" s="181" customFormat="1" ht="12.75"/>
    <row r="310" s="181" customFormat="1" ht="12.75"/>
    <row r="311" s="181" customFormat="1" ht="12.75"/>
    <row r="312" s="181" customFormat="1" ht="12.75"/>
    <row r="313" s="181" customFormat="1" ht="12.75"/>
    <row r="314" s="181" customFormat="1" ht="12.75"/>
    <row r="315" s="181" customFormat="1" ht="12.75"/>
    <row r="316" s="181" customFormat="1" ht="12.75"/>
    <row r="317" s="181" customFormat="1" ht="12.75"/>
    <row r="318" s="181" customFormat="1" ht="12.75"/>
    <row r="319" s="181" customFormat="1" ht="12.75"/>
    <row r="320" s="181" customFormat="1" ht="12.75"/>
    <row r="321" s="181" customFormat="1" ht="12.75"/>
    <row r="322" s="181" customFormat="1" ht="12.75"/>
    <row r="323" s="181" customFormat="1" ht="12.75"/>
    <row r="324" s="181" customFormat="1" ht="12.75"/>
    <row r="325" s="181" customFormat="1" ht="12.75"/>
    <row r="326" s="181" customFormat="1" ht="12.75"/>
    <row r="327" s="181" customFormat="1" ht="12.75"/>
    <row r="328" s="181" customFormat="1" ht="12.75"/>
    <row r="329" s="181" customFormat="1" ht="12.75"/>
    <row r="330" s="181" customFormat="1" ht="12.75"/>
    <row r="331" s="181" customFormat="1" ht="12.75"/>
    <row r="332" s="181" customFormat="1" ht="12.75"/>
    <row r="333" s="181" customFormat="1" ht="12.75"/>
    <row r="334" s="181" customFormat="1" ht="12.75"/>
    <row r="335" s="181" customFormat="1" ht="12.75"/>
    <row r="336" s="181" customFormat="1" ht="12.75"/>
    <row r="337" s="181" customFormat="1" ht="12.75"/>
    <row r="338" s="181" customFormat="1" ht="12.75"/>
    <row r="339" s="181" customFormat="1" ht="12.75"/>
    <row r="340" s="181" customFormat="1" ht="12.75"/>
    <row r="341" s="181" customFormat="1" ht="12.75"/>
    <row r="342" s="181" customFormat="1" ht="12.75"/>
    <row r="343" s="181" customFormat="1" ht="12.75"/>
    <row r="344" s="181" customFormat="1" ht="12.75"/>
    <row r="345" s="181" customFormat="1" ht="12.75"/>
    <row r="346" s="181" customFormat="1" ht="12.75"/>
    <row r="347" s="181" customFormat="1" ht="12.75"/>
    <row r="348" s="181" customFormat="1" ht="12.75"/>
    <row r="349" s="181" customFormat="1" ht="12.75"/>
    <row r="350" s="181" customFormat="1" ht="12.75"/>
    <row r="351" s="181" customFormat="1" ht="12.75"/>
    <row r="352" s="181" customFormat="1" ht="12.75"/>
    <row r="353" s="181" customFormat="1" ht="12.75"/>
    <row r="354" s="181" customFormat="1" ht="12.75"/>
    <row r="355" s="181" customFormat="1" ht="12.75"/>
    <row r="356" s="181" customFormat="1" ht="12.75"/>
    <row r="357" s="181" customFormat="1" ht="12.75"/>
    <row r="358" s="181" customFormat="1" ht="12.75"/>
    <row r="359" s="181" customFormat="1" ht="12.75"/>
    <row r="360" s="181" customFormat="1" ht="12.75"/>
    <row r="361" s="181" customFormat="1" ht="12.75"/>
    <row r="362" s="181" customFormat="1" ht="12.75"/>
    <row r="363" s="181" customFormat="1" ht="12.75"/>
    <row r="364" s="181" customFormat="1" ht="12.75"/>
    <row r="365" s="181" customFormat="1" ht="12.75"/>
    <row r="366" s="181" customFormat="1" ht="12.75"/>
    <row r="367" s="181" customFormat="1" ht="12.75"/>
    <row r="368" s="181" customFormat="1" ht="12.75"/>
    <row r="369" s="181" customFormat="1" ht="12.75"/>
    <row r="370" s="181" customFormat="1" ht="12.75"/>
    <row r="371" s="181" customFormat="1" ht="12.75"/>
    <row r="372" s="181" customFormat="1" ht="12.75"/>
    <row r="373" s="181" customFormat="1" ht="12.75"/>
    <row r="374" s="181" customFormat="1" ht="12.75"/>
    <row r="375" s="181" customFormat="1" ht="12.75"/>
    <row r="376" s="181" customFormat="1" ht="12.75"/>
    <row r="377" s="181" customFormat="1" ht="12.75"/>
    <row r="378" s="181" customFormat="1" ht="12.75"/>
    <row r="379" s="181" customFormat="1" ht="12.75"/>
    <row r="380" s="181" customFormat="1" ht="12.75"/>
    <row r="381" s="181" customFormat="1" ht="12.75"/>
    <row r="382" s="181" customFormat="1" ht="12.75"/>
    <row r="383" s="181" customFormat="1" ht="12.75"/>
    <row r="384" s="181" customFormat="1" ht="12.75"/>
    <row r="385" s="181" customFormat="1" ht="12.75"/>
    <row r="386" s="181" customFormat="1" ht="12.75"/>
    <row r="387" s="181" customFormat="1" ht="12.75"/>
    <row r="388" s="181" customFormat="1" ht="12.75"/>
    <row r="389" s="181" customFormat="1" ht="12.75"/>
    <row r="390" s="181" customFormat="1" ht="12.75"/>
    <row r="391" s="181" customFormat="1" ht="12.75"/>
    <row r="392" s="181" customFormat="1" ht="12.75"/>
    <row r="393" s="181" customFormat="1" ht="12.75"/>
    <row r="394" s="181" customFormat="1" ht="12.75"/>
    <row r="395" s="181" customFormat="1" ht="12.75"/>
    <row r="396" s="181" customFormat="1" ht="12.75"/>
    <row r="397" s="181" customFormat="1" ht="12.75"/>
    <row r="398" s="181" customFormat="1" ht="12.75"/>
    <row r="399" s="181" customFormat="1" ht="12.75"/>
    <row r="400" s="181" customFormat="1" ht="12.75"/>
    <row r="401" s="181" customFormat="1" ht="12.75"/>
    <row r="402" s="181" customFormat="1" ht="12.75"/>
    <row r="403" s="181" customFormat="1" ht="12.75"/>
    <row r="404" s="181" customFormat="1" ht="12.75"/>
    <row r="405" s="181" customFormat="1" ht="12.75"/>
    <row r="406" s="181" customFormat="1" ht="12.75"/>
    <row r="407" s="181" customFormat="1" ht="12.75"/>
    <row r="408" s="181" customFormat="1" ht="12.75"/>
    <row r="409" s="181" customFormat="1" ht="12.75"/>
    <row r="410" s="181" customFormat="1" ht="12.75"/>
    <row r="411" s="181" customFormat="1" ht="12.75"/>
    <row r="412" s="181" customFormat="1" ht="12.75"/>
    <row r="413" s="181" customFormat="1" ht="12.75"/>
    <row r="414" s="181" customFormat="1" ht="12.75"/>
    <row r="415" s="181" customFormat="1" ht="12.75"/>
    <row r="416" s="181" customFormat="1" ht="12.75"/>
    <row r="417" s="181" customFormat="1" ht="12.75"/>
    <row r="418" s="181" customFormat="1" ht="12.75"/>
    <row r="419" s="181" customFormat="1" ht="12.75"/>
    <row r="420" s="181" customFormat="1" ht="12.75"/>
    <row r="421" s="181" customFormat="1" ht="12.75"/>
    <row r="422" s="181" customFormat="1" ht="12.75"/>
    <row r="423" s="181" customFormat="1" ht="12.75"/>
    <row r="424" s="181" customFormat="1" ht="12.75"/>
    <row r="425" s="181" customFormat="1" ht="12.75"/>
    <row r="426" s="181" customFormat="1" ht="12.75"/>
    <row r="427" s="181" customFormat="1" ht="12.75"/>
    <row r="428" s="181" customFormat="1" ht="12.75"/>
    <row r="429" s="181" customFormat="1" ht="12.75"/>
    <row r="430" s="181" customFormat="1" ht="12.75"/>
    <row r="431" s="181" customFormat="1" ht="12.75"/>
    <row r="432" s="181" customFormat="1" ht="12.75"/>
    <row r="433" s="181" customFormat="1" ht="12.75"/>
    <row r="434" s="181" customFormat="1" ht="12.75"/>
    <row r="435" s="181" customFormat="1" ht="12.75"/>
    <row r="436" s="181" customFormat="1" ht="12.75"/>
    <row r="437" s="181" customFormat="1" ht="12.75"/>
    <row r="438" s="181" customFormat="1" ht="12.75"/>
    <row r="439" s="181" customFormat="1" ht="12.75"/>
    <row r="440" s="181" customFormat="1" ht="12.75"/>
    <row r="441" s="181" customFormat="1" ht="12.75"/>
    <row r="442" s="181" customFormat="1" ht="12.75"/>
    <row r="443" s="181" customFormat="1" ht="12.75"/>
    <row r="444" s="181" customFormat="1" ht="12.75"/>
    <row r="445" s="181" customFormat="1" ht="12.75"/>
    <row r="446" s="181" customFormat="1" ht="12.75"/>
    <row r="447" s="181" customFormat="1" ht="12.75"/>
    <row r="448" s="181" customFormat="1" ht="12.75"/>
    <row r="449" s="181" customFormat="1" ht="12.75"/>
    <row r="450" s="181" customFormat="1" ht="12.75"/>
    <row r="451" s="181" customFormat="1" ht="12.75"/>
    <row r="452" s="181" customFormat="1" ht="12.75"/>
    <row r="453" s="181" customFormat="1" ht="12.75"/>
    <row r="454" s="181" customFormat="1" ht="12.75"/>
    <row r="455" s="181" customFormat="1" ht="12.75"/>
    <row r="456" s="181" customFormat="1" ht="12.75"/>
    <row r="457" s="181" customFormat="1" ht="12.75"/>
    <row r="458" s="181" customFormat="1" ht="12.75"/>
    <row r="459" s="181" customFormat="1" ht="12.75"/>
    <row r="460" s="181" customFormat="1" ht="12.75"/>
    <row r="461" s="181" customFormat="1" ht="12.75"/>
    <row r="462" s="181" customFormat="1" ht="12.75"/>
    <row r="463" s="181" customFormat="1" ht="12.75"/>
    <row r="464" s="181" customFormat="1" ht="12.75"/>
    <row r="465" s="181" customFormat="1" ht="12.75"/>
    <row r="466" s="181" customFormat="1" ht="12.75"/>
    <row r="467" s="181" customFormat="1" ht="12.75"/>
    <row r="468" s="181" customFormat="1" ht="12.75"/>
    <row r="469" s="181" customFormat="1" ht="12.75"/>
    <row r="470" s="181" customFormat="1" ht="12.75"/>
    <row r="471" s="181" customFormat="1" ht="12.75"/>
    <row r="472" s="181" customFormat="1" ht="12.75"/>
    <row r="473" s="181" customFormat="1" ht="12.75"/>
    <row r="474" s="181" customFormat="1" ht="12.75"/>
    <row r="475" s="181" customFormat="1" ht="12.75"/>
    <row r="476" s="181" customFormat="1" ht="12.75"/>
    <row r="477" s="181" customFormat="1" ht="12.75"/>
    <row r="478" s="181" customFormat="1" ht="12.75"/>
    <row r="479" s="181" customFormat="1" ht="12.75"/>
    <row r="480" s="181" customFormat="1" ht="12.75"/>
    <row r="481" s="181" customFormat="1" ht="12.75"/>
    <row r="482" s="181" customFormat="1" ht="12.75"/>
    <row r="483" s="181" customFormat="1" ht="12.75"/>
    <row r="484" s="181" customFormat="1" ht="12.75"/>
    <row r="485" s="181" customFormat="1" ht="12.75"/>
    <row r="486" s="181" customFormat="1" ht="12.75"/>
    <row r="487" s="181" customFormat="1" ht="12.75"/>
    <row r="488" s="181" customFormat="1" ht="12.75"/>
    <row r="489" s="181" customFormat="1" ht="12.75"/>
    <row r="490" s="181" customFormat="1" ht="12.75"/>
    <row r="491" s="181" customFormat="1" ht="12.75"/>
    <row r="492" s="181" customFormat="1" ht="12.75"/>
    <row r="493" s="181" customFormat="1" ht="12.75"/>
    <row r="494" s="181" customFormat="1" ht="12.75"/>
    <row r="495" s="181" customFormat="1" ht="12.75"/>
    <row r="496" s="181" customFormat="1" ht="12.75"/>
    <row r="497" s="181" customFormat="1" ht="12.75"/>
    <row r="498" s="181" customFormat="1" ht="12.75"/>
    <row r="499" s="181" customFormat="1" ht="12.75"/>
    <row r="500" s="181" customFormat="1" ht="12.75"/>
    <row r="501" s="181" customFormat="1" ht="12.75"/>
    <row r="502" s="181" customFormat="1" ht="12.75"/>
    <row r="503" s="181" customFormat="1" ht="12.75"/>
    <row r="504" s="181" customFormat="1" ht="12.75"/>
    <row r="505" s="181" customFormat="1" ht="12.75"/>
    <row r="506" s="181" customFormat="1" ht="12.75"/>
    <row r="507" s="181" customFormat="1" ht="12.75"/>
    <row r="508" s="181" customFormat="1" ht="12.75"/>
    <row r="509" s="181" customFormat="1" ht="12.75"/>
    <row r="510" s="181" customFormat="1" ht="12.75"/>
    <row r="511" s="181" customFormat="1" ht="12.75"/>
    <row r="512" s="181" customFormat="1" ht="12.75"/>
    <row r="513" s="181" customFormat="1" ht="12.75"/>
    <row r="514" s="181" customFormat="1" ht="12.75"/>
    <row r="515" s="181" customFormat="1" ht="12.75"/>
    <row r="516" s="181" customFormat="1" ht="12.75"/>
    <row r="517" s="181" customFormat="1" ht="12.75"/>
    <row r="518" s="181" customFormat="1" ht="12.75"/>
    <row r="519" s="181" customFormat="1" ht="12.75"/>
    <row r="520" s="181" customFormat="1" ht="12.75"/>
    <row r="521" s="181" customFormat="1" ht="12.75"/>
    <row r="522" s="181" customFormat="1" ht="12.75"/>
    <row r="523" s="181" customFormat="1" ht="12.75"/>
    <row r="524" s="181" customFormat="1" ht="12.75"/>
    <row r="525" s="181" customFormat="1" ht="12.75"/>
    <row r="526" s="181" customFormat="1" ht="12.75"/>
    <row r="527" s="181" customFormat="1" ht="12.75"/>
    <row r="528" s="181" customFormat="1" ht="12.75"/>
    <row r="529" s="181" customFormat="1" ht="12.75"/>
    <row r="530" s="181" customFormat="1" ht="12.75"/>
    <row r="531" s="181" customFormat="1" ht="12.75"/>
    <row r="532" s="181" customFormat="1" ht="12.75"/>
    <row r="533" s="181" customFormat="1" ht="12.75"/>
    <row r="534" s="181" customFormat="1" ht="12.75"/>
    <row r="535" s="181" customFormat="1" ht="12.75"/>
    <row r="536" s="181" customFormat="1" ht="12.75"/>
    <row r="537" s="181" customFormat="1" ht="12.75"/>
    <row r="538" s="181" customFormat="1" ht="12.75"/>
    <row r="539" s="181" customFormat="1" ht="12.75"/>
    <row r="540" s="181" customFormat="1" ht="12.75"/>
    <row r="541" s="181" customFormat="1" ht="12.75"/>
    <row r="542" s="181" customFormat="1" ht="12.75"/>
    <row r="543" s="181" customFormat="1" ht="12.75"/>
    <row r="544" s="181" customFormat="1" ht="12.75"/>
    <row r="545" s="181" customFormat="1" ht="12.75"/>
    <row r="546" s="181" customFormat="1" ht="12.75"/>
    <row r="547" s="181" customFormat="1" ht="12.75"/>
    <row r="548" s="181" customFormat="1" ht="12.75"/>
    <row r="549" s="181" customFormat="1" ht="12.75"/>
    <row r="550" s="181" customFormat="1" ht="12.75"/>
    <row r="551" s="181" customFormat="1" ht="12.75"/>
    <row r="552" s="181" customFormat="1" ht="12.75"/>
    <row r="553" s="181" customFormat="1" ht="12.75"/>
    <row r="554" s="181" customFormat="1" ht="12.75"/>
    <row r="555" s="181" customFormat="1" ht="12.75"/>
    <row r="556" s="181" customFormat="1" ht="12.75"/>
    <row r="557" s="181" customFormat="1" ht="12.75"/>
    <row r="558" s="181" customFormat="1" ht="12.75"/>
    <row r="559" s="181" customFormat="1" ht="12.75"/>
    <row r="560" s="181" customFormat="1" ht="12.75"/>
    <row r="561" s="181" customFormat="1" ht="12.75"/>
    <row r="562" s="181" customFormat="1" ht="12.75"/>
    <row r="563" s="181" customFormat="1" ht="12.75"/>
    <row r="564" s="181" customFormat="1" ht="12.75"/>
    <row r="565" s="181" customFormat="1" ht="12.75"/>
    <row r="566" s="181" customFormat="1" ht="12.75"/>
    <row r="567" s="181" customFormat="1" ht="12.75"/>
    <row r="568" s="181" customFormat="1" ht="12.75"/>
    <row r="569" s="181" customFormat="1" ht="12.75"/>
    <row r="570" s="181" customFormat="1" ht="12.75"/>
    <row r="571" s="181" customFormat="1" ht="12.75"/>
    <row r="572" s="181" customFormat="1" ht="12.75"/>
    <row r="573" s="181" customFormat="1" ht="12.75"/>
    <row r="574" s="181" customFormat="1" ht="12.75"/>
    <row r="575" s="181" customFormat="1" ht="12.75"/>
    <row r="576" s="181" customFormat="1" ht="12.75"/>
    <row r="577" s="181" customFormat="1" ht="12.75"/>
    <row r="578" s="181" customFormat="1" ht="12.75"/>
    <row r="579" s="181" customFormat="1" ht="12.75"/>
    <row r="580" s="181" customFormat="1" ht="12.75"/>
    <row r="581" s="181" customFormat="1" ht="12.75"/>
    <row r="582" s="181" customFormat="1" ht="12.75"/>
    <row r="583" s="181" customFormat="1" ht="12.75"/>
    <row r="584" s="181" customFormat="1" ht="12.75"/>
    <row r="585" s="181" customFormat="1" ht="12.75"/>
    <row r="586" s="181" customFormat="1" ht="12.75"/>
    <row r="587" s="181" customFormat="1" ht="12.75"/>
    <row r="588" s="181" customFormat="1" ht="12.75"/>
    <row r="589" s="181" customFormat="1" ht="12.75"/>
    <row r="590" s="181" customFormat="1" ht="12.75"/>
    <row r="591" s="181" customFormat="1" ht="12.75"/>
    <row r="592" s="181" customFormat="1" ht="12.75"/>
    <row r="593" s="181" customFormat="1" ht="12.75"/>
    <row r="594" s="181" customFormat="1" ht="12.75"/>
    <row r="595" s="181" customFormat="1" ht="12.75"/>
    <row r="596" s="181" customFormat="1" ht="12.75"/>
    <row r="597" s="181" customFormat="1" ht="12.75"/>
    <row r="598" s="181" customFormat="1" ht="12.75"/>
    <row r="599" s="181" customFormat="1" ht="12.75"/>
    <row r="600" s="181" customFormat="1" ht="12.75"/>
    <row r="601" s="181" customFormat="1" ht="12.75"/>
    <row r="602" s="181" customFormat="1" ht="12.75"/>
    <row r="603" s="181" customFormat="1" ht="12.75"/>
    <row r="604" s="181" customFormat="1" ht="12.75"/>
    <row r="605" s="181" customFormat="1" ht="12.75"/>
    <row r="606" s="181" customFormat="1" ht="12.75"/>
    <row r="607" s="181" customFormat="1" ht="12.75"/>
    <row r="608" s="181" customFormat="1" ht="12.75"/>
    <row r="609" s="181" customFormat="1" ht="12.75"/>
    <row r="610" s="181" customFormat="1" ht="12.75"/>
    <row r="611" s="181" customFormat="1" ht="12.75"/>
    <row r="612" s="181" customFormat="1" ht="12.75"/>
    <row r="613" s="181" customFormat="1" ht="12.75"/>
    <row r="614" s="181" customFormat="1" ht="12.75"/>
    <row r="615" s="181" customFormat="1" ht="12.75"/>
    <row r="616" s="181" customFormat="1" ht="12.75"/>
    <row r="617" s="181" customFormat="1" ht="12.75"/>
    <row r="618" s="181" customFormat="1" ht="12.75"/>
    <row r="619" s="181" customFormat="1" ht="12.75"/>
    <row r="620" s="181" customFormat="1" ht="12.75"/>
    <row r="621" s="181" customFormat="1" ht="12.75"/>
    <row r="622" s="181" customFormat="1" ht="12.75"/>
    <row r="623" s="181" customFormat="1" ht="12.75"/>
    <row r="624" s="181" customFormat="1" ht="12.75"/>
    <row r="625" s="181" customFormat="1" ht="12.75"/>
    <row r="626" s="181" customFormat="1" ht="12.75"/>
    <row r="627" s="181" customFormat="1" ht="12.75"/>
    <row r="628" s="181" customFormat="1" ht="12.75"/>
    <row r="629" s="181" customFormat="1" ht="12.75"/>
    <row r="630" s="181" customFormat="1" ht="12.75"/>
    <row r="631" s="181" customFormat="1" ht="12.75"/>
    <row r="632" s="181" customFormat="1" ht="12.75"/>
    <row r="633" s="181" customFormat="1" ht="12.75"/>
    <row r="634" s="181" customFormat="1" ht="12.75"/>
    <row r="635" s="181" customFormat="1" ht="12.75"/>
    <row r="636" s="181" customFormat="1" ht="12.75"/>
    <row r="637" s="181" customFormat="1" ht="12.75"/>
    <row r="638" s="181" customFormat="1" ht="12.75"/>
    <row r="639" s="181" customFormat="1" ht="12.75"/>
    <row r="640" s="181" customFormat="1" ht="12.75"/>
    <row r="641" s="181" customFormat="1" ht="12.75"/>
    <row r="642" s="181" customFormat="1" ht="12.75"/>
    <row r="643" s="181" customFormat="1" ht="12.75"/>
    <row r="644" s="181" customFormat="1" ht="12.75"/>
    <row r="645" s="181" customFormat="1" ht="12.75"/>
    <row r="646" s="181" customFormat="1" ht="12.75"/>
    <row r="647" s="181" customFormat="1" ht="12.75"/>
    <row r="648" s="181" customFormat="1" ht="12.75"/>
    <row r="649" s="181" customFormat="1" ht="12.75"/>
    <row r="650" s="181" customFormat="1" ht="12.75"/>
    <row r="651" s="181" customFormat="1" ht="12.75"/>
    <row r="652" s="181" customFormat="1" ht="12.75"/>
    <row r="653" s="181" customFormat="1" ht="12.75"/>
    <row r="654" s="181" customFormat="1" ht="12.75"/>
    <row r="655" s="181" customFormat="1" ht="12.75"/>
    <row r="656" s="181" customFormat="1" ht="12.75"/>
    <row r="657" s="181" customFormat="1" ht="12.75"/>
    <row r="658" s="181" customFormat="1" ht="12.75"/>
    <row r="659" s="181" customFormat="1" ht="12.75"/>
    <row r="660" s="181" customFormat="1" ht="12.75"/>
    <row r="661" s="181" customFormat="1" ht="12.75"/>
    <row r="662" s="181" customFormat="1" ht="12.75"/>
    <row r="663" s="181" customFormat="1" ht="12.75"/>
    <row r="664" s="181" customFormat="1" ht="12.75"/>
    <row r="665" s="181" customFormat="1" ht="12.75"/>
    <row r="666" s="181" customFormat="1" ht="12.75"/>
    <row r="667" s="181" customFormat="1" ht="12.75"/>
    <row r="668" s="181" customFormat="1" ht="12.75"/>
    <row r="669" s="181" customFormat="1" ht="12.75"/>
    <row r="670" s="181" customFormat="1" ht="12.75"/>
    <row r="671" s="181" customFormat="1" ht="12.75"/>
    <row r="672" s="181" customFormat="1" ht="12.75"/>
    <row r="673" s="181" customFormat="1" ht="12.75"/>
    <row r="674" s="181" customFormat="1" ht="12.75"/>
    <row r="675" s="181" customFormat="1" ht="12.75"/>
    <row r="676" s="181" customFormat="1" ht="12.75"/>
    <row r="677" s="181" customFormat="1" ht="12.75"/>
    <row r="678" s="181" customFormat="1" ht="12.75"/>
    <row r="679" s="181" customFormat="1" ht="12.75"/>
    <row r="680" s="181" customFormat="1" ht="12.75"/>
    <row r="681" s="181" customFormat="1" ht="12.75"/>
    <row r="682" s="181" customFormat="1" ht="12.75"/>
    <row r="683" s="181" customFormat="1" ht="12.75"/>
    <row r="684" s="181" customFormat="1" ht="12.75"/>
    <row r="685" s="181" customFormat="1" ht="12.75"/>
    <row r="686" s="181" customFormat="1" ht="12.75"/>
    <row r="687" s="181" customFormat="1" ht="12.75"/>
    <row r="688" s="181" customFormat="1" ht="12.75"/>
    <row r="689" s="181" customFormat="1" ht="12.75"/>
    <row r="690" s="181" customFormat="1" ht="12.75"/>
    <row r="691" s="181" customFormat="1" ht="12.75"/>
    <row r="692" s="181" customFormat="1" ht="12.75"/>
    <row r="693" s="181" customFormat="1" ht="12.75"/>
    <row r="694" s="181" customFormat="1" ht="12.75"/>
    <row r="695" s="181" customFormat="1" ht="12.75"/>
    <row r="696" s="181" customFormat="1" ht="12.75"/>
    <row r="697" s="181" customFormat="1" ht="12.75"/>
    <row r="698" s="181" customFormat="1" ht="12.75"/>
    <row r="699" s="181" customFormat="1" ht="12.75"/>
    <row r="700" s="181" customFormat="1" ht="12.75"/>
    <row r="701" s="181" customFormat="1" ht="12.75"/>
    <row r="702" s="181" customFormat="1" ht="12.75"/>
    <row r="703" s="181" customFormat="1" ht="12.75"/>
    <row r="704" s="181" customFormat="1" ht="12.75"/>
    <row r="705" s="181" customFormat="1" ht="12.75"/>
    <row r="706" s="181" customFormat="1" ht="12.75"/>
    <row r="707" s="181" customFormat="1" ht="12.75"/>
    <row r="708" s="181" customFormat="1" ht="12.75"/>
    <row r="709" s="181" customFormat="1" ht="12.75"/>
    <row r="710" s="181" customFormat="1" ht="12.75"/>
    <row r="711" s="181" customFormat="1" ht="12.75"/>
    <row r="712" s="181" customFormat="1" ht="12.75"/>
    <row r="713" s="181" customFormat="1" ht="12.75"/>
    <row r="714" s="181" customFormat="1" ht="12.75"/>
    <row r="715" s="181" customFormat="1" ht="12.75"/>
    <row r="716" s="181" customFormat="1" ht="12.75"/>
    <row r="717" s="181" customFormat="1" ht="12.75"/>
    <row r="718" s="181" customFormat="1" ht="12.75"/>
    <row r="719" s="181" customFormat="1" ht="12.75"/>
    <row r="720" s="181" customFormat="1" ht="12.75"/>
    <row r="721" s="181" customFormat="1" ht="12.75"/>
    <row r="722" s="181" customFormat="1" ht="12.75"/>
    <row r="723" s="181" customFormat="1" ht="12.75"/>
    <row r="724" s="181" customFormat="1" ht="12.75"/>
    <row r="725" s="181" customFormat="1" ht="12.75"/>
    <row r="726" s="181" customFormat="1" ht="12.75"/>
    <row r="727" s="181" customFormat="1" ht="12.75"/>
    <row r="728" s="181" customFormat="1" ht="12.75"/>
    <row r="729" s="181" customFormat="1" ht="12.75"/>
    <row r="730" s="181" customFormat="1" ht="12.75"/>
    <row r="731" s="181" customFormat="1" ht="12.75"/>
    <row r="732" s="181" customFormat="1" ht="12.75"/>
    <row r="733" s="181" customFormat="1" ht="12.75"/>
    <row r="734" s="181" customFormat="1" ht="12.75"/>
    <row r="735" s="181" customFormat="1" ht="12.75"/>
    <row r="736" s="181" customFormat="1" ht="12.75"/>
    <row r="737" s="181" customFormat="1" ht="12.75"/>
    <row r="738" s="181" customFormat="1" ht="12.75"/>
    <row r="739" s="181" customFormat="1" ht="12.75"/>
    <row r="740" s="181" customFormat="1" ht="12.75"/>
    <row r="741" s="181" customFormat="1" ht="12.75"/>
    <row r="742" s="181" customFormat="1" ht="12.75"/>
    <row r="743" s="181" customFormat="1" ht="12.75"/>
    <row r="744" s="181" customFormat="1" ht="12.75"/>
    <row r="745" s="181" customFormat="1" ht="12.75"/>
    <row r="746" s="181" customFormat="1" ht="12.75"/>
    <row r="747" s="181" customFormat="1" ht="12.75"/>
    <row r="748" s="181" customFormat="1" ht="12.75"/>
    <row r="749" s="181" customFormat="1" ht="12.75"/>
    <row r="750" s="181" customFormat="1" ht="12.75"/>
    <row r="751" s="181" customFormat="1" ht="12.75"/>
    <row r="752" s="181" customFormat="1" ht="12.75"/>
    <row r="753" s="181" customFormat="1" ht="12.75"/>
    <row r="754" s="181" customFormat="1" ht="12.75"/>
    <row r="755" s="181" customFormat="1" ht="12.75"/>
    <row r="756" s="181" customFormat="1" ht="12.75"/>
    <row r="757" s="181" customFormat="1" ht="12.75"/>
    <row r="758" s="181" customFormat="1" ht="12.75"/>
    <row r="759" s="181" customFormat="1" ht="12.75"/>
    <row r="760" s="181" customFormat="1" ht="12.75"/>
    <row r="761" s="181" customFormat="1" ht="12.75"/>
    <row r="762" s="181" customFormat="1" ht="12.75"/>
    <row r="763" s="181" customFormat="1" ht="12.75"/>
    <row r="764" s="181" customFormat="1" ht="12.75"/>
    <row r="765" s="181" customFormat="1" ht="12.75"/>
    <row r="766" s="181" customFormat="1" ht="12.75"/>
    <row r="767" s="181" customFormat="1" ht="12.75"/>
    <row r="768" s="181" customFormat="1" ht="12.75"/>
    <row r="769" s="181" customFormat="1" ht="12.75"/>
    <row r="770" s="181" customFormat="1" ht="12.75"/>
    <row r="771" s="181" customFormat="1" ht="12.75"/>
    <row r="772" s="181" customFormat="1" ht="12.75"/>
    <row r="773" s="181" customFormat="1" ht="12.75"/>
    <row r="774" s="181" customFormat="1" ht="12.75"/>
    <row r="775" s="181" customFormat="1" ht="12.75"/>
    <row r="776" s="181" customFormat="1" ht="12.75"/>
    <row r="777" s="181" customFormat="1" ht="12.75"/>
    <row r="778" s="181" customFormat="1" ht="12.75"/>
    <row r="779" s="181" customFormat="1" ht="12.75"/>
    <row r="780" s="181" customFormat="1" ht="12.75"/>
    <row r="781" s="181" customFormat="1" ht="12.75"/>
    <row r="782" s="181" customFormat="1" ht="12.75"/>
    <row r="783" s="181" customFormat="1" ht="12.75"/>
    <row r="784" s="181" customFormat="1" ht="12.75"/>
    <row r="785" s="181" customFormat="1" ht="12.75"/>
    <row r="786" s="181" customFormat="1" ht="12.75"/>
    <row r="787" s="181" customFormat="1" ht="12.75"/>
    <row r="788" s="181" customFormat="1" ht="12.75"/>
    <row r="789" s="181" customFormat="1" ht="12.75"/>
    <row r="790" s="181" customFormat="1" ht="12.75"/>
    <row r="791" s="181" customFormat="1" ht="12.75"/>
    <row r="792" s="181" customFormat="1" ht="12.75"/>
    <row r="793" s="181" customFormat="1" ht="12.75"/>
    <row r="794" s="181" customFormat="1" ht="12.75"/>
    <row r="795" s="181" customFormat="1" ht="12.75"/>
    <row r="796" s="181" customFormat="1" ht="12.75"/>
    <row r="797" s="181" customFormat="1" ht="12.75"/>
    <row r="798" s="181" customFormat="1" ht="12.75"/>
    <row r="799" s="181" customFormat="1" ht="12.75"/>
    <row r="800" s="181" customFormat="1" ht="12.75"/>
    <row r="801" s="181" customFormat="1" ht="12.75"/>
    <row r="802" s="181" customFormat="1" ht="12.75"/>
    <row r="803" s="181" customFormat="1" ht="12.75"/>
    <row r="804" s="181" customFormat="1" ht="12.75"/>
    <row r="805" s="181" customFormat="1" ht="12.75"/>
    <row r="806" s="181" customFormat="1" ht="12.75"/>
    <row r="807" s="181" customFormat="1" ht="12.75"/>
    <row r="808" s="181" customFormat="1" ht="12.75"/>
    <row r="809" s="181" customFormat="1" ht="12.75"/>
    <row r="810" s="181" customFormat="1" ht="12.75"/>
    <row r="811" s="181" customFormat="1" ht="12.75"/>
    <row r="812" s="181" customFormat="1" ht="12.75"/>
    <row r="813" s="181" customFormat="1" ht="12.75"/>
    <row r="814" s="181" customFormat="1" ht="12.75"/>
    <row r="815" s="181" customFormat="1" ht="12.75"/>
    <row r="816" s="181" customFormat="1" ht="12.75"/>
    <row r="817" s="181" customFormat="1" ht="12.75"/>
    <row r="818" s="181" customFormat="1" ht="12.75"/>
    <row r="819" s="181" customFormat="1" ht="12.75"/>
    <row r="820" s="181" customFormat="1" ht="12.75"/>
    <row r="821" s="181" customFormat="1" ht="12.75"/>
    <row r="822" s="181" customFormat="1" ht="12.75"/>
    <row r="823" s="181" customFormat="1" ht="12.75"/>
    <row r="824" s="181" customFormat="1" ht="12.75"/>
    <row r="825" s="181" customFormat="1" ht="12.75"/>
    <row r="826" s="181" customFormat="1" ht="12.75"/>
    <row r="827" s="181" customFormat="1" ht="12.75"/>
    <row r="828" s="181" customFormat="1" ht="12.75"/>
    <row r="829" s="181" customFormat="1" ht="12.75"/>
    <row r="830" s="181" customFormat="1" ht="12.75"/>
    <row r="831" s="181" customFormat="1" ht="12.75"/>
    <row r="832" s="181" customFormat="1" ht="12.75"/>
    <row r="833" s="181" customFormat="1" ht="12.75"/>
    <row r="834" s="181" customFormat="1" ht="12.75"/>
    <row r="835" s="181" customFormat="1" ht="12.75"/>
    <row r="836" s="181" customFormat="1" ht="12.75"/>
    <row r="837" s="181" customFormat="1" ht="12.75"/>
    <row r="838" s="181" customFormat="1" ht="12.75"/>
    <row r="839" s="181" customFormat="1" ht="12.75"/>
    <row r="840" s="181" customFormat="1" ht="12.75"/>
    <row r="841" s="181" customFormat="1" ht="12.75"/>
    <row r="842" s="181" customFormat="1" ht="12.75"/>
    <row r="843" s="181" customFormat="1" ht="12.75"/>
    <row r="844" s="181" customFormat="1" ht="12.75"/>
    <row r="845" s="181" customFormat="1" ht="12.75"/>
    <row r="846" s="181" customFormat="1" ht="12.75"/>
    <row r="847" s="181" customFormat="1" ht="12.75"/>
    <row r="848" s="181" customFormat="1" ht="12.75"/>
    <row r="849" s="181" customFormat="1" ht="12.75"/>
    <row r="850" s="181" customFormat="1" ht="12.75"/>
    <row r="851" s="181" customFormat="1" ht="12.75"/>
    <row r="852" s="181" customFormat="1" ht="12.75"/>
    <row r="853" s="181" customFormat="1" ht="12.75"/>
    <row r="854" s="181" customFormat="1" ht="12.75"/>
    <row r="855" s="181" customFormat="1" ht="12.75"/>
    <row r="856" s="181" customFormat="1" ht="12.75"/>
    <row r="857" s="181" customFormat="1" ht="12.75"/>
    <row r="858" s="181" customFormat="1" ht="12.75"/>
    <row r="859" s="181" customFormat="1" ht="12.75"/>
    <row r="860" s="181" customFormat="1" ht="12.75"/>
    <row r="861" s="181" customFormat="1" ht="12.75"/>
    <row r="862" s="181" customFormat="1" ht="12.75"/>
    <row r="863" s="181" customFormat="1" ht="12.75"/>
    <row r="864" s="181" customFormat="1" ht="12.75"/>
    <row r="865" s="181" customFormat="1" ht="12.75"/>
    <row r="866" s="181" customFormat="1" ht="12.75"/>
    <row r="867" s="181" customFormat="1" ht="12.75"/>
    <row r="868" s="181" customFormat="1" ht="12.75"/>
    <row r="869" s="181" customFormat="1" ht="12.75"/>
    <row r="870" s="181" customFormat="1" ht="12.75"/>
    <row r="871" s="181" customFormat="1" ht="12.75"/>
    <row r="872" s="181" customFormat="1" ht="12.75"/>
    <row r="873" s="181" customFormat="1" ht="12.75"/>
    <row r="874" s="181" customFormat="1" ht="12.75"/>
    <row r="875" s="181" customFormat="1" ht="12.75"/>
    <row r="876" s="181" customFormat="1" ht="12.75"/>
    <row r="877" s="181" customFormat="1" ht="12.75"/>
    <row r="878" s="181" customFormat="1" ht="12.75"/>
    <row r="879" s="181" customFormat="1" ht="12.75"/>
    <row r="880" s="181" customFormat="1" ht="12.75"/>
    <row r="881" s="181" customFormat="1" ht="12.75"/>
    <row r="882" s="181" customFormat="1" ht="12.75"/>
    <row r="883" s="181" customFormat="1" ht="12.75"/>
    <row r="884" s="181" customFormat="1" ht="12.75"/>
    <row r="885" s="181" customFormat="1" ht="12.75"/>
    <row r="886" s="181" customFormat="1" ht="12.75"/>
    <row r="887" s="181" customFormat="1" ht="12.75"/>
    <row r="888" s="181" customFormat="1" ht="12.75"/>
    <row r="889" s="181" customFormat="1" ht="12.75"/>
    <row r="890" s="181" customFormat="1" ht="12.75"/>
    <row r="891" s="181" customFormat="1" ht="12.75"/>
    <row r="892" s="181" customFormat="1" ht="12.75"/>
    <row r="893" s="181" customFormat="1" ht="12.75"/>
    <row r="894" s="181" customFormat="1" ht="12.75"/>
    <row r="895" s="181" customFormat="1" ht="12.75"/>
    <row r="896" s="181" customFormat="1" ht="12.75"/>
    <row r="897" s="181" customFormat="1" ht="12.75"/>
    <row r="898" s="181" customFormat="1" ht="12.75"/>
    <row r="899" s="181" customFormat="1" ht="12.75"/>
    <row r="900" s="181" customFormat="1" ht="12.75"/>
    <row r="901" s="181" customFormat="1" ht="12.75"/>
    <row r="902" s="181" customFormat="1" ht="12.75"/>
    <row r="903" s="181" customFormat="1" ht="12.75"/>
    <row r="904" s="181" customFormat="1" ht="12.75"/>
    <row r="905" s="181" customFormat="1" ht="12.75"/>
    <row r="906" s="181" customFormat="1" ht="12.75"/>
    <row r="907" s="181" customFormat="1" ht="12.75"/>
    <row r="908" s="181" customFormat="1" ht="12.75"/>
    <row r="909" s="181" customFormat="1" ht="12.75"/>
    <row r="910" s="181" customFormat="1" ht="12.75"/>
    <row r="911" s="181" customFormat="1" ht="12.75"/>
    <row r="912" s="181" customFormat="1" ht="12.75"/>
    <row r="913" s="181" customFormat="1" ht="12.75"/>
    <row r="914" s="181" customFormat="1" ht="12.75"/>
    <row r="915" s="181" customFormat="1" ht="12.75"/>
    <row r="916" s="181" customFormat="1" ht="12.75"/>
    <row r="917" s="181" customFormat="1" ht="12.75"/>
    <row r="918" s="181" customFormat="1" ht="12.75"/>
    <row r="919" s="181" customFormat="1" ht="12.75"/>
    <row r="920" s="181" customFormat="1" ht="12.75"/>
    <row r="921" s="181" customFormat="1" ht="12.75"/>
    <row r="922" s="181" customFormat="1" ht="12.75"/>
    <row r="923" s="181" customFormat="1" ht="12.75"/>
    <row r="924" s="181" customFormat="1" ht="12.75"/>
    <row r="925" s="181" customFormat="1" ht="12.75"/>
    <row r="926" s="181" customFormat="1" ht="12.75"/>
    <row r="927" s="181" customFormat="1" ht="12.75"/>
    <row r="928" s="181" customFormat="1" ht="12.75"/>
    <row r="929" s="181" customFormat="1" ht="12.75"/>
    <row r="930" s="181" customFormat="1" ht="12.75"/>
    <row r="931" s="181" customFormat="1" ht="12.75"/>
    <row r="932" s="181" customFormat="1" ht="12.75"/>
    <row r="933" s="181" customFormat="1" ht="12.75"/>
    <row r="934" s="181" customFormat="1" ht="12.75"/>
    <row r="935" s="181" customFormat="1" ht="12.75"/>
    <row r="936" s="181" customFormat="1" ht="12.75"/>
    <row r="937" s="181" customFormat="1" ht="12.75"/>
    <row r="938" s="181" customFormat="1" ht="12.75"/>
    <row r="939" s="181" customFormat="1" ht="12.75"/>
    <row r="940" s="181" customFormat="1" ht="12.75"/>
    <row r="941" s="181" customFormat="1" ht="12.75"/>
    <row r="942" s="181" customFormat="1" ht="12.75"/>
    <row r="943" s="181" customFormat="1" ht="12.75"/>
    <row r="944" s="181" customFormat="1" ht="12.75"/>
    <row r="945" s="181" customFormat="1" ht="12.75"/>
    <row r="946" s="181" customFormat="1" ht="12.75"/>
    <row r="947" s="181" customFormat="1" ht="12.75"/>
    <row r="948" s="181" customFormat="1" ht="12.75"/>
    <row r="949" s="181" customFormat="1" ht="12.75"/>
    <row r="950" s="181" customFormat="1" ht="12.75"/>
    <row r="951" s="181" customFormat="1" ht="12.75"/>
    <row r="952" s="181" customFormat="1" ht="12.75"/>
    <row r="953" s="181" customFormat="1" ht="12.75"/>
    <row r="954" s="181" customFormat="1" ht="12.75"/>
    <row r="955" s="181" customFormat="1" ht="12.75"/>
    <row r="956" s="181" customFormat="1" ht="12.75"/>
    <row r="957" s="181" customFormat="1" ht="12.75"/>
    <row r="958" s="181" customFormat="1" ht="12.75"/>
    <row r="959" s="181" customFormat="1" ht="12.75"/>
    <row r="960" s="181" customFormat="1" ht="12.75"/>
    <row r="961" s="181" customFormat="1" ht="12.75"/>
    <row r="962" s="181" customFormat="1" ht="12.75"/>
    <row r="963" s="181" customFormat="1" ht="12.75"/>
    <row r="964" s="181" customFormat="1" ht="12.75"/>
    <row r="965" s="181" customFormat="1" ht="12.75"/>
    <row r="966" s="181" customFormat="1" ht="12.75"/>
    <row r="967" s="181" customFormat="1" ht="12.75"/>
    <row r="968" s="181" customFormat="1" ht="12.75"/>
    <row r="969" s="181" customFormat="1" ht="12.75"/>
    <row r="970" s="181" customFormat="1" ht="12.75"/>
    <row r="971" s="181" customFormat="1" ht="12.75"/>
    <row r="972" s="181" customFormat="1" ht="12.75"/>
    <row r="973" s="181" customFormat="1" ht="12.75"/>
    <row r="974" s="181" customFormat="1" ht="12.75"/>
    <row r="975" s="181" customFormat="1" ht="12.75"/>
    <row r="976" s="181" customFormat="1" ht="12.75"/>
    <row r="977" s="181" customFormat="1" ht="12.75"/>
    <row r="978" s="181" customFormat="1" ht="12.75"/>
    <row r="979" s="181" customFormat="1" ht="12.75"/>
    <row r="980" s="181" customFormat="1" ht="12.75"/>
    <row r="981" s="181" customFormat="1" ht="12.75"/>
    <row r="982" s="181" customFormat="1" ht="12.75"/>
    <row r="983" s="181" customFormat="1" ht="12.75"/>
    <row r="984" s="181" customFormat="1" ht="12.75"/>
    <row r="985" s="181" customFormat="1" ht="12.75"/>
    <row r="986" s="181" customFormat="1" ht="12.75"/>
    <row r="987" s="181" customFormat="1" ht="12.75"/>
    <row r="988" s="181" customFormat="1" ht="12.75"/>
    <row r="989" s="181" customFormat="1" ht="12.75"/>
    <row r="990" s="181" customFormat="1" ht="12.75"/>
    <row r="991" s="181" customFormat="1" ht="12.75"/>
    <row r="992" s="181" customFormat="1" ht="12.75"/>
    <row r="993" s="181" customFormat="1" ht="12.75"/>
    <row r="994" s="181" customFormat="1" ht="12.75"/>
    <row r="995" s="181" customFormat="1" ht="12.75"/>
    <row r="996" s="181" customFormat="1" ht="12.75"/>
    <row r="997" s="181" customFormat="1" ht="12.75"/>
    <row r="998" s="181" customFormat="1" ht="12.75"/>
    <row r="999" s="181" customFormat="1" ht="12.75"/>
    <row r="1000" s="181" customFormat="1" ht="12.75"/>
    <row r="1001" s="181" customFormat="1" ht="12.75"/>
    <row r="1002" s="181" customFormat="1" ht="12.75"/>
    <row r="1003" s="181" customFormat="1" ht="12.75"/>
    <row r="1004" s="181" customFormat="1" ht="12.75"/>
    <row r="1005" s="181" customFormat="1" ht="12.75"/>
    <row r="1006" s="181" customFormat="1" ht="12.75"/>
    <row r="1007" s="181" customFormat="1" ht="12.75"/>
    <row r="1008" s="181" customFormat="1" ht="12.75"/>
    <row r="1009" s="181" customFormat="1" ht="12.75"/>
    <row r="1010" s="181" customFormat="1" ht="12.75"/>
    <row r="1011" s="181" customFormat="1" ht="12.75"/>
    <row r="1012" s="181" customFormat="1" ht="12.75"/>
    <row r="1013" s="181" customFormat="1" ht="12.75"/>
    <row r="1014" s="181" customFormat="1" ht="12.75"/>
    <row r="1015" s="181" customFormat="1" ht="12.75"/>
    <row r="1016" s="181" customFormat="1" ht="12.75"/>
    <row r="1017" s="181" customFormat="1" ht="12.75"/>
    <row r="1018" s="181" customFormat="1" ht="12.75"/>
    <row r="1019" s="181" customFormat="1" ht="12.75"/>
    <row r="1020" s="181" customFormat="1" ht="12.75"/>
    <row r="1021" s="181" customFormat="1" ht="12.75"/>
    <row r="1022" s="181" customFormat="1" ht="12.75"/>
    <row r="1023" s="181" customFormat="1" ht="12.75"/>
    <row r="1024" s="181" customFormat="1" ht="12.75"/>
    <row r="1025" s="181" customFormat="1" ht="12.75"/>
    <row r="1026" s="181" customFormat="1" ht="12.75"/>
    <row r="1027" s="181" customFormat="1" ht="12.75"/>
    <row r="1028" s="181" customFormat="1" ht="12.75"/>
    <row r="1029" s="181" customFormat="1" ht="12.75"/>
    <row r="1030" s="181" customFormat="1" ht="12.75"/>
    <row r="1031" s="181" customFormat="1" ht="12.75"/>
    <row r="1032" s="181" customFormat="1" ht="12.75"/>
    <row r="1033" s="181" customFormat="1" ht="12.75"/>
    <row r="1034" s="181" customFormat="1" ht="12.75"/>
    <row r="1035" s="181" customFormat="1" ht="12.75"/>
    <row r="1036" s="181" customFormat="1" ht="12.75"/>
    <row r="1037" s="181" customFormat="1" ht="12.75"/>
    <row r="1038" s="181" customFormat="1" ht="12.75"/>
    <row r="1039" s="181" customFormat="1" ht="12.75"/>
    <row r="1040" s="181" customFormat="1" ht="12.75"/>
    <row r="1041" s="181" customFormat="1" ht="12.75"/>
    <row r="1042" s="181" customFormat="1" ht="12.75"/>
    <row r="1043" s="181" customFormat="1" ht="12.75"/>
    <row r="1044" s="181" customFormat="1" ht="12.75"/>
    <row r="1045" s="181" customFormat="1" ht="12.75"/>
    <row r="1046" s="181" customFormat="1" ht="12.75"/>
    <row r="1047" s="181" customFormat="1" ht="12.75"/>
    <row r="1048" s="181" customFormat="1" ht="12.75"/>
    <row r="1049" s="181" customFormat="1" ht="12.75"/>
    <row r="1050" s="181" customFormat="1" ht="12.75"/>
    <row r="1051" s="181" customFormat="1" ht="12.75"/>
    <row r="1052" s="181" customFormat="1" ht="12.75"/>
    <row r="1053" s="181" customFormat="1" ht="12.75"/>
    <row r="1054" s="181" customFormat="1" ht="12.75"/>
    <row r="1055" s="181" customFormat="1" ht="12.75"/>
    <row r="1056" s="181" customFormat="1" ht="12.75"/>
    <row r="1057" s="181" customFormat="1" ht="12.75"/>
    <row r="1058" s="181" customFormat="1" ht="12.75"/>
    <row r="1059" s="181" customFormat="1" ht="12.75"/>
    <row r="1060" s="181" customFormat="1" ht="12.75"/>
    <row r="1061" s="181" customFormat="1" ht="12.75"/>
    <row r="1062" s="181" customFormat="1" ht="12.75"/>
    <row r="1063" s="181" customFormat="1" ht="12.75"/>
    <row r="1064" s="181" customFormat="1" ht="12.75"/>
    <row r="1065" s="181" customFormat="1" ht="12.75"/>
    <row r="1066" s="181" customFormat="1" ht="12.75"/>
    <row r="1067" s="181" customFormat="1" ht="12.75"/>
    <row r="1068" s="181" customFormat="1" ht="12.75"/>
    <row r="1069" s="181" customFormat="1" ht="12.75"/>
    <row r="1070" s="181" customFormat="1" ht="12.75"/>
    <row r="1071" s="181" customFormat="1" ht="12.75"/>
    <row r="1072" s="181" customFormat="1" ht="12.75"/>
    <row r="1073" s="181" customFormat="1" ht="12.75"/>
    <row r="1074" s="181" customFormat="1" ht="12.75"/>
    <row r="1075" s="181" customFormat="1" ht="12.75"/>
    <row r="1076" s="181" customFormat="1" ht="12.75"/>
    <row r="1077" s="181" customFormat="1" ht="12.75"/>
    <row r="1078" s="181" customFormat="1" ht="12.75"/>
    <row r="1079" s="181" customFormat="1" ht="12.75"/>
    <row r="1080" s="181" customFormat="1" ht="12.75"/>
    <row r="1081" s="181" customFormat="1" ht="12.75"/>
    <row r="1082" s="181" customFormat="1" ht="12.75"/>
    <row r="1083" s="181" customFormat="1" ht="12.75"/>
    <row r="1084" s="181" customFormat="1" ht="12.75"/>
    <row r="1085" s="181" customFormat="1" ht="12.75"/>
    <row r="1086" s="181" customFormat="1" ht="12.75"/>
    <row r="1087" s="181" customFormat="1" ht="12.75"/>
    <row r="1088" s="181" customFormat="1" ht="12.75"/>
    <row r="1089" s="181" customFormat="1" ht="12.75"/>
    <row r="1090" s="181" customFormat="1" ht="12.75"/>
    <row r="1091" s="181" customFormat="1" ht="12.75"/>
    <row r="1092" s="181" customFormat="1" ht="12.75"/>
    <row r="1093" s="181" customFormat="1" ht="12.75"/>
    <row r="1094" s="181" customFormat="1" ht="12.75"/>
    <row r="1095" s="181" customFormat="1" ht="12.75"/>
    <row r="1096" s="181" customFormat="1" ht="12.75"/>
    <row r="1097" s="181" customFormat="1" ht="12.75"/>
    <row r="1098" s="181" customFormat="1" ht="12.75"/>
    <row r="1099" s="181" customFormat="1" ht="12.75"/>
    <row r="1100" s="181" customFormat="1" ht="12.75"/>
    <row r="1101" s="181" customFormat="1" ht="12.75"/>
    <row r="1102" s="181" customFormat="1" ht="12.75"/>
    <row r="1103" s="181" customFormat="1" ht="12.75"/>
    <row r="1104" s="181" customFormat="1" ht="12.75"/>
    <row r="1105" s="181" customFormat="1" ht="12.75"/>
    <row r="1106" s="181" customFormat="1" ht="12.75"/>
    <row r="1107" s="181" customFormat="1" ht="12.75"/>
    <row r="1108" s="181" customFormat="1" ht="12.75"/>
    <row r="1109" s="181" customFormat="1" ht="12.75"/>
    <row r="1110" s="181" customFormat="1" ht="12.75"/>
    <row r="1111" s="181" customFormat="1" ht="12.75"/>
    <row r="1112" s="181" customFormat="1" ht="12.75"/>
    <row r="1113" s="181" customFormat="1" ht="12.75"/>
    <row r="1114" s="181" customFormat="1" ht="12.75"/>
    <row r="1115" s="181" customFormat="1" ht="12.75"/>
    <row r="1116" s="181" customFormat="1" ht="12.75"/>
    <row r="1117" s="181" customFormat="1" ht="12.75"/>
    <row r="1118" s="181" customFormat="1" ht="12.75"/>
    <row r="1119" s="181" customFormat="1" ht="12.75"/>
    <row r="1120" s="181" customFormat="1" ht="12.75"/>
    <row r="1121" s="181" customFormat="1" ht="12.75"/>
    <row r="1122" s="181" customFormat="1" ht="12.75"/>
    <row r="1123" s="181" customFormat="1" ht="12.75"/>
    <row r="1124" s="181" customFormat="1" ht="12.75"/>
    <row r="1125" s="181" customFormat="1" ht="12.75"/>
    <row r="1126" s="181" customFormat="1" ht="12.75"/>
    <row r="1127" s="181" customFormat="1" ht="12.75"/>
    <row r="1128" s="181" customFormat="1" ht="12.75"/>
    <row r="1129" s="181" customFormat="1" ht="12.75"/>
    <row r="1130" s="181" customFormat="1" ht="12.75"/>
    <row r="1131" s="181" customFormat="1" ht="12.75"/>
    <row r="1132" spans="8:14" s="181" customFormat="1" ht="12.75">
      <c r="H1132" s="182"/>
      <c r="I1132" s="182"/>
      <c r="J1132" s="182"/>
      <c r="K1132" s="182"/>
      <c r="L1132" s="182"/>
      <c r="M1132" s="182"/>
      <c r="N1132" s="182"/>
    </row>
  </sheetData>
  <mergeCells count="71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J14:L14"/>
    <mergeCell ref="N14:P14"/>
    <mergeCell ref="D40:F40"/>
    <mergeCell ref="G40:I40"/>
    <mergeCell ref="N40:P40"/>
    <mergeCell ref="J40:L40"/>
    <mergeCell ref="Q42:R42"/>
    <mergeCell ref="Q47:S47"/>
    <mergeCell ref="Q48:S48"/>
    <mergeCell ref="A49:C49"/>
    <mergeCell ref="Q49:S49"/>
    <mergeCell ref="Q50:R50"/>
    <mergeCell ref="Q51:R51"/>
    <mergeCell ref="Q52:R52"/>
    <mergeCell ref="Q53:R53"/>
    <mergeCell ref="K55:S55"/>
    <mergeCell ref="A56:I56"/>
    <mergeCell ref="K56:S56"/>
    <mergeCell ref="Q54:R54"/>
    <mergeCell ref="K59:N59"/>
    <mergeCell ref="A60:I60"/>
    <mergeCell ref="K60:S60"/>
    <mergeCell ref="F57:I57"/>
    <mergeCell ref="K57:O57"/>
    <mergeCell ref="F58:I58"/>
    <mergeCell ref="K58:N58"/>
    <mergeCell ref="K65:S65"/>
    <mergeCell ref="A62:I62"/>
    <mergeCell ref="K62:S62"/>
    <mergeCell ref="A61:I61"/>
    <mergeCell ref="K61:S61"/>
    <mergeCell ref="K63:S63"/>
    <mergeCell ref="D13:F13"/>
    <mergeCell ref="G13:I13"/>
    <mergeCell ref="G14:I14"/>
    <mergeCell ref="A65:I65"/>
    <mergeCell ref="A59:C59"/>
    <mergeCell ref="F59:I59"/>
    <mergeCell ref="D14:F14"/>
    <mergeCell ref="A63:I6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2004-12-22T13:03:57Z</cp:lastPrinted>
  <dcterms:created xsi:type="dcterms:W3CDTF">2004-05-24T06:03:44Z</dcterms:created>
  <dcterms:modified xsi:type="dcterms:W3CDTF">2004-12-22T13:05:57Z</dcterms:modified>
  <cp:category/>
  <cp:version/>
  <cp:contentType/>
  <cp:contentStatus/>
</cp:coreProperties>
</file>