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<sst xmlns="http://schemas.openxmlformats.org/spreadsheetml/2006/main" count="178" uniqueCount="134">
  <si>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</si>
  <si>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</si>
  <si>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</si>
  <si>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</si>
  <si>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</si>
  <si>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</si>
  <si>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</si>
  <si>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</si>
  <si>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</si>
  <si>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</si>
  <si>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</si>
  <si>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</si>
  <si>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</si>
  <si>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</si>
  <si>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</si>
  <si>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</si>
  <si>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</si>
  <si>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</si>
  <si>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</si>
  <si>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</si>
  <si>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</si>
  <si>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</si>
  <si>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</si>
  <si>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</si>
  <si>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</si>
  <si>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</si>
  <si>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</si>
  <si>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</si>
  <si>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</si>
  <si>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</si>
  <si>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</si>
  <si>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</si>
  <si>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</si>
  <si>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</si>
  <si>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</si>
  <si>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</si>
  <si>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</si>
  <si>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</si>
  <si>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</si>
  <si>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</si>
  <si>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(h) Imports destined for exports</t>
  </si>
  <si>
    <t>romelwa ntle tse di sa akarediwang mo</t>
  </si>
  <si>
    <t xml:space="preserve"> tshedimosetsong e e fa godimo</t>
  </si>
  <si>
    <t>Exported</t>
  </si>
  <si>
    <t>Tse di romelwang ntle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</si>
  <si>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</si>
  <si>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</si>
  <si>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</si>
  <si>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</si>
  <si>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Wheat equivalent.</t>
  </si>
  <si>
    <t>Selekana le korong.</t>
  </si>
  <si>
    <t>(d) RSA Exports (5)</t>
  </si>
  <si>
    <t>Products (ii)</t>
  </si>
  <si>
    <t>(d) Diromelwantle tsa Repaboliki ya Aforika Borwa (5)</t>
  </si>
  <si>
    <t>Dikuno (ii)</t>
  </si>
  <si>
    <t>(i)</t>
  </si>
  <si>
    <t>ton/tono</t>
  </si>
  <si>
    <t>English</t>
  </si>
  <si>
    <t>Dithomelo(+)/dikamogelo gotlhegotlhe(-)</t>
  </si>
  <si>
    <t>(h) Ditswantle tse di ikaeletsweng go</t>
  </si>
  <si>
    <t>Whole wheat</t>
  </si>
  <si>
    <t xml:space="preserve"> </t>
  </si>
  <si>
    <t>1 October/Diphalane 2005</t>
  </si>
  <si>
    <t>Released to end-consumer(s)</t>
  </si>
  <si>
    <t>(iii)</t>
  </si>
  <si>
    <t>(iv)</t>
  </si>
  <si>
    <t>WHEAT / KORONG</t>
  </si>
  <si>
    <t xml:space="preserve">not included in the above </t>
  </si>
  <si>
    <t>information</t>
  </si>
  <si>
    <t>Animal feed</t>
  </si>
  <si>
    <t>Monthly announcement of information / Kitsiso ya kgwedi le kgwedi ya tshedimosetso (1)</t>
  </si>
  <si>
    <t>Storers and traders</t>
  </si>
  <si>
    <t>Babolokadithoto le bagwebi</t>
  </si>
  <si>
    <t>September 2006</t>
  </si>
  <si>
    <t>Lwetse 2006</t>
  </si>
  <si>
    <t>(ii)</t>
  </si>
  <si>
    <t>Korong e e feletseng</t>
  </si>
  <si>
    <t>Adjusted due to revised information received from co-workers.</t>
  </si>
  <si>
    <t>E baakantswe ka ntlha ya tshedimosetso e e boeleditsweng e e amogetsweng go tswa kwa badirammogong.</t>
  </si>
  <si>
    <t>(a) Opening stock (iv)</t>
  </si>
  <si>
    <t>Deliveries directly from farms (i) (iv)</t>
  </si>
  <si>
    <t>(f) Unutilised stock (a+b-c-d-e) (iv)</t>
  </si>
  <si>
    <t>(g) Stock stored at: (6) (iv)</t>
  </si>
  <si>
    <t>Opening stock (iv)</t>
  </si>
  <si>
    <t>Kgorosodithoto ka tlhamalalo go tswa dipolaseng (i) (iv)</t>
  </si>
  <si>
    <t>Dithoto tsa go simolola (iv)</t>
  </si>
  <si>
    <t>(f) Dithoto tse di sa dirisiwang (a+b-c-d-e) (iv)</t>
  </si>
  <si>
    <t>(g) Dithoto tse di beilweng kwa: (6) (iv)</t>
  </si>
  <si>
    <t>SMI-112006</t>
  </si>
  <si>
    <t>2005/2006 Year (October - September) FINAL / Ngwaga wa 2005/2006 (Diphalane - Lwetse)  BOFELO / BOKHUTLO (2)</t>
  </si>
  <si>
    <t>August 2006</t>
  </si>
  <si>
    <t>October 2005 - September 2006</t>
  </si>
  <si>
    <t>October 2004 - September 2005</t>
  </si>
  <si>
    <t>2006/11/23</t>
  </si>
  <si>
    <t>Phatwe 2006</t>
  </si>
  <si>
    <t>Final/Bofelo/Bokhutlo</t>
  </si>
  <si>
    <t>Diphalane 2005 - Lwetse 2006</t>
  </si>
  <si>
    <t>Diphalane 2004 - Lwetse 2005</t>
  </si>
  <si>
    <t>1 August/Phatwe 2006</t>
  </si>
  <si>
    <t>1 September/Lwetse 2006</t>
  </si>
  <si>
    <t>1 October/Diphalane 2004</t>
  </si>
  <si>
    <t>(a) Dithoto tsa go simolola  (iv)</t>
  </si>
  <si>
    <t xml:space="preserve">October 2005 - September 2006 </t>
  </si>
  <si>
    <t xml:space="preserve">Diphalane 2005 - Lwetse 2006 </t>
  </si>
  <si>
    <t>Imports destined for RSA (iv)</t>
  </si>
  <si>
    <t>Ditswantle tse di totisitsweng Repaboliki ya Aforika Borwa (iv)</t>
  </si>
  <si>
    <t>Human consumption</t>
  </si>
  <si>
    <t>Dijego tsa batho</t>
  </si>
  <si>
    <t>Surplus(-)/Deficit(+) (iii) (v)</t>
  </si>
  <si>
    <t>Difetiso(-)/Tlhaelo(+) (iii) (v)</t>
  </si>
  <si>
    <t>31 August/Phatwe 2006</t>
  </si>
  <si>
    <t>30 September/Lwetse 2006</t>
  </si>
  <si>
    <t>30 September/Lwetse 2005</t>
  </si>
  <si>
    <t>Imported (iv)</t>
  </si>
  <si>
    <t>Tse di ntswang ntle (iv)</t>
  </si>
  <si>
    <t>Stock surplus(-)/deficit(+) (iii)</t>
  </si>
  <si>
    <t>Difetiso(-)/Tlhaelo(+) ya dithoto (iii)</t>
  </si>
  <si>
    <t>Closing stock (v)</t>
  </si>
  <si>
    <t>Dithoto Tsa ho tswala (iv)</t>
  </si>
  <si>
    <t>August 2005 (On request of the industry.)</t>
  </si>
  <si>
    <t>6 288</t>
  </si>
  <si>
    <t>Phatwe 2005 (Ka kopo ya intaseteri.)</t>
  </si>
  <si>
    <t>September 2005</t>
  </si>
  <si>
    <t>4 623</t>
  </si>
  <si>
    <t>Lwetse 2005</t>
  </si>
  <si>
    <t>1 892 642</t>
  </si>
  <si>
    <t>Imported during 2004/2005 season originally destined for RSA (2 000t) but exported to other countries</t>
  </si>
  <si>
    <t>A ne a raopelwa Aforika Borwa (2 000t) mo setlheng sa 2004/2005, mme a isiwa kwa mafatsheng a mangwe mo setlheng sa 2005/2006.</t>
  </si>
  <si>
    <t>during 2005/2006 season.</t>
  </si>
  <si>
    <t xml:space="preserve">The surplus/deficit figures are partly due to wheat dispatched as "animal feed"-wheat but received and  </t>
  </si>
  <si>
    <t>(v)</t>
  </si>
  <si>
    <t>Dipalo tsa lefetiso/tlhaelo di tlile ka ntlha ya gore korong e e rometsweng jaaka "dijo tsa diphologolo"-korong fela e amogetswe</t>
  </si>
  <si>
    <t xml:space="preserve">utilised as "human"-wheat and vice versa. </t>
  </si>
  <si>
    <t>mme ya dirisiwa jaaka dijo tsa "batho"-korong kgotsa ka tsela enngwe.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</si>
</sst>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7" fillId="0" borderId="5" xfId="19" applyNumberFormat="1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" fontId="7" fillId="0" borderId="6" xfId="19" applyNumberFormat="1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vertical="center"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left" vertical="center"/>
    </xf>
    <xf numFmtId="0" fontId="7" fillId="0" borderId="0" xfId="19" applyFont="1" applyFill="1" applyBorder="1" applyAlignment="1">
      <alignment vertical="center"/>
      <protection/>
    </xf>
    <xf numFmtId="164" fontId="8" fillId="0" borderId="0" xfId="0" applyNumberFormat="1" applyFont="1" applyFill="1" applyBorder="1" applyAlignment="1">
      <alignment horizontal="left" vertical="center"/>
    </xf>
    <xf numFmtId="0" fontId="2" fillId="0" borderId="1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164" fontId="8" fillId="0" borderId="15" xfId="0" applyNumberFormat="1" applyFont="1" applyFill="1" applyBorder="1" applyAlignment="1">
      <alignment horizontal="left" vertical="center"/>
    </xf>
    <xf numFmtId="0" fontId="8" fillId="0" borderId="0" xfId="19" applyNumberFormat="1" applyFont="1" applyFill="1" applyBorder="1" applyAlignment="1">
      <alignment horizontal="left"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5" xfId="19" applyNumberFormat="1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center" vertical="center"/>
    </xf>
    <xf numFmtId="0" fontId="9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1" fontId="7" fillId="0" borderId="10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right" vertical="center"/>
    </xf>
    <xf numFmtId="1" fontId="7" fillId="0" borderId="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0" fontId="9" fillId="0" borderId="21" xfId="19" applyFont="1" applyFill="1" applyBorder="1" applyAlignment="1">
      <alignment horizontal="right" vertical="center"/>
      <protection/>
    </xf>
    <xf numFmtId="0" fontId="9" fillId="0" borderId="25" xfId="19" applyFont="1" applyFill="1" applyBorder="1" applyAlignment="1">
      <alignment horizontal="right" vertical="center"/>
      <protection/>
    </xf>
    <xf numFmtId="0" fontId="7" fillId="0" borderId="5" xfId="19" applyFont="1" applyFill="1" applyBorder="1" applyAlignment="1">
      <alignment vertical="center"/>
      <protection/>
    </xf>
    <xf numFmtId="0" fontId="9" fillId="0" borderId="26" xfId="19" applyFont="1" applyFill="1" applyBorder="1" applyAlignment="1">
      <alignment horizontal="left" vertical="center"/>
      <protection/>
    </xf>
    <xf numFmtId="0" fontId="9" fillId="0" borderId="16" xfId="19" applyFont="1" applyFill="1" applyBorder="1" applyAlignment="1">
      <alignment horizontal="left" vertical="center"/>
      <protection/>
    </xf>
    <xf numFmtId="1" fontId="7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 quotePrefix="1">
      <alignment horizontal="center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0" fontId="9" fillId="0" borderId="16" xfId="19" applyFont="1" applyFill="1" applyBorder="1" applyAlignment="1">
      <alignment horizontal="right" vertical="center"/>
      <protection/>
    </xf>
    <xf numFmtId="0" fontId="9" fillId="0" borderId="29" xfId="19" applyFont="1" applyFill="1" applyBorder="1" applyAlignment="1">
      <alignment horizontal="right" vertical="center"/>
      <protection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 quotePrefix="1">
      <alignment horizontal="left"/>
    </xf>
    <xf numFmtId="0" fontId="2" fillId="0" borderId="16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 quotePrefix="1">
      <alignment horizontal="left"/>
    </xf>
    <xf numFmtId="1" fontId="8" fillId="0" borderId="30" xfId="0" applyNumberFormat="1" applyFont="1" applyFill="1" applyBorder="1" applyAlignment="1">
      <alignment/>
    </xf>
    <xf numFmtId="1" fontId="8" fillId="0" borderId="31" xfId="0" applyNumberFormat="1" applyFont="1" applyFill="1" applyBorder="1" applyAlignment="1">
      <alignment/>
    </xf>
    <xf numFmtId="1" fontId="8" fillId="0" borderId="4" xfId="0" applyNumberFormat="1" applyFont="1" applyFill="1" applyBorder="1" applyAlignment="1">
      <alignment/>
    </xf>
    <xf numFmtId="1" fontId="8" fillId="0" borderId="32" xfId="0" applyNumberFormat="1" applyFont="1" applyFill="1" applyBorder="1" applyAlignment="1">
      <alignment/>
    </xf>
    <xf numFmtId="1" fontId="8" fillId="0" borderId="33" xfId="0" applyNumberFormat="1" applyFont="1" applyFill="1" applyBorder="1" applyAlignment="1">
      <alignment/>
    </xf>
    <xf numFmtId="164" fontId="7" fillId="0" borderId="34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/>
    </xf>
    <xf numFmtId="0" fontId="7" fillId="0" borderId="21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3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" fontId="6" fillId="0" borderId="37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8" fillId="0" borderId="38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/>
    </xf>
    <xf numFmtId="0" fontId="7" fillId="0" borderId="23" xfId="19" applyFont="1" applyFill="1" applyBorder="1" applyAlignment="1">
      <alignment horizontal="center" vertical="center"/>
      <protection/>
    </xf>
    <xf numFmtId="0" fontId="7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" fontId="6" fillId="0" borderId="43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8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right"/>
    </xf>
    <xf numFmtId="0" fontId="7" fillId="0" borderId="23" xfId="19" applyFont="1" applyFill="1" applyBorder="1" applyAlignment="1">
      <alignment horizontal="right" vertical="center"/>
      <protection/>
    </xf>
    <xf numFmtId="1" fontId="7" fillId="0" borderId="43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/>
    </xf>
    <xf numFmtId="1" fontId="8" fillId="0" borderId="45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 quotePrefix="1">
      <alignment horizontal="center" vertical="center"/>
    </xf>
    <xf numFmtId="0" fontId="7" fillId="0" borderId="41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1" fontId="8" fillId="0" borderId="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horizontal="right" vertical="center"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9" fillId="0" borderId="21" xfId="19" applyFont="1" applyFill="1" applyBorder="1" applyAlignment="1" quotePrefix="1">
      <alignment horizontal="left" vertical="center"/>
      <protection/>
    </xf>
    <xf numFmtId="1" fontId="8" fillId="0" borderId="48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9" fillId="0" borderId="39" xfId="19" applyFont="1" applyFill="1" applyBorder="1" applyAlignment="1">
      <alignment horizontal="right" vertical="center"/>
      <protection/>
    </xf>
    <xf numFmtId="0" fontId="9" fillId="0" borderId="41" xfId="19" applyFont="1" applyFill="1" applyBorder="1" applyAlignment="1" quotePrefix="1">
      <alignment vertical="center"/>
      <protection/>
    </xf>
    <xf numFmtId="0" fontId="9" fillId="0" borderId="38" xfId="19" applyFont="1" applyFill="1" applyBorder="1" applyAlignment="1">
      <alignment horizontal="left" vertical="center"/>
      <protection/>
    </xf>
    <xf numFmtId="1" fontId="8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 quotePrefix="1">
      <alignment horizontal="center" vertical="center"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23" xfId="19" applyFont="1" applyFill="1" applyBorder="1" applyAlignment="1">
      <alignment horizontal="right" vertical="center"/>
      <protection/>
    </xf>
    <xf numFmtId="0" fontId="9" fillId="0" borderId="45" xfId="19" applyFont="1" applyFill="1" applyBorder="1" applyAlignment="1">
      <alignment horizontal="left" vertical="center"/>
      <protection/>
    </xf>
    <xf numFmtId="1" fontId="7" fillId="0" borderId="51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8" fillId="0" borderId="53" xfId="0" applyNumberFormat="1" applyFont="1" applyFill="1" applyBorder="1" applyAlignment="1">
      <alignment vertical="center"/>
    </xf>
    <xf numFmtId="0" fontId="9" fillId="0" borderId="44" xfId="19" applyFont="1" applyFill="1" applyBorder="1" applyAlignment="1">
      <alignment horizontal="right" vertical="center"/>
      <protection/>
    </xf>
    <xf numFmtId="0" fontId="9" fillId="0" borderId="36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0" fontId="9" fillId="0" borderId="10" xfId="19" applyFont="1" applyFill="1" applyBorder="1" applyAlignment="1">
      <alignment horizontal="right" vertical="center"/>
      <protection/>
    </xf>
    <xf numFmtId="0" fontId="9" fillId="0" borderId="23" xfId="19" applyFont="1" applyFill="1" applyBorder="1" applyAlignment="1" quotePrefix="1">
      <alignment horizontal="right" vertical="center"/>
      <protection/>
    </xf>
    <xf numFmtId="0" fontId="9" fillId="0" borderId="26" xfId="19" applyFont="1" applyFill="1" applyBorder="1" applyAlignment="1" quotePrefix="1">
      <alignment vertical="center"/>
      <protection/>
    </xf>
    <xf numFmtId="164" fontId="7" fillId="0" borderId="47" xfId="0" applyNumberFormat="1" applyFont="1" applyFill="1" applyBorder="1" applyAlignment="1" quotePrefix="1">
      <alignment horizontal="center" vertical="center"/>
    </xf>
    <xf numFmtId="0" fontId="9" fillId="0" borderId="52" xfId="19" applyFont="1" applyFill="1" applyBorder="1" applyAlignment="1" quotePrefix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164" fontId="7" fillId="0" borderId="1" xfId="0" applyNumberFormat="1" applyFont="1" applyFill="1" applyBorder="1" applyAlignment="1" quotePrefix="1">
      <alignment horizontal="center" vertical="center"/>
    </xf>
    <xf numFmtId="0" fontId="9" fillId="0" borderId="26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15" xfId="19" applyFont="1" applyFill="1" applyBorder="1" applyAlignment="1">
      <alignment horizontal="left" vertical="center"/>
      <protection/>
    </xf>
    <xf numFmtId="1" fontId="8" fillId="0" borderId="11" xfId="0" applyNumberFormat="1" applyFont="1" applyFill="1" applyBorder="1" applyAlignment="1">
      <alignment vertical="center"/>
    </xf>
    <xf numFmtId="0" fontId="2" fillId="0" borderId="15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vertical="center"/>
      <protection/>
    </xf>
    <xf numFmtId="164" fontId="7" fillId="0" borderId="54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0" xfId="19" applyFont="1" applyFill="1" applyBorder="1" applyAlignment="1">
      <alignment vertical="center"/>
      <protection/>
    </xf>
    <xf numFmtId="1" fontId="8" fillId="0" borderId="5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" fillId="0" borderId="14" xfId="19" applyFont="1" applyFill="1" applyBorder="1" applyAlignment="1">
      <alignment vertical="center"/>
      <protection/>
    </xf>
    <xf numFmtId="1" fontId="7" fillId="0" borderId="3" xfId="0" applyNumberFormat="1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right" vertical="center"/>
    </xf>
    <xf numFmtId="1" fontId="7" fillId="0" borderId="48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2" fillId="0" borderId="0" xfId="19" applyFont="1" applyFill="1" applyBorder="1" applyAlignment="1">
      <alignment vertical="center"/>
      <protection/>
    </xf>
    <xf numFmtId="1" fontId="7" fillId="0" borderId="43" xfId="0" applyNumberFormat="1" applyFont="1" applyFill="1" applyBorder="1" applyAlignment="1">
      <alignment horizontal="right" vertical="center"/>
    </xf>
    <xf numFmtId="1" fontId="7" fillId="0" borderId="36" xfId="0" applyNumberFormat="1" applyFont="1" applyFill="1" applyBorder="1" applyAlignment="1">
      <alignment horizontal="right" vertical="center"/>
    </xf>
    <xf numFmtId="1" fontId="7" fillId="0" borderId="42" xfId="0" applyNumberFormat="1" applyFont="1" applyFill="1" applyBorder="1" applyAlignment="1">
      <alignment horizontal="right" vertical="center"/>
    </xf>
    <xf numFmtId="1" fontId="7" fillId="0" borderId="43" xfId="0" applyNumberFormat="1" applyFont="1" applyFill="1" applyBorder="1" applyAlignment="1">
      <alignment horizontal="center" vertical="center"/>
    </xf>
    <xf numFmtId="0" fontId="7" fillId="0" borderId="10" xfId="19" applyFont="1" applyFill="1" applyBorder="1" applyAlignment="1" quotePrefix="1">
      <alignment horizontal="left" vertical="center"/>
      <protection/>
    </xf>
    <xf numFmtId="1" fontId="7" fillId="0" borderId="10" xfId="0" applyNumberFormat="1" applyFont="1" applyFill="1" applyBorder="1" applyAlignment="1">
      <alignment horizontal="right" vertical="center"/>
    </xf>
    <xf numFmtId="1" fontId="8" fillId="0" borderId="23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1" fontId="7" fillId="0" borderId="52" xfId="0" applyNumberFormat="1" applyFont="1" applyFill="1" applyBorder="1" applyAlignment="1">
      <alignment horizontal="right" vertical="center"/>
    </xf>
    <xf numFmtId="0" fontId="7" fillId="0" borderId="27" xfId="19" applyFont="1" applyFill="1" applyBorder="1" applyAlignment="1" quotePrefix="1">
      <alignment horizontal="left" vertical="center"/>
      <protection/>
    </xf>
    <xf numFmtId="0" fontId="7" fillId="0" borderId="15" xfId="19" applyFont="1" applyFill="1" applyBorder="1" applyAlignment="1">
      <alignment horizontal="left" vertical="center"/>
      <protection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8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 quotePrefix="1">
      <alignment horizontal="center" vertical="center"/>
    </xf>
    <xf numFmtId="1" fontId="8" fillId="0" borderId="59" xfId="0" applyNumberFormat="1" applyFont="1" applyFill="1" applyBorder="1" applyAlignment="1">
      <alignment horizontal="right" vertical="center"/>
    </xf>
    <xf numFmtId="0" fontId="7" fillId="0" borderId="8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14" xfId="19" applyNumberFormat="1" applyFont="1" applyFill="1" applyBorder="1" applyAlignment="1">
      <alignment horizontal="right" vertical="center"/>
      <protection/>
    </xf>
    <xf numFmtId="1" fontId="7" fillId="0" borderId="24" xfId="19" applyNumberFormat="1" applyFont="1" applyFill="1" applyBorder="1" applyAlignment="1">
      <alignment horizontal="righ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64" fontId="6" fillId="0" borderId="5" xfId="19" applyNumberFormat="1" applyFont="1" applyFill="1" applyBorder="1" applyAlignment="1">
      <alignment horizontal="right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5" xfId="19" applyFont="1" applyFill="1" applyBorder="1" applyAlignment="1">
      <alignment horizontal="left" vertical="center"/>
      <protection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7" fillId="0" borderId="43" xfId="19" applyNumberFormat="1" applyFont="1" applyFill="1" applyBorder="1" applyAlignment="1">
      <alignment horizontal="center" vertical="center"/>
      <protection/>
    </xf>
    <xf numFmtId="0" fontId="7" fillId="0" borderId="23" xfId="19" applyNumberFormat="1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 horizontal="right" vertical="top"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164" fontId="7" fillId="0" borderId="14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" fontId="7" fillId="0" borderId="48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1" fontId="8" fillId="0" borderId="43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27" xfId="19" applyNumberFormat="1" applyFont="1" applyFill="1" applyBorder="1" applyAlignment="1">
      <alignment horizontal="center" vertical="center"/>
      <protection/>
    </xf>
    <xf numFmtId="0" fontId="3" fillId="0" borderId="15" xfId="19" applyNumberFormat="1" applyFont="1" applyFill="1" applyBorder="1" applyAlignment="1">
      <alignment horizontal="center" vertical="center"/>
      <protection/>
    </xf>
    <xf numFmtId="0" fontId="3" fillId="0" borderId="8" xfId="19" applyNumberFormat="1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1" fontId="7" fillId="0" borderId="15" xfId="0" applyNumberFormat="1" applyFont="1" applyFill="1" applyBorder="1" applyAlignment="1" quotePrefix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quotePrefix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4" fontId="3" fillId="0" borderId="10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right" vertical="center"/>
      <protection/>
    </xf>
    <xf numFmtId="0" fontId="2" fillId="0" borderId="14" xfId="19" applyFont="1" applyFill="1" applyBorder="1" applyAlignment="1">
      <alignment horizontal="right" vertical="center"/>
      <protection/>
    </xf>
    <xf numFmtId="0" fontId="2" fillId="0" borderId="24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49" fontId="6" fillId="0" borderId="17" xfId="0" applyNumberFormat="1" applyFont="1" applyFill="1" applyBorder="1" applyAlignment="1" quotePrefix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2" fillId="0" borderId="1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5" xfId="19" applyFont="1" applyFill="1" applyBorder="1" applyAlignment="1">
      <alignment horizontal="left" vertical="center"/>
      <protection/>
    </xf>
    <xf numFmtId="0" fontId="6" fillId="0" borderId="27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17" fontId="6" fillId="0" borderId="1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0" xfId="19" applyNumberFormat="1" applyFont="1" applyFill="1" applyBorder="1" applyAlignment="1">
      <alignment horizontal="center" vertical="center"/>
      <protection/>
    </xf>
    <xf numFmtId="0" fontId="7" fillId="0" borderId="27" xfId="19" applyNumberFormat="1" applyFont="1" applyFill="1" applyBorder="1" applyAlignment="1">
      <alignment horizontal="center" vertical="center"/>
      <protection/>
    </xf>
    <xf numFmtId="0" fontId="7" fillId="0" borderId="8" xfId="19" applyNumberFormat="1" applyFont="1" applyFill="1" applyBorder="1" applyAlignment="1">
      <alignment horizontal="center" vertical="center"/>
      <protection/>
    </xf>
    <xf numFmtId="0" fontId="4" fillId="0" borderId="30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4" fillId="0" borderId="24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5" xfId="19" applyFont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7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17" fontId="6" fillId="0" borderId="30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>
      <alignment horizontal="center" vertical="center"/>
      <protection/>
    </xf>
    <xf numFmtId="0" fontId="7" fillId="0" borderId="14" xfId="19" applyNumberFormat="1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54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17" fontId="7" fillId="0" borderId="17" xfId="19" applyNumberFormat="1" applyFont="1" applyFill="1" applyBorder="1" applyAlignment="1">
      <alignment horizontal="center" vertical="center"/>
      <protection/>
    </xf>
    <xf numFmtId="17" fontId="7" fillId="0" borderId="54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 quotePrefix="1">
      <alignment horizontal="center" vertical="center"/>
      <protection/>
    </xf>
    <xf numFmtId="49" fontId="7" fillId="0" borderId="17" xfId="19" applyNumberFormat="1" applyFont="1" applyFill="1" applyBorder="1" applyAlignment="1" quotePrefix="1">
      <alignment horizontal="center" vertical="center"/>
      <protection/>
    </xf>
    <xf numFmtId="49" fontId="7" fillId="0" borderId="54" xfId="19" applyNumberFormat="1" applyFont="1" applyFill="1" applyBorder="1" applyAlignment="1" quotePrefix="1">
      <alignment horizontal="center" vertical="center"/>
      <protection/>
    </xf>
    <xf numFmtId="49" fontId="7" fillId="0" borderId="19" xfId="19" applyNumberFormat="1" applyFont="1" applyFill="1" applyBorder="1" applyAlignment="1" quotePrefix="1">
      <alignment horizontal="center" vertical="center"/>
      <protection/>
    </xf>
    <xf numFmtId="49" fontId="7" fillId="0" borderId="17" xfId="19" applyNumberFormat="1" applyFont="1" applyFill="1" applyBorder="1" applyAlignment="1">
      <alignment horizontal="center" vertical="center"/>
      <protection/>
    </xf>
    <xf numFmtId="0" fontId="7" fillId="0" borderId="54" xfId="19" applyNumberFormat="1" applyFont="1" applyFill="1" applyBorder="1" applyAlignment="1">
      <alignment horizontal="center" vertical="center"/>
      <protection/>
    </xf>
    <xf numFmtId="0" fontId="7" fillId="0" borderId="19" xfId="19" applyNumberFormat="1" applyFont="1" applyFill="1" applyBorder="1" applyAlignment="1">
      <alignment horizontal="center" vertical="center"/>
      <protection/>
    </xf>
    <xf numFmtId="0" fontId="7" fillId="0" borderId="14" xfId="19" applyNumberFormat="1" applyFont="1" applyFill="1" applyBorder="1" applyAlignment="1" quotePrefix="1">
      <alignment horizontal="center" vertical="center"/>
      <protection/>
    </xf>
    <xf numFmtId="0" fontId="7" fillId="0" borderId="24" xfId="19" applyNumberFormat="1" applyFont="1" applyFill="1" applyBorder="1" applyAlignment="1" quotePrefix="1">
      <alignment horizontal="center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1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10" xfId="19" applyNumberFormat="1" applyFont="1" applyFill="1" applyBorder="1" applyAlignment="1">
      <alignment horizontal="center" vertical="center"/>
      <protection/>
    </xf>
    <xf numFmtId="17" fontId="6" fillId="0" borderId="27" xfId="19" applyNumberFormat="1" applyFont="1" applyFill="1" applyBorder="1" applyAlignment="1">
      <alignment horizontal="center" vertical="center"/>
      <protection/>
    </xf>
    <xf numFmtId="17" fontId="6" fillId="0" borderId="15" xfId="19" applyNumberFormat="1" applyFont="1" applyFill="1" applyBorder="1" applyAlignment="1">
      <alignment horizontal="center" vertical="center"/>
      <protection/>
    </xf>
    <xf numFmtId="17" fontId="6" fillId="0" borderId="8" xfId="19" applyNumberFormat="1" applyFont="1" applyFill="1" applyBorder="1" applyAlignment="1">
      <alignment horizontal="center" vertical="center"/>
      <protection/>
    </xf>
    <xf numFmtId="0" fontId="7" fillId="0" borderId="15" xfId="19" applyNumberFormat="1" applyFont="1" applyFill="1" applyBorder="1" applyAlignment="1" quotePrefix="1">
      <alignment horizontal="center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0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5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5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5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5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323850</xdr:rowOff>
    </xdr:from>
    <xdr:to>
      <xdr:col>2</xdr:col>
      <xdr:colOff>3295650</xdr:colOff>
      <xdr:row>5</xdr:row>
      <xdr:rowOff>314325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52475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66</xdr:row>
      <xdr:rowOff>0</xdr:rowOff>
    </xdr:from>
    <xdr:to>
      <xdr:col>17</xdr:col>
      <xdr:colOff>161925</xdr:colOff>
      <xdr:row>66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9600" y="2378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66</xdr:row>
      <xdr:rowOff>0</xdr:rowOff>
    </xdr:from>
    <xdr:to>
      <xdr:col>17</xdr:col>
      <xdr:colOff>161925</xdr:colOff>
      <xdr:row>66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9600" y="2378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66</xdr:row>
      <xdr:rowOff>0</xdr:rowOff>
    </xdr:from>
    <xdr:to>
      <xdr:col>17</xdr:col>
      <xdr:colOff>161925</xdr:colOff>
      <xdr:row>66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9600" y="2378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66</xdr:row>
      <xdr:rowOff>0</xdr:rowOff>
    </xdr:from>
    <xdr:to>
      <xdr:col>17</xdr:col>
      <xdr:colOff>161925</xdr:colOff>
      <xdr:row>66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89600" y="23783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67"/>
  <sheetViews>
    <sheetView tabSelected="1" zoomScale="50" zoomScaleNormal="50" workbookViewId="0" topLeftCell="A1">
      <selection activeCell="F7" sqref="F7"/>
    </sheetView>
  </sheetViews>
  <sheetFormatPr defaultColWidth="9.33203125" defaultRowHeight="12.75"/>
  <cols>
    <col min="1" max="2" width="2.83203125" style="0" customWidth="1"/>
    <col min="3" max="3" width="71" style="0" customWidth="1"/>
    <col min="4" max="16" width="25.83203125" style="0" customWidth="1"/>
    <col min="17" max="17" width="128.66015625" style="0" customWidth="1"/>
    <col min="18" max="19" width="2.83203125" style="0" customWidth="1"/>
  </cols>
  <sheetData>
    <row r="1" spans="1:19" ht="33.75">
      <c r="A1" s="237"/>
      <c r="B1" s="238"/>
      <c r="C1" s="239"/>
      <c r="D1" s="271" t="s">
        <v>66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9" t="s">
        <v>88</v>
      </c>
      <c r="R1" s="280"/>
      <c r="S1" s="281"/>
    </row>
    <row r="2" spans="1:19" ht="30" customHeight="1">
      <c r="A2" s="265"/>
      <c r="B2" s="266"/>
      <c r="C2" s="267"/>
      <c r="D2" s="285" t="s">
        <v>70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2"/>
      <c r="R2" s="283"/>
      <c r="S2" s="284"/>
    </row>
    <row r="3" spans="1:19" ht="30.75" customHeight="1" thickBot="1">
      <c r="A3" s="265"/>
      <c r="B3" s="266"/>
      <c r="C3" s="267"/>
      <c r="D3" s="287" t="s">
        <v>89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2"/>
      <c r="R3" s="283"/>
      <c r="S3" s="284"/>
    </row>
    <row r="4" spans="1:19" ht="30" customHeight="1">
      <c r="A4" s="265"/>
      <c r="B4" s="266"/>
      <c r="C4" s="267"/>
      <c r="D4" s="205"/>
      <c r="E4" s="206"/>
      <c r="F4" s="207"/>
      <c r="G4" s="289" t="s">
        <v>73</v>
      </c>
      <c r="H4" s="290"/>
      <c r="I4" s="291"/>
      <c r="J4" s="292" t="s">
        <v>0</v>
      </c>
      <c r="K4" s="293"/>
      <c r="L4" s="293"/>
      <c r="M4" s="1"/>
      <c r="N4" s="292" t="s">
        <v>0</v>
      </c>
      <c r="O4" s="293"/>
      <c r="P4" s="293"/>
      <c r="Q4" s="282"/>
      <c r="R4" s="283"/>
      <c r="S4" s="284"/>
    </row>
    <row r="5" spans="1:19" ht="30" customHeight="1">
      <c r="A5" s="265"/>
      <c r="B5" s="266"/>
      <c r="C5" s="267"/>
      <c r="D5" s="273" t="s">
        <v>90</v>
      </c>
      <c r="E5" s="274"/>
      <c r="F5" s="315"/>
      <c r="G5" s="316" t="s">
        <v>74</v>
      </c>
      <c r="H5" s="274"/>
      <c r="I5" s="275"/>
      <c r="J5" s="276" t="s">
        <v>91</v>
      </c>
      <c r="K5" s="274"/>
      <c r="L5" s="275"/>
      <c r="M5" s="2"/>
      <c r="N5" s="276" t="s">
        <v>92</v>
      </c>
      <c r="O5" s="274"/>
      <c r="P5" s="275"/>
      <c r="Q5" s="245" t="s">
        <v>93</v>
      </c>
      <c r="R5" s="246"/>
      <c r="S5" s="247"/>
    </row>
    <row r="6" spans="1:19" ht="30.75" customHeight="1" thickBot="1">
      <c r="A6" s="265"/>
      <c r="B6" s="266"/>
      <c r="C6" s="267"/>
      <c r="D6" s="317" t="s">
        <v>94</v>
      </c>
      <c r="E6" s="318"/>
      <c r="F6" s="319"/>
      <c r="G6" s="277" t="s">
        <v>95</v>
      </c>
      <c r="H6" s="320"/>
      <c r="I6" s="278"/>
      <c r="J6" s="260" t="s">
        <v>96</v>
      </c>
      <c r="K6" s="261"/>
      <c r="L6" s="262"/>
      <c r="N6" s="260" t="s">
        <v>97</v>
      </c>
      <c r="O6" s="261"/>
      <c r="P6" s="262"/>
      <c r="Q6" s="233"/>
      <c r="R6" s="246"/>
      <c r="S6" s="247"/>
    </row>
    <row r="7" spans="1:19" ht="30" customHeight="1">
      <c r="A7" s="265"/>
      <c r="B7" s="266"/>
      <c r="C7" s="267"/>
      <c r="D7" s="208" t="s">
        <v>2</v>
      </c>
      <c r="E7" s="209" t="s">
        <v>3</v>
      </c>
      <c r="F7" s="5" t="s">
        <v>4</v>
      </c>
      <c r="G7" s="3" t="s">
        <v>2</v>
      </c>
      <c r="H7" s="4" t="s">
        <v>3</v>
      </c>
      <c r="I7" s="5" t="s">
        <v>4</v>
      </c>
      <c r="J7" s="3" t="s">
        <v>2</v>
      </c>
      <c r="K7" s="4" t="s">
        <v>3</v>
      </c>
      <c r="L7" s="5" t="s">
        <v>4</v>
      </c>
      <c r="M7" s="2" t="s">
        <v>1</v>
      </c>
      <c r="N7" s="3" t="s">
        <v>2</v>
      </c>
      <c r="O7" s="4" t="s">
        <v>3</v>
      </c>
      <c r="P7" s="5" t="s">
        <v>4</v>
      </c>
      <c r="Q7" s="233"/>
      <c r="R7" s="246"/>
      <c r="S7" s="247"/>
    </row>
    <row r="8" spans="1:19" ht="30.75" customHeight="1" thickBot="1">
      <c r="A8" s="268"/>
      <c r="B8" s="269"/>
      <c r="C8" s="270"/>
      <c r="D8" s="7" t="s">
        <v>6</v>
      </c>
      <c r="E8" s="8" t="s">
        <v>7</v>
      </c>
      <c r="F8" s="9" t="s">
        <v>8</v>
      </c>
      <c r="G8" s="7" t="s">
        <v>6</v>
      </c>
      <c r="H8" s="8" t="s">
        <v>7</v>
      </c>
      <c r="I8" s="9" t="s">
        <v>8</v>
      </c>
      <c r="J8" s="7" t="s">
        <v>6</v>
      </c>
      <c r="K8" s="8" t="s">
        <v>7</v>
      </c>
      <c r="L8" s="9" t="s">
        <v>8</v>
      </c>
      <c r="M8" s="6" t="s">
        <v>5</v>
      </c>
      <c r="N8" s="7" t="s">
        <v>6</v>
      </c>
      <c r="O8" s="8" t="s">
        <v>7</v>
      </c>
      <c r="P8" s="9" t="s">
        <v>8</v>
      </c>
      <c r="Q8" s="234"/>
      <c r="R8" s="235"/>
      <c r="S8" s="236"/>
    </row>
    <row r="9" spans="1:19" ht="30.75" thickBot="1">
      <c r="A9" s="294" t="s">
        <v>57</v>
      </c>
      <c r="B9" s="295"/>
      <c r="C9" s="296"/>
      <c r="D9" s="297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4" t="s">
        <v>9</v>
      </c>
      <c r="R9" s="295"/>
      <c r="S9" s="296"/>
    </row>
    <row r="10" spans="1:19" ht="30.75" thickBot="1">
      <c r="A10" s="299" t="s">
        <v>10</v>
      </c>
      <c r="B10" s="293"/>
      <c r="C10" s="293"/>
      <c r="D10" s="300" t="s">
        <v>98</v>
      </c>
      <c r="E10" s="301"/>
      <c r="F10" s="302"/>
      <c r="G10" s="300" t="s">
        <v>99</v>
      </c>
      <c r="H10" s="301"/>
      <c r="I10" s="302"/>
      <c r="J10" s="303" t="s">
        <v>62</v>
      </c>
      <c r="K10" s="304"/>
      <c r="L10" s="305"/>
      <c r="M10" s="10"/>
      <c r="N10" s="303" t="s">
        <v>100</v>
      </c>
      <c r="O10" s="304"/>
      <c r="P10" s="305"/>
      <c r="Q10" s="306" t="s">
        <v>11</v>
      </c>
      <c r="R10" s="306"/>
      <c r="S10" s="307"/>
    </row>
    <row r="11" spans="1:19" ht="30.75" thickBot="1">
      <c r="A11" s="11" t="s">
        <v>79</v>
      </c>
      <c r="B11" s="12"/>
      <c r="C11" s="12"/>
      <c r="D11" s="13">
        <v>895</v>
      </c>
      <c r="E11" s="14">
        <v>17</v>
      </c>
      <c r="F11" s="15">
        <f>+D11+E11</f>
        <v>912</v>
      </c>
      <c r="G11" s="13">
        <v>724</v>
      </c>
      <c r="H11" s="14">
        <v>17</v>
      </c>
      <c r="I11" s="15">
        <f>SUM(G11:H11)</f>
        <v>741</v>
      </c>
      <c r="J11" s="13">
        <v>561</v>
      </c>
      <c r="K11" s="14">
        <v>13</v>
      </c>
      <c r="L11" s="15">
        <f>SUM(J11:K11)</f>
        <v>574</v>
      </c>
      <c r="M11" s="16">
        <f>ROUND(L11-P11,1)/P11*100</f>
        <v>-4.013377926421405</v>
      </c>
      <c r="N11" s="13">
        <v>578</v>
      </c>
      <c r="O11" s="14">
        <v>20</v>
      </c>
      <c r="P11" s="15">
        <f>SUM(N11:O11)</f>
        <v>598</v>
      </c>
      <c r="Q11" s="17"/>
      <c r="R11" s="18"/>
      <c r="S11" s="19" t="s">
        <v>101</v>
      </c>
    </row>
    <row r="12" spans="1:19" ht="30">
      <c r="A12" s="11"/>
      <c r="B12" s="12"/>
      <c r="C12" s="12"/>
      <c r="D12" s="20"/>
      <c r="E12" s="20"/>
      <c r="F12" s="20"/>
      <c r="G12" s="20"/>
      <c r="H12" s="20"/>
      <c r="I12" s="20"/>
      <c r="J12" s="244" t="s">
        <v>0</v>
      </c>
      <c r="K12" s="244"/>
      <c r="L12" s="244"/>
      <c r="M12" s="21"/>
      <c r="N12" s="244" t="s">
        <v>0</v>
      </c>
      <c r="O12" s="244"/>
      <c r="P12" s="244"/>
      <c r="Q12" s="17"/>
      <c r="R12" s="22"/>
      <c r="S12" s="19"/>
    </row>
    <row r="13" spans="1:19" ht="30">
      <c r="A13" s="11"/>
      <c r="B13" s="12"/>
      <c r="C13" s="12"/>
      <c r="D13" s="263"/>
      <c r="E13" s="264"/>
      <c r="F13" s="264"/>
      <c r="G13" s="263"/>
      <c r="H13" s="264"/>
      <c r="I13" s="264"/>
      <c r="J13" s="311" t="s">
        <v>102</v>
      </c>
      <c r="K13" s="312"/>
      <c r="L13" s="311"/>
      <c r="M13" s="23"/>
      <c r="N13" s="311" t="s">
        <v>92</v>
      </c>
      <c r="O13" s="312"/>
      <c r="P13" s="311"/>
      <c r="Q13" s="17"/>
      <c r="R13" s="22"/>
      <c r="S13" s="19"/>
    </row>
    <row r="14" spans="1:19" ht="30.75" thickBot="1">
      <c r="A14" s="24"/>
      <c r="B14" s="25"/>
      <c r="C14" s="25"/>
      <c r="D14" s="240"/>
      <c r="E14" s="241"/>
      <c r="F14" s="241"/>
      <c r="G14" s="240"/>
      <c r="H14" s="241"/>
      <c r="I14" s="241"/>
      <c r="J14" s="242" t="s">
        <v>103</v>
      </c>
      <c r="K14" s="243"/>
      <c r="L14" s="242"/>
      <c r="M14" s="26"/>
      <c r="N14" s="242" t="s">
        <v>97</v>
      </c>
      <c r="O14" s="243"/>
      <c r="P14" s="242"/>
      <c r="Q14" s="27"/>
      <c r="R14" s="28"/>
      <c r="S14" s="29"/>
    </row>
    <row r="15" spans="1:19" ht="30.75" thickBot="1">
      <c r="A15" s="11" t="s">
        <v>12</v>
      </c>
      <c r="B15" s="30"/>
      <c r="C15" s="30"/>
      <c r="D15" s="31">
        <f>+D16+D17</f>
        <v>79</v>
      </c>
      <c r="E15" s="32">
        <f>+E16+E17</f>
        <v>0</v>
      </c>
      <c r="F15" s="33">
        <f>SUM(D15:E15)</f>
        <v>79</v>
      </c>
      <c r="G15" s="31">
        <f>+G16+G17</f>
        <v>104</v>
      </c>
      <c r="H15" s="32">
        <f>+H16+H17</f>
        <v>0</v>
      </c>
      <c r="I15" s="33">
        <f>SUM(G15:H15)</f>
        <v>104</v>
      </c>
      <c r="J15" s="31">
        <f>+J16+J17</f>
        <v>2937</v>
      </c>
      <c r="K15" s="32">
        <f>+K16+K17</f>
        <v>11</v>
      </c>
      <c r="L15" s="33">
        <f>SUM(J15:K15)</f>
        <v>2948</v>
      </c>
      <c r="M15" s="34" t="s">
        <v>13</v>
      </c>
      <c r="N15" s="31">
        <f>+N16+N17</f>
        <v>2887</v>
      </c>
      <c r="O15" s="32">
        <f>+O16+O17</f>
        <v>10</v>
      </c>
      <c r="P15" s="33">
        <f>SUM(N15:O15)</f>
        <v>2897</v>
      </c>
      <c r="Q15" s="17"/>
      <c r="R15" s="17"/>
      <c r="S15" s="19" t="s">
        <v>14</v>
      </c>
    </row>
    <row r="16" spans="1:19" ht="30">
      <c r="A16" s="11"/>
      <c r="B16" s="35" t="s">
        <v>80</v>
      </c>
      <c r="C16" s="36"/>
      <c r="D16" s="37">
        <v>7</v>
      </c>
      <c r="E16" s="38">
        <v>0</v>
      </c>
      <c r="F16" s="39">
        <f>+E16+D16</f>
        <v>7</v>
      </c>
      <c r="G16" s="37">
        <v>5</v>
      </c>
      <c r="H16" s="38">
        <v>0</v>
      </c>
      <c r="I16" s="39">
        <f>+H16+G16</f>
        <v>5</v>
      </c>
      <c r="J16" s="37">
        <v>1882</v>
      </c>
      <c r="K16" s="38">
        <v>11</v>
      </c>
      <c r="L16" s="39">
        <f>+J16+K16</f>
        <v>1893</v>
      </c>
      <c r="M16" s="40">
        <f>ROUND(L16-P16,1)/P16*100</f>
        <v>13.353293413173652</v>
      </c>
      <c r="N16" s="41">
        <v>1661</v>
      </c>
      <c r="O16" s="38">
        <v>9</v>
      </c>
      <c r="P16" s="42">
        <f>SUM(N16:O16)</f>
        <v>1670</v>
      </c>
      <c r="Q16" s="43"/>
      <c r="R16" s="44" t="s">
        <v>84</v>
      </c>
      <c r="S16" s="45"/>
    </row>
    <row r="17" spans="1:19" ht="30.75" thickBot="1">
      <c r="A17" s="11"/>
      <c r="B17" s="46" t="s">
        <v>104</v>
      </c>
      <c r="C17" s="47"/>
      <c r="D17" s="48">
        <v>72</v>
      </c>
      <c r="E17" s="49">
        <v>0</v>
      </c>
      <c r="F17" s="50">
        <f>+E17+D17</f>
        <v>72</v>
      </c>
      <c r="G17" s="48">
        <v>99</v>
      </c>
      <c r="H17" s="49">
        <v>0</v>
      </c>
      <c r="I17" s="50">
        <f>+H17+G17</f>
        <v>99</v>
      </c>
      <c r="J17" s="48">
        <v>1055</v>
      </c>
      <c r="K17" s="49">
        <v>0</v>
      </c>
      <c r="L17" s="50">
        <f>+J17+K17</f>
        <v>1055</v>
      </c>
      <c r="M17" s="51" t="s">
        <v>13</v>
      </c>
      <c r="N17" s="52">
        <v>1226</v>
      </c>
      <c r="O17" s="49">
        <v>1</v>
      </c>
      <c r="P17" s="53">
        <f>SUM(N17:O17)</f>
        <v>1227</v>
      </c>
      <c r="Q17" s="54"/>
      <c r="R17" s="55" t="s">
        <v>105</v>
      </c>
      <c r="S17" s="45"/>
    </row>
    <row r="18" spans="1:19" ht="9" customHeight="1" thickBot="1">
      <c r="A18" s="11"/>
      <c r="B18" s="22"/>
      <c r="C18" s="22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 t="s">
        <v>61</v>
      </c>
      <c r="P18" s="56"/>
      <c r="Q18" s="58"/>
      <c r="R18" s="58"/>
      <c r="S18" s="45"/>
    </row>
    <row r="19" spans="1:19" ht="30.75" thickBot="1">
      <c r="A19" s="59" t="s">
        <v>15</v>
      </c>
      <c r="B19" s="60"/>
      <c r="C19" s="61"/>
      <c r="D19" s="62">
        <f aca="true" t="shared" si="0" ref="D19:L19">D20+D24+D25+D26</f>
        <v>240</v>
      </c>
      <c r="E19" s="63">
        <f t="shared" si="0"/>
        <v>1</v>
      </c>
      <c r="F19" s="64">
        <f t="shared" si="0"/>
        <v>241</v>
      </c>
      <c r="G19" s="62">
        <f t="shared" si="0"/>
        <v>257</v>
      </c>
      <c r="H19" s="63">
        <f t="shared" si="0"/>
        <v>1</v>
      </c>
      <c r="I19" s="64">
        <f t="shared" si="0"/>
        <v>258</v>
      </c>
      <c r="J19" s="62">
        <f t="shared" si="0"/>
        <v>2818</v>
      </c>
      <c r="K19" s="63">
        <f t="shared" si="0"/>
        <v>15</v>
      </c>
      <c r="L19" s="64">
        <f t="shared" si="0"/>
        <v>2833</v>
      </c>
      <c r="M19" s="34" t="s">
        <v>13</v>
      </c>
      <c r="N19" s="62">
        <f>N20+N24+N25+N26</f>
        <v>2760</v>
      </c>
      <c r="O19" s="63">
        <f>O20+O24+O25+O26</f>
        <v>3</v>
      </c>
      <c r="P19" s="64">
        <f>P20+P24+P25+P26</f>
        <v>2763</v>
      </c>
      <c r="Q19" s="17"/>
      <c r="R19" s="17"/>
      <c r="S19" s="19" t="s">
        <v>16</v>
      </c>
    </row>
    <row r="20" spans="1:19" ht="30">
      <c r="A20" s="59"/>
      <c r="B20" s="65" t="s">
        <v>17</v>
      </c>
      <c r="C20" s="66"/>
      <c r="D20" s="67">
        <f aca="true" t="shared" si="1" ref="D20:L20">SUM(D21:D23)</f>
        <v>240</v>
      </c>
      <c r="E20" s="68">
        <f t="shared" si="1"/>
        <v>1</v>
      </c>
      <c r="F20" s="69">
        <f t="shared" si="1"/>
        <v>241</v>
      </c>
      <c r="G20" s="67">
        <f t="shared" si="1"/>
        <v>256</v>
      </c>
      <c r="H20" s="68">
        <f t="shared" si="1"/>
        <v>1</v>
      </c>
      <c r="I20" s="68">
        <f t="shared" si="1"/>
        <v>257</v>
      </c>
      <c r="J20" s="70">
        <f t="shared" si="1"/>
        <v>2781</v>
      </c>
      <c r="K20" s="68">
        <f t="shared" si="1"/>
        <v>12</v>
      </c>
      <c r="L20" s="71">
        <f t="shared" si="1"/>
        <v>2793</v>
      </c>
      <c r="M20" s="72" t="s">
        <v>13</v>
      </c>
      <c r="N20" s="70">
        <f>SUM(N21:N23)</f>
        <v>2734</v>
      </c>
      <c r="O20" s="68">
        <f>SUM(O21:O23)</f>
        <v>2</v>
      </c>
      <c r="P20" s="73">
        <f>SUM(P21:P23)</f>
        <v>2736</v>
      </c>
      <c r="Q20" s="74"/>
      <c r="R20" s="75" t="s">
        <v>18</v>
      </c>
      <c r="S20" s="19"/>
    </row>
    <row r="21" spans="1:19" ht="30">
      <c r="A21" s="59"/>
      <c r="B21" s="76"/>
      <c r="C21" s="77" t="s">
        <v>106</v>
      </c>
      <c r="D21" s="78">
        <v>240</v>
      </c>
      <c r="E21" s="79">
        <v>0</v>
      </c>
      <c r="F21" s="80">
        <f>SUM(D21:E21)</f>
        <v>240</v>
      </c>
      <c r="G21" s="81">
        <v>256</v>
      </c>
      <c r="H21" s="82">
        <v>0</v>
      </c>
      <c r="I21" s="83">
        <f aca="true" t="shared" si="2" ref="I21:I26">SUM(G21:H21)</f>
        <v>256</v>
      </c>
      <c r="J21" s="37">
        <v>2781</v>
      </c>
      <c r="K21" s="84">
        <v>0</v>
      </c>
      <c r="L21" s="83">
        <f aca="true" t="shared" si="3" ref="L21:L26">SUM(J21:K21)</f>
        <v>2781</v>
      </c>
      <c r="M21" s="85">
        <f aca="true" t="shared" si="4" ref="M21:M26">ROUND(L21-P21,1)/P21*100</f>
        <v>1.7190929041697147</v>
      </c>
      <c r="N21" s="37">
        <v>2734</v>
      </c>
      <c r="O21" s="84">
        <v>0</v>
      </c>
      <c r="P21" s="83">
        <f aca="true" t="shared" si="5" ref="P21:P26">SUM(N21:O21)</f>
        <v>2734</v>
      </c>
      <c r="Q21" s="86" t="s">
        <v>107</v>
      </c>
      <c r="R21" s="87"/>
      <c r="S21" s="45"/>
    </row>
    <row r="22" spans="1:19" ht="30">
      <c r="A22" s="59"/>
      <c r="B22" s="88"/>
      <c r="C22" s="89" t="s">
        <v>69</v>
      </c>
      <c r="D22" s="90">
        <v>0</v>
      </c>
      <c r="E22" s="91">
        <v>1</v>
      </c>
      <c r="F22" s="92">
        <f>E22+D22</f>
        <v>1</v>
      </c>
      <c r="G22" s="37">
        <v>0</v>
      </c>
      <c r="H22" s="84">
        <v>1</v>
      </c>
      <c r="I22" s="83">
        <f t="shared" si="2"/>
        <v>1</v>
      </c>
      <c r="J22" s="37">
        <v>0</v>
      </c>
      <c r="K22" s="84">
        <v>12</v>
      </c>
      <c r="L22" s="83">
        <f t="shared" si="3"/>
        <v>12</v>
      </c>
      <c r="M22" s="85">
        <f t="shared" si="4"/>
        <v>500</v>
      </c>
      <c r="N22" s="37">
        <v>0</v>
      </c>
      <c r="O22" s="84">
        <v>2</v>
      </c>
      <c r="P22" s="83">
        <f t="shared" si="5"/>
        <v>2</v>
      </c>
      <c r="Q22" s="93" t="s">
        <v>19</v>
      </c>
      <c r="R22" s="94"/>
      <c r="S22" s="45"/>
    </row>
    <row r="23" spans="1:19" ht="30">
      <c r="A23" s="59"/>
      <c r="B23" s="88"/>
      <c r="C23" s="210" t="s">
        <v>20</v>
      </c>
      <c r="D23" s="97">
        <v>0</v>
      </c>
      <c r="E23" s="211">
        <v>0</v>
      </c>
      <c r="F23" s="98">
        <f>E23+D23</f>
        <v>0</v>
      </c>
      <c r="G23" s="99">
        <v>0</v>
      </c>
      <c r="H23" s="100">
        <v>0</v>
      </c>
      <c r="I23" s="101">
        <f t="shared" si="2"/>
        <v>0</v>
      </c>
      <c r="J23" s="99">
        <v>0</v>
      </c>
      <c r="K23" s="100">
        <v>0</v>
      </c>
      <c r="L23" s="101">
        <f t="shared" si="3"/>
        <v>0</v>
      </c>
      <c r="M23" s="212">
        <v>0</v>
      </c>
      <c r="N23" s="99">
        <v>0</v>
      </c>
      <c r="O23" s="100">
        <v>0</v>
      </c>
      <c r="P23" s="101">
        <f t="shared" si="5"/>
        <v>0</v>
      </c>
      <c r="Q23" s="130" t="s">
        <v>21</v>
      </c>
      <c r="R23" s="94"/>
      <c r="S23" s="45"/>
    </row>
    <row r="24" spans="1:19" ht="30">
      <c r="A24" s="11"/>
      <c r="B24" s="103" t="s">
        <v>22</v>
      </c>
      <c r="C24" s="104"/>
      <c r="D24" s="95">
        <v>0</v>
      </c>
      <c r="E24" s="39">
        <v>0</v>
      </c>
      <c r="F24" s="96">
        <f>SUM(D24:E24)</f>
        <v>0</v>
      </c>
      <c r="G24" s="95">
        <v>1</v>
      </c>
      <c r="H24" s="39">
        <v>0</v>
      </c>
      <c r="I24" s="96">
        <f t="shared" si="2"/>
        <v>1</v>
      </c>
      <c r="J24" s="95">
        <v>9</v>
      </c>
      <c r="K24" s="39">
        <v>1</v>
      </c>
      <c r="L24" s="96">
        <f t="shared" si="3"/>
        <v>10</v>
      </c>
      <c r="M24" s="85">
        <f t="shared" si="4"/>
        <v>42.857142857142854</v>
      </c>
      <c r="N24" s="95">
        <v>7</v>
      </c>
      <c r="O24" s="39">
        <v>0</v>
      </c>
      <c r="P24" s="96">
        <f t="shared" si="5"/>
        <v>7</v>
      </c>
      <c r="Q24" s="58"/>
      <c r="R24" s="94" t="s">
        <v>23</v>
      </c>
      <c r="S24" s="45"/>
    </row>
    <row r="25" spans="1:19" ht="30">
      <c r="A25" s="11"/>
      <c r="B25" s="103" t="s">
        <v>63</v>
      </c>
      <c r="C25" s="104"/>
      <c r="D25" s="95">
        <v>0</v>
      </c>
      <c r="E25" s="39">
        <v>0</v>
      </c>
      <c r="F25" s="96">
        <f>SUM(D25:E25)</f>
        <v>0</v>
      </c>
      <c r="G25" s="95">
        <v>0</v>
      </c>
      <c r="H25" s="39">
        <v>0</v>
      </c>
      <c r="I25" s="96">
        <f t="shared" si="2"/>
        <v>0</v>
      </c>
      <c r="J25" s="95">
        <v>2</v>
      </c>
      <c r="K25" s="39">
        <v>2</v>
      </c>
      <c r="L25" s="96">
        <f t="shared" si="3"/>
        <v>4</v>
      </c>
      <c r="M25" s="85">
        <f t="shared" si="4"/>
        <v>100</v>
      </c>
      <c r="N25" s="95">
        <v>1</v>
      </c>
      <c r="O25" s="39">
        <v>1</v>
      </c>
      <c r="P25" s="96">
        <f t="shared" si="5"/>
        <v>2</v>
      </c>
      <c r="Q25" s="105"/>
      <c r="R25" s="94" t="s">
        <v>24</v>
      </c>
      <c r="S25" s="45"/>
    </row>
    <row r="26" spans="1:19" ht="30.75" thickBot="1">
      <c r="A26" s="11"/>
      <c r="B26" s="106" t="s">
        <v>25</v>
      </c>
      <c r="C26" s="107"/>
      <c r="D26" s="52">
        <v>0</v>
      </c>
      <c r="E26" s="50">
        <v>0</v>
      </c>
      <c r="F26" s="108">
        <f>SUM(D26:E26)</f>
        <v>0</v>
      </c>
      <c r="G26" s="52">
        <v>0</v>
      </c>
      <c r="H26" s="50">
        <v>0</v>
      </c>
      <c r="I26" s="108">
        <f t="shared" si="2"/>
        <v>0</v>
      </c>
      <c r="J26" s="52">
        <v>26</v>
      </c>
      <c r="K26" s="50">
        <v>0</v>
      </c>
      <c r="L26" s="108">
        <f t="shared" si="3"/>
        <v>26</v>
      </c>
      <c r="M26" s="109">
        <f t="shared" si="4"/>
        <v>44.44444444444444</v>
      </c>
      <c r="N26" s="52">
        <v>18</v>
      </c>
      <c r="O26" s="50">
        <v>0</v>
      </c>
      <c r="P26" s="108">
        <f t="shared" si="5"/>
        <v>18</v>
      </c>
      <c r="Q26" s="110"/>
      <c r="R26" s="111" t="s">
        <v>26</v>
      </c>
      <c r="S26" s="45"/>
    </row>
    <row r="27" spans="1:19" ht="30">
      <c r="A27" s="11"/>
      <c r="B27" s="12"/>
      <c r="C27" s="12"/>
      <c r="D27" s="41"/>
      <c r="E27" s="38"/>
      <c r="F27" s="219"/>
      <c r="G27" s="41"/>
      <c r="H27" s="38"/>
      <c r="I27" s="219"/>
      <c r="J27" s="41"/>
      <c r="K27" s="38"/>
      <c r="L27" s="219"/>
      <c r="M27" s="217"/>
      <c r="N27" s="41"/>
      <c r="O27" s="38"/>
      <c r="P27" s="219"/>
      <c r="Q27" s="17"/>
      <c r="R27" s="17"/>
      <c r="S27" s="19"/>
    </row>
    <row r="28" spans="1:19" ht="9" customHeight="1">
      <c r="A28" s="224"/>
      <c r="B28" s="12"/>
      <c r="C28" s="204"/>
      <c r="E28" s="232"/>
      <c r="G28" s="231"/>
      <c r="H28" s="232"/>
      <c r="I28" s="223"/>
      <c r="J28" s="95"/>
      <c r="K28" s="84"/>
      <c r="L28" s="220"/>
      <c r="M28" s="57"/>
      <c r="N28" s="95"/>
      <c r="O28" s="84"/>
      <c r="P28" s="220"/>
      <c r="Q28" s="17"/>
      <c r="R28" s="17"/>
      <c r="S28" s="19"/>
    </row>
    <row r="29" spans="1:19" ht="30.75" thickBot="1">
      <c r="A29" s="140" t="s">
        <v>51</v>
      </c>
      <c r="B29" s="12"/>
      <c r="C29" s="204"/>
      <c r="D29" s="225">
        <f>+D30+D33</f>
        <v>10</v>
      </c>
      <c r="E29" s="226">
        <f>+E30+E33</f>
        <v>0</v>
      </c>
      <c r="F29" s="230">
        <v>10</v>
      </c>
      <c r="G29" s="227">
        <f>+G30+G33</f>
        <v>6</v>
      </c>
      <c r="H29" s="228">
        <f>+H30+H33</f>
        <v>0</v>
      </c>
      <c r="I29" s="229">
        <v>6</v>
      </c>
      <c r="J29" s="221">
        <f>+J30+J33</f>
        <v>111</v>
      </c>
      <c r="K29" s="222">
        <f>+K30+K33</f>
        <v>0</v>
      </c>
      <c r="L29" s="158">
        <f>SUM(J29:K29)</f>
        <v>111</v>
      </c>
      <c r="M29" s="218" t="s">
        <v>13</v>
      </c>
      <c r="N29" s="221">
        <f>+N30+N33</f>
        <v>158</v>
      </c>
      <c r="O29" s="222">
        <f>+O30+O33</f>
        <v>0</v>
      </c>
      <c r="P29" s="158">
        <f>SUM(N29:O29)</f>
        <v>158</v>
      </c>
      <c r="Q29" s="22"/>
      <c r="R29" s="22"/>
      <c r="S29" s="114" t="s">
        <v>53</v>
      </c>
    </row>
    <row r="30" spans="1:19" ht="30">
      <c r="A30" s="11"/>
      <c r="B30" s="115" t="s">
        <v>52</v>
      </c>
      <c r="C30" s="116"/>
      <c r="D30" s="112">
        <f>+D31+D32</f>
        <v>1</v>
      </c>
      <c r="E30" s="113">
        <f>+E31+E32</f>
        <v>0</v>
      </c>
      <c r="F30" s="117">
        <f aca="true" t="shared" si="6" ref="F30:F35">SUM(D30:E30)</f>
        <v>1</v>
      </c>
      <c r="G30" s="112">
        <f>+G31+G32</f>
        <v>1</v>
      </c>
      <c r="H30" s="113">
        <f>+H31+H32</f>
        <v>0</v>
      </c>
      <c r="I30" s="117">
        <f aca="true" t="shared" si="7" ref="I30:I35">SUM(G30:H30)</f>
        <v>1</v>
      </c>
      <c r="J30" s="112">
        <f>+J31+J32</f>
        <v>18</v>
      </c>
      <c r="K30" s="113">
        <f>+K31+K32</f>
        <v>0</v>
      </c>
      <c r="L30" s="117">
        <f aca="true" t="shared" si="8" ref="L30:L35">SUM(J30:K30)</f>
        <v>18</v>
      </c>
      <c r="M30" s="118" t="s">
        <v>13</v>
      </c>
      <c r="N30" s="112">
        <f>+N31+N32</f>
        <v>23</v>
      </c>
      <c r="O30" s="113">
        <f>+O31+O32</f>
        <v>0</v>
      </c>
      <c r="P30" s="117">
        <f aca="true" t="shared" si="9" ref="P30:P35">SUM(N30:O30)</f>
        <v>23</v>
      </c>
      <c r="Q30" s="119"/>
      <c r="R30" s="75" t="s">
        <v>54</v>
      </c>
      <c r="S30" s="19"/>
    </row>
    <row r="31" spans="1:19" ht="30">
      <c r="A31" s="11"/>
      <c r="B31" s="120"/>
      <c r="C31" s="121" t="s">
        <v>27</v>
      </c>
      <c r="D31" s="81">
        <v>1</v>
      </c>
      <c r="E31" s="82">
        <v>0</v>
      </c>
      <c r="F31" s="122">
        <f t="shared" si="6"/>
        <v>1</v>
      </c>
      <c r="G31" s="81">
        <v>1</v>
      </c>
      <c r="H31" s="82">
        <v>0</v>
      </c>
      <c r="I31" s="122">
        <f t="shared" si="7"/>
        <v>1</v>
      </c>
      <c r="J31" s="81">
        <v>18</v>
      </c>
      <c r="K31" s="82">
        <v>0</v>
      </c>
      <c r="L31" s="122">
        <f t="shared" si="8"/>
        <v>18</v>
      </c>
      <c r="M31" s="123" t="s">
        <v>13</v>
      </c>
      <c r="N31" s="81">
        <v>23</v>
      </c>
      <c r="O31" s="82">
        <v>0</v>
      </c>
      <c r="P31" s="122">
        <f t="shared" si="9"/>
        <v>23</v>
      </c>
      <c r="Q31" s="124" t="s">
        <v>28</v>
      </c>
      <c r="R31" s="125"/>
      <c r="S31" s="45"/>
    </row>
    <row r="32" spans="1:19" ht="30">
      <c r="A32" s="11"/>
      <c r="B32" s="120"/>
      <c r="C32" s="126" t="s">
        <v>29</v>
      </c>
      <c r="D32" s="127">
        <v>0</v>
      </c>
      <c r="E32" s="128">
        <v>0</v>
      </c>
      <c r="F32" s="129">
        <f t="shared" si="6"/>
        <v>0</v>
      </c>
      <c r="G32" s="127">
        <v>0</v>
      </c>
      <c r="H32" s="128">
        <v>0</v>
      </c>
      <c r="I32" s="129">
        <f t="shared" si="7"/>
        <v>0</v>
      </c>
      <c r="J32" s="127">
        <v>0</v>
      </c>
      <c r="K32" s="128">
        <v>0</v>
      </c>
      <c r="L32" s="129">
        <f t="shared" si="8"/>
        <v>0</v>
      </c>
      <c r="M32" s="102" t="s">
        <v>13</v>
      </c>
      <c r="N32" s="127">
        <v>0</v>
      </c>
      <c r="O32" s="128">
        <v>0</v>
      </c>
      <c r="P32" s="129">
        <f t="shared" si="9"/>
        <v>0</v>
      </c>
      <c r="Q32" s="130" t="s">
        <v>30</v>
      </c>
      <c r="R32" s="131"/>
      <c r="S32" s="45"/>
    </row>
    <row r="33" spans="1:19" ht="30">
      <c r="A33" s="11"/>
      <c r="B33" s="103" t="s">
        <v>60</v>
      </c>
      <c r="C33" s="132"/>
      <c r="D33" s="133">
        <f>+D34+D35</f>
        <v>9</v>
      </c>
      <c r="E33" s="134">
        <f>+E34+E35</f>
        <v>0</v>
      </c>
      <c r="F33" s="83">
        <f t="shared" si="6"/>
        <v>9</v>
      </c>
      <c r="G33" s="133">
        <f>+G34+G35</f>
        <v>5</v>
      </c>
      <c r="H33" s="134">
        <f>+H34+H35</f>
        <v>0</v>
      </c>
      <c r="I33" s="83">
        <f t="shared" si="7"/>
        <v>5</v>
      </c>
      <c r="J33" s="133">
        <f>+J34+J35</f>
        <v>93</v>
      </c>
      <c r="K33" s="134">
        <f>+K34+K35</f>
        <v>0</v>
      </c>
      <c r="L33" s="83">
        <f t="shared" si="8"/>
        <v>93</v>
      </c>
      <c r="M33" s="123" t="s">
        <v>13</v>
      </c>
      <c r="N33" s="133">
        <f>+N34+N35</f>
        <v>135</v>
      </c>
      <c r="O33" s="134">
        <f>+O34+O35</f>
        <v>0</v>
      </c>
      <c r="P33" s="83">
        <f t="shared" si="9"/>
        <v>135</v>
      </c>
      <c r="Q33" s="135"/>
      <c r="R33" s="94" t="s">
        <v>76</v>
      </c>
      <c r="S33" s="45"/>
    </row>
    <row r="34" spans="1:19" ht="30">
      <c r="A34" s="11"/>
      <c r="B34" s="120"/>
      <c r="C34" s="121" t="s">
        <v>31</v>
      </c>
      <c r="D34" s="81">
        <v>9</v>
      </c>
      <c r="E34" s="82">
        <v>0</v>
      </c>
      <c r="F34" s="122">
        <f t="shared" si="6"/>
        <v>9</v>
      </c>
      <c r="G34" s="81">
        <v>5</v>
      </c>
      <c r="H34" s="82">
        <v>0</v>
      </c>
      <c r="I34" s="122">
        <f t="shared" si="7"/>
        <v>5</v>
      </c>
      <c r="J34" s="81">
        <v>93</v>
      </c>
      <c r="K34" s="82">
        <v>0</v>
      </c>
      <c r="L34" s="122">
        <f t="shared" si="8"/>
        <v>93</v>
      </c>
      <c r="M34" s="123" t="s">
        <v>13</v>
      </c>
      <c r="N34" s="81">
        <v>135</v>
      </c>
      <c r="O34" s="82">
        <v>0</v>
      </c>
      <c r="P34" s="122">
        <f t="shared" si="9"/>
        <v>135</v>
      </c>
      <c r="Q34" s="124" t="s">
        <v>32</v>
      </c>
      <c r="R34" s="136"/>
      <c r="S34" s="45"/>
    </row>
    <row r="35" spans="1:19" ht="30.75" thickBot="1">
      <c r="A35" s="11"/>
      <c r="B35" s="137"/>
      <c r="C35" s="126" t="s">
        <v>33</v>
      </c>
      <c r="D35" s="48">
        <v>0</v>
      </c>
      <c r="E35" s="49">
        <v>0</v>
      </c>
      <c r="F35" s="108">
        <f t="shared" si="6"/>
        <v>0</v>
      </c>
      <c r="G35" s="48">
        <v>0</v>
      </c>
      <c r="H35" s="49">
        <v>0</v>
      </c>
      <c r="I35" s="108">
        <f t="shared" si="7"/>
        <v>0</v>
      </c>
      <c r="J35" s="48">
        <v>0</v>
      </c>
      <c r="K35" s="49">
        <v>0</v>
      </c>
      <c r="L35" s="108">
        <f t="shared" si="8"/>
        <v>0</v>
      </c>
      <c r="M35" s="138" t="s">
        <v>13</v>
      </c>
      <c r="N35" s="48">
        <v>0</v>
      </c>
      <c r="O35" s="49">
        <v>0</v>
      </c>
      <c r="P35" s="108">
        <f t="shared" si="9"/>
        <v>0</v>
      </c>
      <c r="Q35" s="130" t="s">
        <v>34</v>
      </c>
      <c r="R35" s="139"/>
      <c r="S35" s="45"/>
    </row>
    <row r="36" spans="1:19" ht="9" customHeight="1" thickBot="1">
      <c r="A36" s="11"/>
      <c r="B36" s="104"/>
      <c r="C36" s="104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6"/>
      <c r="O36" s="56"/>
      <c r="P36" s="56"/>
      <c r="Q36" s="58"/>
      <c r="R36" s="58"/>
      <c r="S36" s="45"/>
    </row>
    <row r="37" spans="1:19" ht="30.75" thickBot="1">
      <c r="A37" s="140" t="s">
        <v>35</v>
      </c>
      <c r="B37" s="12"/>
      <c r="C37" s="12"/>
      <c r="D37" s="31">
        <f>+D38+D39</f>
        <v>0</v>
      </c>
      <c r="E37" s="32">
        <f>+E38+E39</f>
        <v>-1</v>
      </c>
      <c r="F37" s="33">
        <f>SUM(D37:E37)</f>
        <v>-1</v>
      </c>
      <c r="G37" s="31">
        <f>+G38+G39</f>
        <v>-2</v>
      </c>
      <c r="H37" s="32">
        <f>+H38+H39</f>
        <v>1</v>
      </c>
      <c r="I37" s="33">
        <f>SUM(G37:H37)</f>
        <v>-1</v>
      </c>
      <c r="J37" s="31">
        <f>+J38+J39</f>
        <v>2</v>
      </c>
      <c r="K37" s="32">
        <f>+K38+K39</f>
        <v>-6</v>
      </c>
      <c r="L37" s="33">
        <f>SUM(J37:K37)</f>
        <v>-4</v>
      </c>
      <c r="M37" s="34" t="s">
        <v>13</v>
      </c>
      <c r="N37" s="31">
        <f>+N38+N39</f>
        <v>-14</v>
      </c>
      <c r="O37" s="32">
        <f>+O38+O39</f>
        <v>14</v>
      </c>
      <c r="P37" s="33">
        <f>SUM(N37:O37)</f>
        <v>0</v>
      </c>
      <c r="Q37" s="17"/>
      <c r="R37" s="17"/>
      <c r="S37" s="19" t="s">
        <v>36</v>
      </c>
    </row>
    <row r="38" spans="1:19" ht="30">
      <c r="A38" s="11"/>
      <c r="B38" s="35" t="s">
        <v>37</v>
      </c>
      <c r="C38" s="36"/>
      <c r="D38" s="95">
        <v>1</v>
      </c>
      <c r="E38" s="39">
        <v>0</v>
      </c>
      <c r="F38" s="96">
        <f>SUM(D38:E38)</f>
        <v>1</v>
      </c>
      <c r="G38" s="95">
        <v>-1</v>
      </c>
      <c r="H38" s="39">
        <v>0</v>
      </c>
      <c r="I38" s="96">
        <f>SUM(G38:H38)</f>
        <v>-1</v>
      </c>
      <c r="J38" s="95">
        <v>5</v>
      </c>
      <c r="K38" s="39">
        <v>0</v>
      </c>
      <c r="L38" s="96">
        <f>SUM(J38:K38)</f>
        <v>5</v>
      </c>
      <c r="M38" s="141" t="s">
        <v>13</v>
      </c>
      <c r="N38" s="95">
        <v>6</v>
      </c>
      <c r="O38" s="39">
        <v>0</v>
      </c>
      <c r="P38" s="96">
        <f>SUM(N38:O38)</f>
        <v>6</v>
      </c>
      <c r="Q38" s="43"/>
      <c r="R38" s="44" t="s">
        <v>58</v>
      </c>
      <c r="S38" s="45"/>
    </row>
    <row r="39" spans="1:19" ht="30.75" thickBot="1">
      <c r="A39" s="11"/>
      <c r="B39" s="142" t="s">
        <v>108</v>
      </c>
      <c r="C39" s="143"/>
      <c r="D39" s="52">
        <v>-1</v>
      </c>
      <c r="E39" s="50">
        <v>-1</v>
      </c>
      <c r="F39" s="108">
        <f>SUM(D39:E39)</f>
        <v>-2</v>
      </c>
      <c r="G39" s="52">
        <v>-1</v>
      </c>
      <c r="H39" s="50">
        <v>1</v>
      </c>
      <c r="I39" s="108">
        <f>SUM(G39:H39)</f>
        <v>0</v>
      </c>
      <c r="J39" s="52">
        <v>-3</v>
      </c>
      <c r="K39" s="50">
        <v>-6</v>
      </c>
      <c r="L39" s="108">
        <f>SUM(J39:K39)</f>
        <v>-9</v>
      </c>
      <c r="M39" s="138" t="s">
        <v>13</v>
      </c>
      <c r="N39" s="52">
        <v>-20</v>
      </c>
      <c r="O39" s="50">
        <v>14</v>
      </c>
      <c r="P39" s="108">
        <f>SUM(N39:O39)</f>
        <v>-6</v>
      </c>
      <c r="Q39" s="54"/>
      <c r="R39" s="55" t="s">
        <v>109</v>
      </c>
      <c r="S39" s="45"/>
    </row>
    <row r="40" spans="1:19" ht="9" customHeight="1" thickBot="1">
      <c r="A40" s="11"/>
      <c r="B40" s="132"/>
      <c r="C40" s="22"/>
      <c r="D40" s="56"/>
      <c r="E40" s="56"/>
      <c r="F40" s="144"/>
      <c r="G40" s="56"/>
      <c r="H40" s="56"/>
      <c r="I40" s="144"/>
      <c r="J40" s="56"/>
      <c r="K40" s="56"/>
      <c r="L40" s="144"/>
      <c r="M40" s="145"/>
      <c r="N40" s="56"/>
      <c r="O40" s="56"/>
      <c r="P40" s="144"/>
      <c r="Q40" s="146"/>
      <c r="R40" s="146"/>
      <c r="S40" s="45"/>
    </row>
    <row r="41" spans="1:19" ht="30.75" thickBot="1">
      <c r="A41" s="24"/>
      <c r="B41" s="25"/>
      <c r="C41" s="25"/>
      <c r="D41" s="254" t="s">
        <v>110</v>
      </c>
      <c r="E41" s="255"/>
      <c r="F41" s="256"/>
      <c r="G41" s="254" t="s">
        <v>111</v>
      </c>
      <c r="H41" s="255"/>
      <c r="I41" s="256"/>
      <c r="J41" s="254" t="s">
        <v>111</v>
      </c>
      <c r="K41" s="255"/>
      <c r="L41" s="256"/>
      <c r="M41" s="147"/>
      <c r="N41" s="321" t="s">
        <v>112</v>
      </c>
      <c r="O41" s="255"/>
      <c r="P41" s="256"/>
      <c r="Q41" s="28"/>
      <c r="R41" s="28"/>
      <c r="S41" s="29"/>
    </row>
    <row r="42" spans="1:19" ht="30.75" thickBot="1">
      <c r="A42" s="148" t="s">
        <v>81</v>
      </c>
      <c r="B42" s="149"/>
      <c r="C42" s="149"/>
      <c r="D42" s="150">
        <f>+D11+D15-D19-D29-D37</f>
        <v>724</v>
      </c>
      <c r="E42" s="32">
        <f>+E11+E15-E19-E29-E37</f>
        <v>17</v>
      </c>
      <c r="F42" s="33">
        <f>SUM(D42:E42)</f>
        <v>741</v>
      </c>
      <c r="G42" s="150">
        <f>+G11+G15-G19-G29-G37</f>
        <v>567</v>
      </c>
      <c r="H42" s="32">
        <f>+H11+H15-H19-H29-H37</f>
        <v>15</v>
      </c>
      <c r="I42" s="33">
        <f>SUM(G42:H42)</f>
        <v>582</v>
      </c>
      <c r="J42" s="150">
        <f>+J11+J15-J19-J29-J37</f>
        <v>567</v>
      </c>
      <c r="K42" s="32">
        <f>+K11+K15-K19-K29-K37</f>
        <v>15</v>
      </c>
      <c r="L42" s="33">
        <f>SUM(J42:K42)</f>
        <v>582</v>
      </c>
      <c r="M42" s="16">
        <f>ROUND(L42-P42,2)/P42*100</f>
        <v>1.3937282229965158</v>
      </c>
      <c r="N42" s="150">
        <f>+N11+N15-N19-N29-N37</f>
        <v>561</v>
      </c>
      <c r="O42" s="32">
        <f>+O11+O15-O19-O29-O37</f>
        <v>13</v>
      </c>
      <c r="P42" s="33">
        <f>SUM(N42:O42)</f>
        <v>574</v>
      </c>
      <c r="Q42" s="151"/>
      <c r="R42" s="151"/>
      <c r="S42" s="152" t="s">
        <v>86</v>
      </c>
    </row>
    <row r="43" spans="1:19" ht="9" customHeight="1" thickBot="1">
      <c r="A43" s="153"/>
      <c r="B43" s="154"/>
      <c r="C43" s="154"/>
      <c r="D43" s="56"/>
      <c r="E43" s="56"/>
      <c r="F43" s="56"/>
      <c r="G43" s="56"/>
      <c r="H43" s="56"/>
      <c r="I43" s="56"/>
      <c r="J43" s="56"/>
      <c r="K43" s="56"/>
      <c r="L43" s="56"/>
      <c r="M43" s="155"/>
      <c r="N43" s="56"/>
      <c r="O43" s="56"/>
      <c r="P43" s="56"/>
      <c r="Q43" s="249"/>
      <c r="R43" s="249"/>
      <c r="S43" s="45"/>
    </row>
    <row r="44" spans="1:19" ht="30.75" thickBot="1">
      <c r="A44" s="140" t="s">
        <v>82</v>
      </c>
      <c r="B44" s="12"/>
      <c r="C44" s="12"/>
      <c r="D44" s="31">
        <f>+D45+D46</f>
        <v>724</v>
      </c>
      <c r="E44" s="32">
        <f>+E45+E46</f>
        <v>17</v>
      </c>
      <c r="F44" s="156">
        <f>SUM(D44:E44)</f>
        <v>741</v>
      </c>
      <c r="G44" s="31">
        <f>+G45+G46</f>
        <v>567</v>
      </c>
      <c r="H44" s="32">
        <f>+H45+H46</f>
        <v>15</v>
      </c>
      <c r="I44" s="156">
        <f>SUM(G44:H44)</f>
        <v>582</v>
      </c>
      <c r="J44" s="31">
        <f>+J45+J46</f>
        <v>567</v>
      </c>
      <c r="K44" s="32">
        <f>+K45+K46</f>
        <v>15</v>
      </c>
      <c r="L44" s="156">
        <f>SUM(J44:K44)</f>
        <v>582</v>
      </c>
      <c r="M44" s="16">
        <f>ROUND(L44-P44,1)/P44*100</f>
        <v>1.3937282229965158</v>
      </c>
      <c r="N44" s="31">
        <f>+N45+N46</f>
        <v>561</v>
      </c>
      <c r="O44" s="32">
        <f>+O45+O46</f>
        <v>13</v>
      </c>
      <c r="P44" s="15">
        <f>SUM(N44:O44)</f>
        <v>574</v>
      </c>
      <c r="Q44" s="17"/>
      <c r="R44" s="17"/>
      <c r="S44" s="19" t="s">
        <v>87</v>
      </c>
    </row>
    <row r="45" spans="1:19" ht="30">
      <c r="A45" s="157"/>
      <c r="B45" s="35" t="s">
        <v>71</v>
      </c>
      <c r="C45" s="36"/>
      <c r="D45" s="41">
        <v>467</v>
      </c>
      <c r="E45" s="39">
        <v>16</v>
      </c>
      <c r="F45" s="96">
        <f>SUM(D45:E45)</f>
        <v>483</v>
      </c>
      <c r="G45" s="41">
        <v>327</v>
      </c>
      <c r="H45" s="39">
        <v>15</v>
      </c>
      <c r="I45" s="96">
        <f>SUM(G45:H45)</f>
        <v>342</v>
      </c>
      <c r="J45" s="41">
        <v>327</v>
      </c>
      <c r="K45" s="39">
        <v>15</v>
      </c>
      <c r="L45" s="96">
        <f>SUM(J45:K45)</f>
        <v>342</v>
      </c>
      <c r="M45" s="85">
        <f>ROUND(L45-P45,1)/P45*100</f>
        <v>6.211180124223603</v>
      </c>
      <c r="N45" s="41">
        <v>309</v>
      </c>
      <c r="O45" s="39">
        <v>13</v>
      </c>
      <c r="P45" s="96">
        <f>SUM(N45:O45)</f>
        <v>322</v>
      </c>
      <c r="Q45" s="43"/>
      <c r="R45" s="44" t="s">
        <v>72</v>
      </c>
      <c r="S45" s="45"/>
    </row>
    <row r="46" spans="1:19" ht="30.75" thickBot="1">
      <c r="A46" s="157"/>
      <c r="B46" s="142" t="s">
        <v>38</v>
      </c>
      <c r="C46" s="143"/>
      <c r="D46" s="52">
        <v>257</v>
      </c>
      <c r="E46" s="50">
        <v>1</v>
      </c>
      <c r="F46" s="158">
        <f>SUM(D46:E46)</f>
        <v>258</v>
      </c>
      <c r="G46" s="52">
        <v>240</v>
      </c>
      <c r="H46" s="50">
        <v>0</v>
      </c>
      <c r="I46" s="158">
        <f>SUM(G46:H46)</f>
        <v>240</v>
      </c>
      <c r="J46" s="52">
        <v>240</v>
      </c>
      <c r="K46" s="50">
        <v>0</v>
      </c>
      <c r="L46" s="158">
        <f>SUM(J46:K46)</f>
        <v>240</v>
      </c>
      <c r="M46" s="109">
        <f>ROUND(L46-P46,1)/P46*100</f>
        <v>-4.761904761904762</v>
      </c>
      <c r="N46" s="52">
        <v>252</v>
      </c>
      <c r="O46" s="50">
        <v>0</v>
      </c>
      <c r="P46" s="158">
        <f>SUM(N46:O46)</f>
        <v>252</v>
      </c>
      <c r="Q46" s="54"/>
      <c r="R46" s="55" t="s">
        <v>39</v>
      </c>
      <c r="S46" s="45"/>
    </row>
    <row r="47" spans="1:19" ht="9" customHeight="1" thickBot="1">
      <c r="A47" s="140"/>
      <c r="B47" s="12"/>
      <c r="C47" s="12"/>
      <c r="D47" s="56"/>
      <c r="E47" s="56"/>
      <c r="F47" s="56"/>
      <c r="G47" s="56"/>
      <c r="H47" s="56"/>
      <c r="I47" s="56"/>
      <c r="J47" s="56"/>
      <c r="K47" s="56"/>
      <c r="L47" s="56"/>
      <c r="M47" s="159"/>
      <c r="N47" s="56"/>
      <c r="O47" s="56"/>
      <c r="P47" s="56"/>
      <c r="Q47" s="17"/>
      <c r="R47" s="17"/>
      <c r="S47" s="45"/>
    </row>
    <row r="48" spans="1:19" ht="30">
      <c r="A48" s="153" t="s">
        <v>40</v>
      </c>
      <c r="B48" s="160"/>
      <c r="C48" s="160"/>
      <c r="D48" s="161"/>
      <c r="E48" s="162"/>
      <c r="F48" s="163"/>
      <c r="G48" s="161"/>
      <c r="H48" s="162"/>
      <c r="I48" s="163"/>
      <c r="J48" s="161"/>
      <c r="K48" s="162"/>
      <c r="L48" s="163"/>
      <c r="M48" s="164"/>
      <c r="N48" s="161"/>
      <c r="O48" s="162"/>
      <c r="P48" s="163"/>
      <c r="Q48" s="248" t="s">
        <v>59</v>
      </c>
      <c r="R48" s="249"/>
      <c r="S48" s="250"/>
    </row>
    <row r="49" spans="1:19" ht="30">
      <c r="A49" s="11" t="s">
        <v>67</v>
      </c>
      <c r="B49" s="165"/>
      <c r="C49" s="165"/>
      <c r="D49" s="166"/>
      <c r="E49" s="167"/>
      <c r="F49" s="168"/>
      <c r="G49" s="166"/>
      <c r="H49" s="167"/>
      <c r="I49" s="168"/>
      <c r="J49" s="166"/>
      <c r="K49" s="167"/>
      <c r="L49" s="168"/>
      <c r="M49" s="169"/>
      <c r="N49" s="166"/>
      <c r="O49" s="167"/>
      <c r="P49" s="168"/>
      <c r="Q49" s="251" t="s">
        <v>41</v>
      </c>
      <c r="R49" s="252"/>
      <c r="S49" s="253"/>
    </row>
    <row r="50" spans="1:19" ht="30">
      <c r="A50" s="257" t="s">
        <v>68</v>
      </c>
      <c r="B50" s="258"/>
      <c r="C50" s="259"/>
      <c r="D50" s="166"/>
      <c r="E50" s="167"/>
      <c r="F50" s="168"/>
      <c r="G50" s="166"/>
      <c r="H50" s="167"/>
      <c r="I50" s="168"/>
      <c r="J50" s="166"/>
      <c r="K50" s="167"/>
      <c r="L50" s="168"/>
      <c r="M50" s="169"/>
      <c r="N50" s="166"/>
      <c r="O50" s="167"/>
      <c r="P50" s="168"/>
      <c r="Q50" s="251" t="s">
        <v>42</v>
      </c>
      <c r="R50" s="252"/>
      <c r="S50" s="253"/>
    </row>
    <row r="51" spans="1:19" ht="30">
      <c r="A51" s="170"/>
      <c r="B51" s="104" t="s">
        <v>83</v>
      </c>
      <c r="C51" s="104"/>
      <c r="D51" s="171">
        <v>12</v>
      </c>
      <c r="E51" s="167">
        <v>0</v>
      </c>
      <c r="F51" s="172">
        <f>SUM(D51:E51)</f>
        <v>12</v>
      </c>
      <c r="G51" s="171">
        <v>5</v>
      </c>
      <c r="H51" s="167">
        <v>0</v>
      </c>
      <c r="I51" s="172">
        <f>SUM(G51:H51)</f>
        <v>5</v>
      </c>
      <c r="J51" s="171">
        <v>20</v>
      </c>
      <c r="K51" s="167">
        <v>0</v>
      </c>
      <c r="L51" s="172">
        <f>SUM(J51:K51)</f>
        <v>20</v>
      </c>
      <c r="M51" s="173" t="s">
        <v>13</v>
      </c>
      <c r="N51" s="171">
        <v>16</v>
      </c>
      <c r="O51" s="167">
        <v>0</v>
      </c>
      <c r="P51" s="172">
        <f>SUM(N51:O51)</f>
        <v>16</v>
      </c>
      <c r="Q51" s="313" t="s">
        <v>85</v>
      </c>
      <c r="R51" s="314"/>
      <c r="S51" s="45"/>
    </row>
    <row r="52" spans="1:19" ht="30">
      <c r="A52" s="170"/>
      <c r="B52" s="104" t="s">
        <v>113</v>
      </c>
      <c r="C52" s="104"/>
      <c r="D52" s="171">
        <v>4</v>
      </c>
      <c r="E52" s="167">
        <v>0</v>
      </c>
      <c r="F52" s="174">
        <f>SUM(D52:E52)</f>
        <v>4</v>
      </c>
      <c r="G52" s="171">
        <v>15</v>
      </c>
      <c r="H52" s="167">
        <v>0</v>
      </c>
      <c r="I52" s="174">
        <f>SUM(G52:H52)</f>
        <v>15</v>
      </c>
      <c r="J52" s="171">
        <v>156</v>
      </c>
      <c r="K52" s="167">
        <v>0</v>
      </c>
      <c r="L52" s="174">
        <f>SUM(J52:K52)</f>
        <v>156</v>
      </c>
      <c r="M52" s="173" t="s">
        <v>13</v>
      </c>
      <c r="N52" s="171">
        <v>168</v>
      </c>
      <c r="O52" s="167">
        <v>0</v>
      </c>
      <c r="P52" s="174">
        <f>SUM(N52:O52)</f>
        <v>168</v>
      </c>
      <c r="Q52" s="313" t="s">
        <v>114</v>
      </c>
      <c r="R52" s="314"/>
      <c r="S52" s="45"/>
    </row>
    <row r="53" spans="1:19" ht="30">
      <c r="A53" s="170"/>
      <c r="B53" s="104" t="s">
        <v>43</v>
      </c>
      <c r="C53" s="104"/>
      <c r="D53" s="171">
        <v>13</v>
      </c>
      <c r="E53" s="167">
        <v>0</v>
      </c>
      <c r="F53" s="172">
        <f>SUM(D53:E53)</f>
        <v>13</v>
      </c>
      <c r="G53" s="171">
        <v>10</v>
      </c>
      <c r="H53" s="167">
        <v>0</v>
      </c>
      <c r="I53" s="172">
        <f>SUM(G53:H53)</f>
        <v>10</v>
      </c>
      <c r="J53" s="171">
        <v>167</v>
      </c>
      <c r="K53" s="167">
        <v>0</v>
      </c>
      <c r="L53" s="172">
        <f>SUM(J53:K53)</f>
        <v>167</v>
      </c>
      <c r="M53" s="173" t="s">
        <v>13</v>
      </c>
      <c r="N53" s="171">
        <v>168</v>
      </c>
      <c r="O53" s="167">
        <v>0</v>
      </c>
      <c r="P53" s="172">
        <f>SUM(N53:O53)</f>
        <v>168</v>
      </c>
      <c r="Q53" s="313" t="s">
        <v>44</v>
      </c>
      <c r="R53" s="314"/>
      <c r="S53" s="45"/>
    </row>
    <row r="54" spans="1:19" ht="30">
      <c r="A54" s="170"/>
      <c r="B54" s="104" t="s">
        <v>115</v>
      </c>
      <c r="C54" s="104"/>
      <c r="D54" s="171">
        <v>-2</v>
      </c>
      <c r="E54" s="175">
        <v>0</v>
      </c>
      <c r="F54" s="172">
        <f>SUM(D54:E54)</f>
        <v>-2</v>
      </c>
      <c r="G54" s="171">
        <v>0</v>
      </c>
      <c r="H54" s="175">
        <v>0</v>
      </c>
      <c r="I54" s="172">
        <f>SUM(G54:H54)</f>
        <v>0</v>
      </c>
      <c r="J54" s="171">
        <v>-1</v>
      </c>
      <c r="K54" s="175">
        <v>0</v>
      </c>
      <c r="L54" s="172">
        <f>SUM(J54:K54)</f>
        <v>-1</v>
      </c>
      <c r="M54" s="173" t="s">
        <v>13</v>
      </c>
      <c r="N54" s="171">
        <v>-4</v>
      </c>
      <c r="O54" s="175">
        <v>0</v>
      </c>
      <c r="P54" s="172">
        <f>SUM(N54:O54)</f>
        <v>-4</v>
      </c>
      <c r="Q54" s="313" t="s">
        <v>116</v>
      </c>
      <c r="R54" s="314"/>
      <c r="S54" s="45"/>
    </row>
    <row r="55" spans="1:19" ht="30.75" thickBot="1">
      <c r="A55" s="176"/>
      <c r="B55" s="177" t="s">
        <v>117</v>
      </c>
      <c r="C55" s="177"/>
      <c r="D55" s="178">
        <f>+D51+D52-D53-D54</f>
        <v>5</v>
      </c>
      <c r="E55" s="179">
        <f>+E51+E52-E53-E54</f>
        <v>0</v>
      </c>
      <c r="F55" s="180">
        <f>SUM(D55:E55)</f>
        <v>5</v>
      </c>
      <c r="G55" s="178">
        <f>+G51+G52-G53-G54</f>
        <v>10</v>
      </c>
      <c r="H55" s="179">
        <f>+H51+H52-H53-H54</f>
        <v>0</v>
      </c>
      <c r="I55" s="180">
        <f>SUM(G55:H55)</f>
        <v>10</v>
      </c>
      <c r="J55" s="178">
        <f>+J51+J52-J53-J54</f>
        <v>10</v>
      </c>
      <c r="K55" s="179">
        <f>+K51+K52-K53-K54</f>
        <v>0</v>
      </c>
      <c r="L55" s="180">
        <f>SUM(J55:K55)</f>
        <v>10</v>
      </c>
      <c r="M55" s="181" t="s">
        <v>13</v>
      </c>
      <c r="N55" s="178">
        <f>+N51+N52-N53-N54</f>
        <v>20</v>
      </c>
      <c r="O55" s="179">
        <f>+O51+O52-O53-O54</f>
        <v>0</v>
      </c>
      <c r="P55" s="182">
        <f>SUM(N55:O55)</f>
        <v>20</v>
      </c>
      <c r="Q55" s="308" t="s">
        <v>118</v>
      </c>
      <c r="R55" s="308"/>
      <c r="S55" s="183"/>
    </row>
    <row r="56" spans="1:19" ht="30">
      <c r="A56" s="184" t="s">
        <v>45</v>
      </c>
      <c r="B56" s="104"/>
      <c r="C56" s="104"/>
      <c r="D56" s="104"/>
      <c r="E56" s="104"/>
      <c r="F56" s="104"/>
      <c r="G56" s="104"/>
      <c r="H56" s="104"/>
      <c r="I56" s="104"/>
      <c r="J56" s="185" t="s">
        <v>55</v>
      </c>
      <c r="K56" s="186"/>
      <c r="L56" s="186"/>
      <c r="M56" s="186"/>
      <c r="N56" s="186"/>
      <c r="O56" s="186"/>
      <c r="P56" s="186"/>
      <c r="Q56" s="186"/>
      <c r="R56" s="186"/>
      <c r="S56" s="187" t="s">
        <v>46</v>
      </c>
    </row>
    <row r="57" spans="1:19" ht="30">
      <c r="A57" s="322" t="s">
        <v>47</v>
      </c>
      <c r="B57" s="323"/>
      <c r="C57" s="323"/>
      <c r="D57" s="323"/>
      <c r="E57" s="323"/>
      <c r="F57" s="323"/>
      <c r="G57" s="323"/>
      <c r="H57" s="323"/>
      <c r="I57" s="323"/>
      <c r="J57" s="188" t="s">
        <v>56</v>
      </c>
      <c r="K57" s="189"/>
      <c r="L57" s="189"/>
      <c r="M57" s="189"/>
      <c r="N57" s="189"/>
      <c r="O57" s="189"/>
      <c r="P57" s="189"/>
      <c r="Q57" s="189"/>
      <c r="R57" s="189"/>
      <c r="S57" s="190" t="s">
        <v>48</v>
      </c>
    </row>
    <row r="58" spans="1:19" ht="30">
      <c r="A58" s="191"/>
      <c r="B58" s="192"/>
      <c r="C58" s="192"/>
      <c r="D58" s="193"/>
      <c r="E58" s="193"/>
      <c r="F58" s="324" t="s">
        <v>119</v>
      </c>
      <c r="G58" s="324"/>
      <c r="H58" s="324"/>
      <c r="I58" s="324"/>
      <c r="J58" s="58" t="s">
        <v>120</v>
      </c>
      <c r="K58" s="325" t="s">
        <v>121</v>
      </c>
      <c r="L58" s="325"/>
      <c r="M58" s="325"/>
      <c r="N58" s="325"/>
      <c r="O58" s="325"/>
      <c r="P58" s="22"/>
      <c r="Q58" s="194"/>
      <c r="R58" s="194"/>
      <c r="S58" s="45"/>
    </row>
    <row r="59" spans="1:19" ht="30">
      <c r="A59" s="191"/>
      <c r="B59" s="192"/>
      <c r="C59" s="192"/>
      <c r="D59" s="193"/>
      <c r="E59" s="193"/>
      <c r="F59" s="324" t="s">
        <v>122</v>
      </c>
      <c r="G59" s="324"/>
      <c r="H59" s="324"/>
      <c r="I59" s="324"/>
      <c r="J59" s="58" t="s">
        <v>123</v>
      </c>
      <c r="K59" s="325" t="s">
        <v>124</v>
      </c>
      <c r="L59" s="325"/>
      <c r="M59" s="325"/>
      <c r="N59" s="325"/>
      <c r="O59" s="195"/>
      <c r="P59" s="189"/>
      <c r="Q59" s="189"/>
      <c r="R59" s="189"/>
      <c r="S59" s="196"/>
    </row>
    <row r="60" spans="1:19" ht="30">
      <c r="A60" s="309"/>
      <c r="B60" s="310"/>
      <c r="C60" s="310"/>
      <c r="D60" s="58"/>
      <c r="E60" s="58"/>
      <c r="F60" s="314" t="s">
        <v>91</v>
      </c>
      <c r="G60" s="314"/>
      <c r="H60" s="314"/>
      <c r="I60" s="314"/>
      <c r="J60" s="58" t="s">
        <v>125</v>
      </c>
      <c r="K60" s="328" t="s">
        <v>103</v>
      </c>
      <c r="L60" s="328"/>
      <c r="M60" s="328"/>
      <c r="N60" s="328"/>
      <c r="O60" s="195"/>
      <c r="P60" s="189"/>
      <c r="Q60" s="189"/>
      <c r="R60" s="189"/>
      <c r="S60" s="196"/>
    </row>
    <row r="61" spans="1:19" ht="30">
      <c r="A61" s="326" t="s">
        <v>49</v>
      </c>
      <c r="B61" s="327"/>
      <c r="C61" s="327"/>
      <c r="D61" s="327"/>
      <c r="E61" s="327"/>
      <c r="F61" s="327"/>
      <c r="G61" s="327"/>
      <c r="H61" s="327"/>
      <c r="I61" s="327"/>
      <c r="J61" s="188" t="s">
        <v>75</v>
      </c>
      <c r="K61" s="189"/>
      <c r="L61" s="189"/>
      <c r="M61" s="189"/>
      <c r="N61" s="189"/>
      <c r="O61" s="189"/>
      <c r="P61" s="189"/>
      <c r="Q61" s="189"/>
      <c r="R61" s="189"/>
      <c r="S61" s="196" t="s">
        <v>50</v>
      </c>
    </row>
    <row r="62" spans="1:19" ht="30">
      <c r="A62" s="157" t="s">
        <v>126</v>
      </c>
      <c r="B62" s="22"/>
      <c r="C62" s="22"/>
      <c r="D62" s="22"/>
      <c r="E62" s="22"/>
      <c r="F62" s="22"/>
      <c r="G62" s="22"/>
      <c r="H62" s="22"/>
      <c r="I62" s="22"/>
      <c r="J62" s="188" t="s">
        <v>64</v>
      </c>
      <c r="K62" s="189"/>
      <c r="L62" s="189"/>
      <c r="M62" s="189"/>
      <c r="N62" s="189"/>
      <c r="O62" s="189"/>
      <c r="P62" s="189"/>
      <c r="Q62" s="189"/>
      <c r="R62" s="189"/>
      <c r="S62" s="213" t="s">
        <v>127</v>
      </c>
    </row>
    <row r="63" spans="1:146" s="198" customFormat="1" ht="30">
      <c r="A63" s="157" t="s">
        <v>128</v>
      </c>
      <c r="B63" s="22"/>
      <c r="C63" s="22"/>
      <c r="D63" s="22"/>
      <c r="E63" s="22"/>
      <c r="F63" s="22"/>
      <c r="G63" s="22"/>
      <c r="H63" s="22"/>
      <c r="I63" s="22"/>
      <c r="J63" s="185"/>
      <c r="K63" s="189"/>
      <c r="L63" s="189"/>
      <c r="M63" s="189"/>
      <c r="N63" s="189"/>
      <c r="O63" s="189"/>
      <c r="P63" s="189"/>
      <c r="Q63" s="189"/>
      <c r="R63" s="189"/>
      <c r="S63" s="196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</row>
    <row r="64" spans="1:140" s="203" customFormat="1" ht="30">
      <c r="A64" s="214" t="s">
        <v>77</v>
      </c>
      <c r="B64" s="22"/>
      <c r="C64" s="22"/>
      <c r="D64" s="22"/>
      <c r="E64" s="22"/>
      <c r="F64" s="22"/>
      <c r="G64" s="22"/>
      <c r="H64" s="22"/>
      <c r="I64" s="22"/>
      <c r="J64" s="188" t="s">
        <v>65</v>
      </c>
      <c r="K64" s="189"/>
      <c r="L64" s="189"/>
      <c r="M64" s="189"/>
      <c r="N64" s="189"/>
      <c r="O64" s="189"/>
      <c r="P64" s="189"/>
      <c r="Q64" s="189"/>
      <c r="R64"/>
      <c r="S64" s="215" t="s">
        <v>78</v>
      </c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2"/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2"/>
      <c r="DG64" s="202"/>
      <c r="DH64" s="202"/>
      <c r="DI64" s="202"/>
      <c r="DJ64" s="202"/>
      <c r="DK64" s="202"/>
      <c r="DL64" s="202"/>
      <c r="DM64" s="202"/>
      <c r="DN64" s="202"/>
      <c r="DO64" s="202"/>
      <c r="DP64" s="202"/>
      <c r="DQ64" s="202"/>
      <c r="DR64" s="202"/>
      <c r="DS64" s="202"/>
      <c r="DT64" s="202"/>
      <c r="DU64" s="202"/>
      <c r="DV64" s="202"/>
      <c r="DW64" s="202"/>
      <c r="DX64" s="202"/>
      <c r="DY64" s="202"/>
      <c r="DZ64" s="202"/>
      <c r="EA64" s="202"/>
      <c r="EB64" s="202"/>
      <c r="EC64" s="202"/>
      <c r="ED64" s="202"/>
      <c r="EE64" s="202"/>
      <c r="EF64" s="202"/>
      <c r="EG64" s="202"/>
      <c r="EH64" s="202"/>
      <c r="EI64" s="202"/>
      <c r="EJ64" s="202"/>
    </row>
    <row r="65" spans="1:19" ht="30">
      <c r="A65" s="184" t="s">
        <v>129</v>
      </c>
      <c r="B65" s="104"/>
      <c r="C65" s="104"/>
      <c r="D65" s="104"/>
      <c r="E65" s="104"/>
      <c r="F65" s="104"/>
      <c r="G65" s="104"/>
      <c r="H65" s="104"/>
      <c r="I65" s="104"/>
      <c r="J65" s="188" t="s">
        <v>130</v>
      </c>
      <c r="K65" s="189"/>
      <c r="L65" s="189"/>
      <c r="M65" s="189"/>
      <c r="N65" s="189"/>
      <c r="O65" s="189"/>
      <c r="P65" s="189"/>
      <c r="Q65" s="189"/>
      <c r="R65" s="189"/>
      <c r="S65" s="196" t="s">
        <v>131</v>
      </c>
    </row>
    <row r="66" spans="1:19" ht="30">
      <c r="A66" s="184" t="s">
        <v>132</v>
      </c>
      <c r="B66" s="104"/>
      <c r="C66" s="104"/>
      <c r="D66" s="104"/>
      <c r="E66" s="104"/>
      <c r="F66" s="104"/>
      <c r="G66" s="104"/>
      <c r="H66" s="104"/>
      <c r="I66" s="104"/>
      <c r="J66" s="216"/>
      <c r="K66" s="189"/>
      <c r="L66" s="189"/>
      <c r="M66" s="189"/>
      <c r="N66" s="189"/>
      <c r="O66" s="189"/>
      <c r="P66" s="189"/>
      <c r="Q66" s="189"/>
      <c r="R66" s="189"/>
      <c r="S66" s="196" t="s">
        <v>133</v>
      </c>
    </row>
    <row r="67" spans="1:19" ht="9.75" customHeight="1" thickBot="1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1"/>
    </row>
  </sheetData>
  <mergeCells count="59">
    <mergeCell ref="A61:I61"/>
    <mergeCell ref="F59:I59"/>
    <mergeCell ref="K59:N59"/>
    <mergeCell ref="A60:C60"/>
    <mergeCell ref="F60:I60"/>
    <mergeCell ref="K60:N60"/>
    <mergeCell ref="Q55:R55"/>
    <mergeCell ref="A57:I57"/>
    <mergeCell ref="F58:I58"/>
    <mergeCell ref="K58:O58"/>
    <mergeCell ref="Q51:R51"/>
    <mergeCell ref="Q52:R52"/>
    <mergeCell ref="Q53:R53"/>
    <mergeCell ref="Q54:R54"/>
    <mergeCell ref="Q43:R43"/>
    <mergeCell ref="Q48:S48"/>
    <mergeCell ref="Q49:S49"/>
    <mergeCell ref="A50:C50"/>
    <mergeCell ref="Q50:S50"/>
    <mergeCell ref="D41:F41"/>
    <mergeCell ref="G41:I41"/>
    <mergeCell ref="J41:L41"/>
    <mergeCell ref="N41:P41"/>
    <mergeCell ref="D14:F14"/>
    <mergeCell ref="G14:I14"/>
    <mergeCell ref="J14:L14"/>
    <mergeCell ref="N14:P14"/>
    <mergeCell ref="J12:L12"/>
    <mergeCell ref="N12:P12"/>
    <mergeCell ref="D13:F13"/>
    <mergeCell ref="G13:I13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2007-01-22T14:51:40Z</cp:lastPrinted>
  <dcterms:created xsi:type="dcterms:W3CDTF">2006-12-20T11:08:59Z</dcterms:created>
  <dcterms:modified xsi:type="dcterms:W3CDTF">2007-01-22T14:51:41Z</dcterms:modified>
  <cp:category/>
  <cp:version/>
  <cp:contentType/>
  <cp:contentStatus/>
</cp:coreProperties>
</file>