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1340" windowHeight="6375" tabRatio="914" activeTab="0"/>
  </bookViews>
  <sheets>
    <sheet name="Canola" sheetId="1" r:id="rId1"/>
    <sheet name="Sheet1" sheetId="2" state="hidden" r:id="rId2"/>
  </sheets>
  <definedNames>
    <definedName name="_xlnm.Print_Area" localSheetId="0">'Canola'!$A$1:$AC$42</definedName>
    <definedName name="Z_08A58373_3E62_4785_B4F4_740CB86BDCF3_.wvu.PrintArea" localSheetId="0" hidden="1">'Canola'!$A$1:$AB$42</definedName>
    <definedName name="Z_69604B25_4693_4FEE_95EF_E266A99F8C25_.wvu.PrintArea" localSheetId="0" hidden="1">'Canola'!$A$1:$AB$42</definedName>
    <definedName name="Z_D02F6AC9_F92F_40B9_BB3D_8166ADC743AE_.wvu.PrintArea" localSheetId="0" hidden="1">'Canola'!$A$1:$AB$42</definedName>
    <definedName name="Z_E009EB0D_3578_4CB4_9DE8_90E33027B23A_.wvu.PrintArea" localSheetId="0" hidden="1">'Canola'!$A$1:$AB$42</definedName>
    <definedName name="Z_E17AECA6_3D6E_443C_9417_C372E74FBCC5_.wvu.PrintArea" localSheetId="0" hidden="1">'Canola'!$A$1:$AB$42</definedName>
    <definedName name="Z_F7A6BB86_F1CA_4BFC_AE35_08554018CFE4_.wvu.PrintArea" localSheetId="0" hidden="1">'Canola'!$A$1:$AB$42</definedName>
  </definedNames>
  <calcPr fullCalcOnLoad="1"/>
</workbook>
</file>

<file path=xl/sharedStrings.xml><?xml version="1.0" encoding="utf-8"?>
<sst xmlns="http://schemas.openxmlformats.org/spreadsheetml/2006/main" count="59" uniqueCount="59">
  <si>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</si>
  <si>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</si>
  <si>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</si>
  <si>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</si>
  <si>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</si>
  <si>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</si>
  <si>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</si>
  <si>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</si>
  <si>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</si>
  <si>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</si>
  <si>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</si>
  <si>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</si>
  <si>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</si>
  <si>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</si>
  <si>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</si>
  <si>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-crushed oil &amp; cake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</si>
  <si>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</si>
  <si>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</si>
  <si>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</si>
  <si>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</si>
  <si>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</si>
  <si>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</si>
  <si>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</si>
  <si>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</si>
  <si>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</si>
  <si>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</si>
  <si>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</si>
  <si>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</si>
  <si>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</si>
  <si>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</si>
  <si>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</si>
  <si>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</si>
  <si>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</si>
  <si>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</si>
  <si>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</si>
  <si>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</si>
  <si>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</si>
  <si>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</si>
  <si>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</si>
  <si>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</si>
  <si>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</si>
  <si>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</si>
  <si>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</si>
  <si>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</si>
  <si>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</si>
  <si>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CANOLA: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</si>
  <si>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</si>
  <si>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</si>
  <si>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</si>
  <si>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</si>
  <si>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</si>
  <si>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</si>
  <si>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</si>
  <si>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22/23</t>
  </si>
  <si>
    <t>21/22</t>
  </si>
  <si>
    <t>2013/14-2022/23</t>
  </si>
  <si>
    <t>23/24</t>
  </si>
  <si>
    <t>Publication date: 2024-01-25</t>
  </si>
  <si>
    <t>Oct - Dec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</si>
</sst>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72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17" fontId="0" fillId="33" borderId="18" xfId="0" applyNumberFormat="1" applyFont="1" applyFill="1" applyBorder="1" applyAlignment="1" applyProtection="1" quotePrefix="1">
      <alignment horizontal="center" vertical="center"/>
      <protection/>
    </xf>
    <xf numFmtId="0" fontId="0" fillId="33" borderId="18" xfId="0" applyFont="1" applyFill="1" applyBorder="1" applyAlignment="1" applyProtection="1" quotePrefix="1">
      <alignment horizontal="center"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/>
    </xf>
    <xf numFmtId="17" fontId="0" fillId="33" borderId="0" xfId="0" applyNumberFormat="1" applyFont="1" applyFill="1" applyBorder="1" applyAlignment="1" applyProtection="1" quotePrefix="1">
      <alignment horizontal="center" vertical="center"/>
      <protection locked="0"/>
    </xf>
    <xf numFmtId="17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72" fontId="0" fillId="33" borderId="20" xfId="0" applyNumberFormat="1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172" fontId="0" fillId="33" borderId="21" xfId="0" applyNumberFormat="1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vertical="center"/>
      <protection/>
    </xf>
    <xf numFmtId="172" fontId="0" fillId="33" borderId="23" xfId="0" applyNumberFormat="1" applyFont="1" applyFill="1" applyBorder="1" applyAlignment="1" applyProtection="1">
      <alignment vertical="center"/>
      <protection/>
    </xf>
    <xf numFmtId="3" fontId="0" fillId="33" borderId="24" xfId="0" applyNumberFormat="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3" fontId="0" fillId="33" borderId="22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172" fontId="3" fillId="33" borderId="21" xfId="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172" fontId="3" fillId="33" borderId="23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" fontId="0" fillId="33" borderId="22" xfId="0" applyNumberFormat="1" applyFont="1" applyFill="1" applyBorder="1" applyAlignment="1" applyProtection="1">
      <alignment vertical="center"/>
      <protection/>
    </xf>
    <xf numFmtId="1" fontId="0" fillId="33" borderId="25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 applyProtection="1">
      <alignment vertical="center"/>
      <protection/>
    </xf>
    <xf numFmtId="172" fontId="0" fillId="33" borderId="20" xfId="0" applyNumberFormat="1" applyFont="1" applyFill="1" applyBorder="1" applyAlignment="1">
      <alignment vertical="center"/>
    </xf>
    <xf numFmtId="0" fontId="3" fillId="33" borderId="26" xfId="0" applyFont="1" applyFill="1" applyBorder="1" applyAlignment="1" applyProtection="1">
      <alignment vertical="center"/>
      <protection/>
    </xf>
    <xf numFmtId="172" fontId="3" fillId="33" borderId="27" xfId="0" applyNumberFormat="1" applyFont="1" applyFill="1" applyBorder="1" applyAlignment="1" applyProtection="1">
      <alignment vertical="center"/>
      <protection/>
    </xf>
    <xf numFmtId="172" fontId="3" fillId="33" borderId="28" xfId="0" applyNumberFormat="1" applyFont="1" applyFill="1" applyBorder="1" applyAlignment="1">
      <alignment vertical="center"/>
    </xf>
    <xf numFmtId="172" fontId="0" fillId="33" borderId="2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6" fontId="0" fillId="33" borderId="29" xfId="0" applyNumberFormat="1" applyFont="1" applyFill="1" applyBorder="1" applyAlignment="1" applyProtection="1" quotePrefix="1">
      <alignment horizontal="center" vertical="center"/>
      <protection/>
    </xf>
    <xf numFmtId="3" fontId="0" fillId="33" borderId="25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horizontal="center" vertical="center"/>
      <protection/>
    </xf>
    <xf numFmtId="3" fontId="3" fillId="33" borderId="25" xfId="0" applyNumberFormat="1" applyFont="1" applyFill="1" applyBorder="1" applyAlignment="1" applyProtection="1">
      <alignment vertical="center"/>
      <protection/>
    </xf>
    <xf numFmtId="172" fontId="0" fillId="33" borderId="25" xfId="0" applyNumberFormat="1" applyFont="1" applyFill="1" applyBorder="1" applyAlignment="1" applyProtection="1">
      <alignment vertical="center"/>
      <protection/>
    </xf>
    <xf numFmtId="172" fontId="3" fillId="33" borderId="30" xfId="0" applyNumberFormat="1" applyFont="1" applyFill="1" applyBorder="1" applyAlignment="1" applyProtection="1">
      <alignment vertical="center"/>
      <protection/>
    </xf>
    <xf numFmtId="16" fontId="0" fillId="33" borderId="18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2" xfId="0" applyNumberFormat="1" applyFont="1" applyFill="1" applyBorder="1" applyAlignment="1" applyProtection="1">
      <alignment horizontal="center" vertical="center"/>
      <protection locked="0"/>
    </xf>
    <xf numFmtId="3" fontId="3" fillId="33" borderId="22" xfId="0" applyNumberFormat="1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 vertical="center"/>
    </xf>
    <xf numFmtId="172" fontId="0" fillId="33" borderId="22" xfId="0" applyNumberFormat="1" applyFont="1" applyFill="1" applyBorder="1" applyAlignment="1">
      <alignment vertical="center"/>
    </xf>
    <xf numFmtId="172" fontId="3" fillId="33" borderId="27" xfId="0" applyNumberFormat="1" applyFont="1" applyFill="1" applyBorder="1" applyAlignment="1">
      <alignment vertical="center"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3" fontId="0" fillId="33" borderId="24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>
      <alignment vertical="center"/>
    </xf>
    <xf numFmtId="17" fontId="0" fillId="33" borderId="0" xfId="0" applyNumberFormat="1" applyFont="1" applyFill="1" applyBorder="1" applyAlignment="1" applyProtection="1">
      <alignment horizontal="center" vertical="center"/>
      <protection locked="0"/>
    </xf>
    <xf numFmtId="16" fontId="0" fillId="33" borderId="31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24" xfId="0" applyNumberFormat="1" applyFont="1" applyFill="1" applyBorder="1" applyAlignment="1" applyProtection="1">
      <alignment horizontal="center" vertical="center"/>
      <protection locked="0"/>
    </xf>
    <xf numFmtId="3" fontId="0" fillId="33" borderId="24" xfId="0" applyNumberFormat="1" applyFont="1" applyFill="1" applyBorder="1" applyAlignment="1">
      <alignment vertical="center"/>
    </xf>
    <xf numFmtId="1" fontId="0" fillId="33" borderId="24" xfId="0" applyNumberFormat="1" applyFont="1" applyFill="1" applyBorder="1" applyAlignment="1" applyProtection="1">
      <alignment vertical="center"/>
      <protection/>
    </xf>
    <xf numFmtId="172" fontId="0" fillId="33" borderId="24" xfId="0" applyNumberFormat="1" applyFont="1" applyFill="1" applyBorder="1" applyAlignment="1">
      <alignment vertical="center"/>
    </xf>
    <xf numFmtId="172" fontId="3" fillId="33" borderId="32" xfId="0" applyNumberFormat="1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17" fontId="0" fillId="33" borderId="16" xfId="0" applyNumberFormat="1" applyFont="1" applyFill="1" applyBorder="1" applyAlignment="1" applyProtection="1">
      <alignment horizontal="center" vertical="center"/>
      <protection locked="0"/>
    </xf>
    <xf numFmtId="16" fontId="0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 applyProtection="1">
      <alignment vertical="center"/>
      <protection locked="0"/>
    </xf>
    <xf numFmtId="3" fontId="0" fillId="33" borderId="20" xfId="0" applyNumberFormat="1" applyFont="1" applyFill="1" applyBorder="1" applyAlignment="1" applyProtection="1">
      <alignment horizontal="center" vertical="center"/>
      <protection locked="0"/>
    </xf>
    <xf numFmtId="3" fontId="0" fillId="33" borderId="20" xfId="0" applyNumberFormat="1" applyFont="1" applyFill="1" applyBorder="1" applyAlignment="1">
      <alignment vertical="center"/>
    </xf>
    <xf numFmtId="0" fontId="0" fillId="33" borderId="24" xfId="0" applyFont="1" applyFill="1" applyBorder="1" applyAlignment="1" applyProtection="1">
      <alignment vertical="center"/>
      <protection locked="0"/>
    </xf>
    <xf numFmtId="1" fontId="0" fillId="33" borderId="20" xfId="0" applyNumberFormat="1" applyFont="1" applyFill="1" applyBorder="1" applyAlignment="1" applyProtection="1">
      <alignment vertical="center"/>
      <protection/>
    </xf>
    <xf numFmtId="3" fontId="0" fillId="33" borderId="25" xfId="0" applyNumberFormat="1" applyFont="1" applyFill="1" applyBorder="1" applyAlignment="1" applyProtection="1">
      <alignment vertical="center"/>
      <protection locked="0"/>
    </xf>
    <xf numFmtId="3" fontId="0" fillId="33" borderId="25" xfId="0" applyNumberFormat="1" applyFont="1" applyFill="1" applyBorder="1" applyAlignment="1" applyProtection="1">
      <alignment horizontal="center" vertical="center"/>
      <protection locked="0"/>
    </xf>
    <xf numFmtId="3" fontId="0" fillId="33" borderId="25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vertical="center"/>
    </xf>
    <xf numFmtId="172" fontId="0" fillId="33" borderId="25" xfId="0" applyNumberFormat="1" applyFont="1" applyFill="1" applyBorder="1" applyAlignment="1">
      <alignment vertical="center"/>
    </xf>
    <xf numFmtId="172" fontId="3" fillId="33" borderId="30" xfId="0" applyNumberFormat="1" applyFont="1" applyFill="1" applyBorder="1" applyAlignment="1">
      <alignment vertical="center"/>
    </xf>
    <xf numFmtId="16" fontId="0" fillId="33" borderId="2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2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16" fontId="0" fillId="33" borderId="36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3" fontId="0" fillId="33" borderId="37" xfId="0" applyNumberFormat="1" applyFont="1" applyFill="1" applyBorder="1" applyAlignment="1" applyProtection="1">
      <alignment vertical="center"/>
      <protection locked="0"/>
    </xf>
    <xf numFmtId="3" fontId="0" fillId="33" borderId="37" xfId="0" applyNumberFormat="1" applyFont="1" applyFill="1" applyBorder="1" applyAlignment="1" applyProtection="1">
      <alignment horizontal="center" vertical="center"/>
      <protection locked="0"/>
    </xf>
    <xf numFmtId="3" fontId="3" fillId="33" borderId="37" xfId="0" applyNumberFormat="1" applyFont="1" applyFill="1" applyBorder="1" applyAlignment="1">
      <alignment vertical="center"/>
    </xf>
    <xf numFmtId="3" fontId="0" fillId="33" borderId="37" xfId="0" applyNumberFormat="1" applyFont="1" applyFill="1" applyBorder="1" applyAlignment="1">
      <alignment vertical="center"/>
    </xf>
    <xf numFmtId="172" fontId="0" fillId="33" borderId="37" xfId="0" applyNumberFormat="1" applyFont="1" applyFill="1" applyBorder="1" applyAlignment="1">
      <alignment vertical="center"/>
    </xf>
    <xf numFmtId="172" fontId="3" fillId="33" borderId="38" xfId="0" applyNumberFormat="1" applyFont="1" applyFill="1" applyBorder="1" applyAlignment="1">
      <alignment vertical="center"/>
    </xf>
    <xf numFmtId="17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7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4</xdr:col>
      <xdr:colOff>47625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0</xdr:rowOff>
    </xdr:from>
    <xdr:to>
      <xdr:col>11</xdr:col>
      <xdr:colOff>447675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0"/>
          <a:ext cx="442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8</xdr:col>
      <xdr:colOff>457200</xdr:colOff>
      <xdr:row>7</xdr:row>
      <xdr:rowOff>57150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228600" y="0"/>
          <a:ext cx="5905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0" tint="-0.24997000396251678"/>
    <pageSetUpPr fitToPage="1"/>
  </sheetPr>
  <dimension ref="A1:AJ45"/>
  <sheetViews>
    <sheetView showGridLines="0" tabSelected="1" zoomScale="90" zoomScaleNormal="90" zoomScaleSheetLayoutView="7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A26" sqref="AA26"/>
    </sheetView>
  </sheetViews>
  <sheetFormatPr defaultColWidth="9.140625" defaultRowHeight="12.75"/>
  <cols>
    <col min="1" max="1" width="23.7109375" style="110" customWidth="1"/>
    <col min="2" max="3" width="8.57421875" style="110" customWidth="1"/>
    <col min="4" max="4" width="8.7109375" style="110" customWidth="1"/>
    <col min="5" max="5" width="9.140625" style="110" customWidth="1"/>
    <col min="6" max="6" width="8.7109375" style="110" customWidth="1"/>
    <col min="7" max="8" width="8.8515625" style="110" customWidth="1"/>
    <col min="9" max="10" width="9.28125" style="110" customWidth="1"/>
    <col min="11" max="11" width="8.7109375" style="110" customWidth="1"/>
    <col min="12" max="12" width="9.28125" style="110" customWidth="1"/>
    <col min="13" max="14" width="9.28125" style="110" bestFit="1" customWidth="1"/>
    <col min="15" max="17" width="9.28125" style="110" customWidth="1"/>
    <col min="18" max="22" width="9.7109375" style="110" customWidth="1"/>
    <col min="23" max="23" width="9.00390625" style="108" bestFit="1" customWidth="1"/>
    <col min="24" max="24" width="9.00390625" style="108" customWidth="1"/>
    <col min="25" max="25" width="9.00390625" style="108" bestFit="1" customWidth="1"/>
    <col min="26" max="26" width="10.421875" style="108" customWidth="1"/>
    <col min="27" max="27" width="10.140625" style="108" customWidth="1"/>
    <col min="28" max="28" width="1.28515625" style="112" customWidth="1"/>
    <col min="29" max="29" width="17.28125" style="110" customWidth="1"/>
    <col min="30" max="31" width="7.7109375" style="110" customWidth="1"/>
    <col min="32" max="32" width="2.421875" style="110" customWidth="1"/>
    <col min="33" max="35" width="7.7109375" style="110" customWidth="1"/>
    <col min="36" max="36" width="7.7109375" style="108" customWidth="1"/>
    <col min="37" max="40" width="7.7109375" style="110" customWidth="1"/>
    <col min="41" max="41" width="0.85546875" style="110" customWidth="1"/>
    <col min="42" max="16384" width="9.140625" style="110" customWidth="1"/>
  </cols>
  <sheetData>
    <row r="1" spans="1:36" ht="12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AB1" s="109"/>
      <c r="AI1" s="108"/>
      <c r="AJ1" s="110"/>
    </row>
    <row r="2" spans="1:36" ht="12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AB2" s="109"/>
      <c r="AI2" s="108"/>
      <c r="AJ2" s="110"/>
    </row>
    <row r="3" spans="1:36" ht="12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AB3" s="109"/>
      <c r="AI3" s="108"/>
      <c r="AJ3" s="110"/>
    </row>
    <row r="4" spans="1:36" ht="12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AB4" s="109"/>
      <c r="AI4" s="108"/>
      <c r="AJ4" s="110"/>
    </row>
    <row r="5" spans="1:36" ht="12" customHeight="1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AB5" s="109"/>
      <c r="AI5" s="108"/>
      <c r="AJ5" s="110"/>
    </row>
    <row r="6" spans="1:36" ht="12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AB6" s="109"/>
      <c r="AI6" s="108"/>
      <c r="AJ6" s="110"/>
    </row>
    <row r="7" spans="1:36" ht="12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AB7" s="109"/>
      <c r="AI7" s="108"/>
      <c r="AJ7" s="110"/>
    </row>
    <row r="8" spans="1:36" ht="12" customHeigh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AB8" s="109"/>
      <c r="AI8" s="108"/>
      <c r="AJ8" s="110"/>
    </row>
    <row r="9" spans="1:35" s="6" customFormat="1" ht="13.5" thickBot="1">
      <c r="A9" s="2" t="s">
        <v>45</v>
      </c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O9" s="3"/>
      <c r="P9" s="3"/>
      <c r="Q9" s="3"/>
      <c r="R9" s="3"/>
      <c r="S9" s="3"/>
      <c r="T9" s="3"/>
      <c r="U9" s="3"/>
      <c r="V9" s="3"/>
      <c r="W9" s="4"/>
      <c r="Y9" s="4"/>
      <c r="Z9" s="4"/>
      <c r="AA9" s="132" t="s">
        <v>57</v>
      </c>
      <c r="AB9" s="132"/>
      <c r="AC9" s="132"/>
      <c r="AI9" s="7"/>
    </row>
    <row r="10" spans="1:29" s="6" customFormat="1" ht="12" customHeight="1">
      <c r="A10" s="8"/>
      <c r="B10" s="9"/>
      <c r="C10" s="9"/>
      <c r="D10" s="9"/>
      <c r="E10" s="9"/>
      <c r="F10" s="9"/>
      <c r="G10" s="9" t="s">
        <v>27</v>
      </c>
      <c r="H10" s="9"/>
      <c r="I10" s="9"/>
      <c r="J10" s="9"/>
      <c r="K10" s="9"/>
      <c r="L10" s="9"/>
      <c r="M10" s="10"/>
      <c r="N10" s="11"/>
      <c r="O10" s="10"/>
      <c r="P10" s="10"/>
      <c r="Q10" s="10"/>
      <c r="R10" s="102"/>
      <c r="S10" s="102"/>
      <c r="T10" s="102"/>
      <c r="U10" s="102"/>
      <c r="V10" s="128"/>
      <c r="W10" s="128"/>
      <c r="X10" s="128"/>
      <c r="Y10" s="128"/>
      <c r="Z10" s="113"/>
      <c r="AA10" s="82" t="s">
        <v>28</v>
      </c>
      <c r="AB10" s="12"/>
      <c r="AC10" s="13" t="s">
        <v>39</v>
      </c>
    </row>
    <row r="11" spans="1:29" s="6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6"/>
      <c r="P11" s="16"/>
      <c r="Q11" s="16"/>
      <c r="R11" s="103"/>
      <c r="S11" s="73"/>
      <c r="T11" s="103"/>
      <c r="U11" s="103"/>
      <c r="V11" s="129"/>
      <c r="W11" s="129"/>
      <c r="X11" s="129"/>
      <c r="Y11" s="129"/>
      <c r="Z11" s="114"/>
      <c r="AA11" s="83" t="s">
        <v>29</v>
      </c>
      <c r="AB11" s="12"/>
      <c r="AC11" s="18" t="s">
        <v>40</v>
      </c>
    </row>
    <row r="12" spans="1:29" s="6" customFormat="1" ht="12" customHeight="1" thickBot="1">
      <c r="A12" s="124"/>
      <c r="B12" s="125"/>
      <c r="C12" s="125"/>
      <c r="D12" s="125"/>
      <c r="E12" s="125"/>
      <c r="F12" s="125"/>
      <c r="G12" s="125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4"/>
      <c r="S12" s="104"/>
      <c r="T12" s="75"/>
      <c r="U12" s="104"/>
      <c r="V12" s="130"/>
      <c r="W12" s="130"/>
      <c r="X12" s="130"/>
      <c r="Y12" s="130"/>
      <c r="Z12" s="123"/>
      <c r="AA12" s="84" t="s">
        <v>58</v>
      </c>
      <c r="AB12" s="19"/>
      <c r="AC12" s="20"/>
    </row>
    <row r="13" spans="1:29" s="6" customFormat="1" ht="12" customHeight="1">
      <c r="A13" s="21"/>
      <c r="B13" s="22" t="s">
        <v>1</v>
      </c>
      <c r="C13" s="23" t="s">
        <v>2</v>
      </c>
      <c r="D13" s="23" t="s">
        <v>3</v>
      </c>
      <c r="E13" s="23" t="s">
        <v>4</v>
      </c>
      <c r="F13" s="23" t="s">
        <v>16</v>
      </c>
      <c r="G13" s="23" t="s">
        <v>17</v>
      </c>
      <c r="H13" s="24" t="s">
        <v>18</v>
      </c>
      <c r="I13" s="24" t="s">
        <v>19</v>
      </c>
      <c r="J13" s="23" t="s">
        <v>20</v>
      </c>
      <c r="K13" s="23" t="s">
        <v>21</v>
      </c>
      <c r="L13" s="23" t="s">
        <v>22</v>
      </c>
      <c r="M13" s="24" t="s">
        <v>23</v>
      </c>
      <c r="N13" s="24" t="s">
        <v>24</v>
      </c>
      <c r="O13" s="57" t="s">
        <v>25</v>
      </c>
      <c r="P13" s="24" t="s">
        <v>26</v>
      </c>
      <c r="Q13" s="24" t="s">
        <v>44</v>
      </c>
      <c r="R13" s="63" t="s">
        <v>46</v>
      </c>
      <c r="S13" s="63" t="s">
        <v>47</v>
      </c>
      <c r="T13" s="63" t="s">
        <v>48</v>
      </c>
      <c r="U13" s="76" t="s">
        <v>49</v>
      </c>
      <c r="V13" s="98" t="s">
        <v>50</v>
      </c>
      <c r="W13" s="63" t="s">
        <v>51</v>
      </c>
      <c r="X13" s="98" t="s">
        <v>52</v>
      </c>
      <c r="Y13" s="98" t="s">
        <v>54</v>
      </c>
      <c r="Z13" s="115" t="s">
        <v>53</v>
      </c>
      <c r="AA13" s="85" t="s">
        <v>56</v>
      </c>
      <c r="AB13" s="25"/>
      <c r="AC13" s="26" t="s">
        <v>55</v>
      </c>
    </row>
    <row r="14" spans="1:29" s="6" customFormat="1" ht="12" customHeight="1">
      <c r="A14" s="126"/>
      <c r="B14" s="127"/>
      <c r="C14" s="127"/>
      <c r="D14" s="127"/>
      <c r="E14" s="127"/>
      <c r="F14" s="127"/>
      <c r="G14" s="127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5"/>
      <c r="S14" s="105"/>
      <c r="T14" s="105"/>
      <c r="U14" s="105"/>
      <c r="V14" s="131"/>
      <c r="W14" s="131"/>
      <c r="X14" s="131"/>
      <c r="Y14" s="131"/>
      <c r="Z14" s="116"/>
      <c r="AA14" s="86" t="s">
        <v>43</v>
      </c>
      <c r="AB14" s="27"/>
      <c r="AC14" s="28"/>
    </row>
    <row r="15" spans="1:29" s="6" customFormat="1" ht="12" customHeight="1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01"/>
      <c r="M15" s="101"/>
      <c r="N15" s="101"/>
      <c r="O15" s="101"/>
      <c r="P15" s="101"/>
      <c r="Q15" s="101"/>
      <c r="R15" s="105"/>
      <c r="S15" s="105"/>
      <c r="T15" s="105"/>
      <c r="U15" s="105"/>
      <c r="V15" s="90"/>
      <c r="W15" s="90"/>
      <c r="X15" s="90"/>
      <c r="Y15" s="90"/>
      <c r="Z15" s="116"/>
      <c r="AA15" s="86">
        <v>3</v>
      </c>
      <c r="AB15" s="27"/>
      <c r="AC15" s="28"/>
    </row>
    <row r="16" spans="1:29" s="6" customFormat="1" ht="12" customHeight="1">
      <c r="A16" s="30" t="s">
        <v>33</v>
      </c>
      <c r="B16" s="31">
        <v>21000</v>
      </c>
      <c r="C16" s="31">
        <v>23000</v>
      </c>
      <c r="D16" s="31">
        <v>20300</v>
      </c>
      <c r="E16" s="31">
        <v>25800</v>
      </c>
      <c r="F16" s="31">
        <v>38000</v>
      </c>
      <c r="G16" s="31">
        <v>40800</v>
      </c>
      <c r="H16" s="31">
        <v>32000</v>
      </c>
      <c r="I16" s="31">
        <v>44200</v>
      </c>
      <c r="J16" s="31">
        <v>36500</v>
      </c>
      <c r="K16" s="31">
        <v>38200</v>
      </c>
      <c r="L16" s="31">
        <v>30800</v>
      </c>
      <c r="M16" s="31">
        <v>40400</v>
      </c>
      <c r="N16" s="31">
        <v>36900</v>
      </c>
      <c r="O16" s="58">
        <v>58800</v>
      </c>
      <c r="P16" s="31">
        <v>79000</v>
      </c>
      <c r="Q16" s="31">
        <v>112000</v>
      </c>
      <c r="R16" s="64">
        <v>121000</v>
      </c>
      <c r="S16" s="64">
        <v>93000</v>
      </c>
      <c r="T16" s="64">
        <v>105000</v>
      </c>
      <c r="U16" s="72">
        <v>93500</v>
      </c>
      <c r="V16" s="92">
        <v>104500</v>
      </c>
      <c r="W16" s="64">
        <v>95000</v>
      </c>
      <c r="X16" s="64">
        <v>165200</v>
      </c>
      <c r="Y16" s="92">
        <v>198100</v>
      </c>
      <c r="Z16" s="117">
        <v>210000</v>
      </c>
      <c r="AA16" s="87">
        <v>237450</v>
      </c>
      <c r="AB16" s="32"/>
      <c r="AC16" s="33">
        <f>ROUND((T16+U16+V16+Y16+Z16+Q16+R16+S16+X16+W16)/(10),1)</f>
        <v>129730</v>
      </c>
    </row>
    <row r="17" spans="1:29" s="6" customFormat="1" ht="12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72"/>
      <c r="S17" s="72"/>
      <c r="T17" s="72"/>
      <c r="U17" s="72"/>
      <c r="V17" s="72"/>
      <c r="W17" s="72"/>
      <c r="X17" s="99"/>
      <c r="Y17" s="99"/>
      <c r="Z17" s="117"/>
      <c r="AA17" s="87"/>
      <c r="AB17" s="32"/>
      <c r="AC17" s="33"/>
    </row>
    <row r="18" spans="1:29" s="6" customFormat="1" ht="12" customHeight="1">
      <c r="A18" s="36" t="s">
        <v>35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7"/>
      <c r="M18" s="37"/>
      <c r="N18" s="37"/>
      <c r="O18" s="59"/>
      <c r="P18" s="37"/>
      <c r="Q18" s="37"/>
      <c r="R18" s="65"/>
      <c r="S18" s="65"/>
      <c r="T18" s="65"/>
      <c r="U18" s="77"/>
      <c r="V18" s="93"/>
      <c r="W18" s="65"/>
      <c r="X18" s="65"/>
      <c r="Y18" s="93"/>
      <c r="Z18" s="118"/>
      <c r="AA18" s="88"/>
      <c r="AB18" s="38"/>
      <c r="AC18" s="33"/>
    </row>
    <row r="19" spans="1:29" s="6" customFormat="1" ht="12.75" customHeight="1">
      <c r="A19" s="30" t="s">
        <v>38</v>
      </c>
      <c r="B19" s="31">
        <v>100</v>
      </c>
      <c r="C19" s="31">
        <v>6600</v>
      </c>
      <c r="D19" s="31">
        <v>8000</v>
      </c>
      <c r="E19" s="31">
        <v>3400</v>
      </c>
      <c r="F19" s="31">
        <v>1100</v>
      </c>
      <c r="G19" s="31">
        <v>7500</v>
      </c>
      <c r="H19" s="31">
        <v>10500</v>
      </c>
      <c r="I19" s="31">
        <v>10700</v>
      </c>
      <c r="J19" s="31">
        <v>15300</v>
      </c>
      <c r="K19" s="31">
        <v>10900</v>
      </c>
      <c r="L19" s="31">
        <v>10900</v>
      </c>
      <c r="M19" s="31">
        <v>10700</v>
      </c>
      <c r="N19" s="31">
        <v>9500</v>
      </c>
      <c r="O19" s="58">
        <v>4400</v>
      </c>
      <c r="P19" s="31">
        <v>6885</v>
      </c>
      <c r="Q19" s="31">
        <v>12479</v>
      </c>
      <c r="R19" s="64">
        <v>29355</v>
      </c>
      <c r="S19" s="64">
        <v>50313</v>
      </c>
      <c r="T19" s="64">
        <v>16386</v>
      </c>
      <c r="U19" s="72">
        <v>21350</v>
      </c>
      <c r="V19" s="92">
        <v>6527</v>
      </c>
      <c r="W19" s="64">
        <v>18091</v>
      </c>
      <c r="X19" s="64">
        <v>12527</v>
      </c>
      <c r="Y19" s="92">
        <v>17341</v>
      </c>
      <c r="Z19" s="117">
        <v>43647</v>
      </c>
      <c r="AA19" s="87">
        <v>39336</v>
      </c>
      <c r="AB19" s="32"/>
      <c r="AC19" s="33">
        <f>ROUND((T19+U19+V19+Y19+Z19+Q19+R19+S19+X19+W19)/(10),1)</f>
        <v>22801.6</v>
      </c>
    </row>
    <row r="20" spans="1:29" s="6" customFormat="1" ht="12" customHeight="1">
      <c r="A20" s="29" t="s">
        <v>5</v>
      </c>
      <c r="B20" s="31">
        <v>22600</v>
      </c>
      <c r="C20" s="31">
        <v>18400</v>
      </c>
      <c r="D20" s="31">
        <v>19000</v>
      </c>
      <c r="E20" s="31">
        <v>19900</v>
      </c>
      <c r="F20" s="31">
        <v>33900</v>
      </c>
      <c r="G20" s="31">
        <v>40800</v>
      </c>
      <c r="H20" s="31">
        <v>31500</v>
      </c>
      <c r="I20" s="31">
        <v>42400</v>
      </c>
      <c r="J20" s="31">
        <v>35600</v>
      </c>
      <c r="K20" s="31">
        <v>37600</v>
      </c>
      <c r="L20" s="31">
        <v>30600</v>
      </c>
      <c r="M20" s="31">
        <v>40100</v>
      </c>
      <c r="N20" s="31">
        <v>36900</v>
      </c>
      <c r="O20" s="58">
        <v>58800</v>
      </c>
      <c r="P20" s="31">
        <v>79541</v>
      </c>
      <c r="Q20" s="31">
        <v>112345</v>
      </c>
      <c r="R20" s="64">
        <v>120974</v>
      </c>
      <c r="S20" s="64">
        <v>93543</v>
      </c>
      <c r="T20" s="64">
        <v>103996</v>
      </c>
      <c r="U20" s="72">
        <v>92802</v>
      </c>
      <c r="V20" s="92">
        <v>112106</v>
      </c>
      <c r="W20" s="64">
        <v>87096</v>
      </c>
      <c r="X20" s="64">
        <v>165078</v>
      </c>
      <c r="Y20" s="92">
        <v>197938</v>
      </c>
      <c r="Z20" s="117">
        <v>209873</v>
      </c>
      <c r="AA20" s="87">
        <v>234833</v>
      </c>
      <c r="AB20" s="32"/>
      <c r="AC20" s="33">
        <f aca="true" t="shared" si="0" ref="AC20:AC40">ROUND((T20+U20+V20+Y20+Z20+Q20+R20+S20+X20+W20)/(10),1)</f>
        <v>129575.1</v>
      </c>
    </row>
    <row r="21" spans="1:29" s="6" customFormat="1" ht="12" customHeight="1">
      <c r="A21" s="29" t="s">
        <v>6</v>
      </c>
      <c r="B21" s="31">
        <v>100</v>
      </c>
      <c r="C21" s="31">
        <v>100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58">
        <v>0</v>
      </c>
      <c r="P21" s="31">
        <v>0</v>
      </c>
      <c r="Q21" s="31">
        <v>0</v>
      </c>
      <c r="R21" s="64">
        <v>0</v>
      </c>
      <c r="S21" s="64">
        <v>0</v>
      </c>
      <c r="T21" s="64">
        <v>20928</v>
      </c>
      <c r="U21" s="72">
        <v>0</v>
      </c>
      <c r="V21" s="92">
        <v>0</v>
      </c>
      <c r="W21" s="64">
        <v>0</v>
      </c>
      <c r="X21" s="64">
        <v>0</v>
      </c>
      <c r="Y21" s="92">
        <v>0</v>
      </c>
      <c r="Z21" s="117">
        <v>0</v>
      </c>
      <c r="AA21" s="87">
        <v>0</v>
      </c>
      <c r="AB21" s="32"/>
      <c r="AC21" s="33">
        <f t="shared" si="0"/>
        <v>2092.8</v>
      </c>
    </row>
    <row r="22" spans="1:29" s="6" customFormat="1" ht="12" customHeight="1">
      <c r="A22" s="29" t="s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300</v>
      </c>
      <c r="I22" s="31">
        <v>800</v>
      </c>
      <c r="J22" s="31">
        <v>0</v>
      </c>
      <c r="K22" s="31">
        <v>1700</v>
      </c>
      <c r="L22" s="31">
        <v>200</v>
      </c>
      <c r="M22" s="31">
        <v>800</v>
      </c>
      <c r="N22" s="31">
        <v>2200</v>
      </c>
      <c r="O22" s="58">
        <v>1300</v>
      </c>
      <c r="P22" s="31">
        <v>2529</v>
      </c>
      <c r="Q22" s="31">
        <v>3012</v>
      </c>
      <c r="R22" s="64">
        <v>2939</v>
      </c>
      <c r="S22" s="64">
        <v>498</v>
      </c>
      <c r="T22" s="64">
        <v>1032</v>
      </c>
      <c r="U22" s="72">
        <v>740</v>
      </c>
      <c r="V22" s="92">
        <v>1101</v>
      </c>
      <c r="W22" s="64">
        <v>742</v>
      </c>
      <c r="X22" s="64">
        <v>1225</v>
      </c>
      <c r="Y22" s="92">
        <v>1794</v>
      </c>
      <c r="Z22" s="117">
        <v>2388</v>
      </c>
      <c r="AA22" s="87">
        <v>803</v>
      </c>
      <c r="AB22" s="32"/>
      <c r="AC22" s="33">
        <f t="shared" si="0"/>
        <v>1547.1</v>
      </c>
    </row>
    <row r="23" spans="1:29" s="6" customFormat="1" ht="12" customHeight="1">
      <c r="A23" s="39" t="s">
        <v>34</v>
      </c>
      <c r="B23" s="40">
        <f aca="true" t="shared" si="1" ref="B23:R23">+B19+B20+B21+B22</f>
        <v>22800</v>
      </c>
      <c r="C23" s="40">
        <f t="shared" si="1"/>
        <v>25100</v>
      </c>
      <c r="D23" s="40">
        <f t="shared" si="1"/>
        <v>27000</v>
      </c>
      <c r="E23" s="40">
        <f t="shared" si="1"/>
        <v>23300</v>
      </c>
      <c r="F23" s="40">
        <f t="shared" si="1"/>
        <v>35000</v>
      </c>
      <c r="G23" s="40">
        <f t="shared" si="1"/>
        <v>48300</v>
      </c>
      <c r="H23" s="40">
        <f t="shared" si="1"/>
        <v>42300</v>
      </c>
      <c r="I23" s="40">
        <f t="shared" si="1"/>
        <v>53900</v>
      </c>
      <c r="J23" s="40">
        <f t="shared" si="1"/>
        <v>50900</v>
      </c>
      <c r="K23" s="40">
        <f t="shared" si="1"/>
        <v>50200</v>
      </c>
      <c r="L23" s="40">
        <f t="shared" si="1"/>
        <v>41700</v>
      </c>
      <c r="M23" s="40">
        <f t="shared" si="1"/>
        <v>51600</v>
      </c>
      <c r="N23" s="40">
        <f t="shared" si="1"/>
        <v>48600</v>
      </c>
      <c r="O23" s="60">
        <f t="shared" si="1"/>
        <v>64500</v>
      </c>
      <c r="P23" s="40">
        <f>+P19+P20+P21+P22</f>
        <v>88955</v>
      </c>
      <c r="Q23" s="40">
        <f>+Q19+Q20+Q21+Q22</f>
        <v>127836</v>
      </c>
      <c r="R23" s="66">
        <f t="shared" si="1"/>
        <v>153268</v>
      </c>
      <c r="S23" s="66">
        <f aca="true" t="shared" si="2" ref="S23:AA23">+S19+S20+S21+S22</f>
        <v>144354</v>
      </c>
      <c r="T23" s="66">
        <f t="shared" si="2"/>
        <v>142342</v>
      </c>
      <c r="U23" s="66">
        <f t="shared" si="2"/>
        <v>114892</v>
      </c>
      <c r="V23" s="74">
        <f t="shared" si="2"/>
        <v>119734</v>
      </c>
      <c r="W23" s="66">
        <f>+W19+W20+W21+W22</f>
        <v>105929</v>
      </c>
      <c r="X23" s="66">
        <f>+X19+X20+X21+X22</f>
        <v>178830</v>
      </c>
      <c r="Y23" s="95">
        <f>+Y19+Y20+Y21+Y22</f>
        <v>217073</v>
      </c>
      <c r="Z23" s="119">
        <f>+Z19+Z20+Z21+Z22</f>
        <v>255908</v>
      </c>
      <c r="AA23" s="44">
        <f t="shared" si="2"/>
        <v>274972</v>
      </c>
      <c r="AB23" s="41"/>
      <c r="AC23" s="33">
        <f t="shared" si="0"/>
        <v>156016.6</v>
      </c>
    </row>
    <row r="24" spans="1:29" s="6" customFormat="1" ht="12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74"/>
      <c r="S24" s="74"/>
      <c r="T24" s="74"/>
      <c r="U24" s="74"/>
      <c r="V24" s="74"/>
      <c r="W24" s="66"/>
      <c r="X24" s="66"/>
      <c r="Y24" s="95"/>
      <c r="Z24" s="119"/>
      <c r="AA24" s="44"/>
      <c r="AB24" s="41"/>
      <c r="AC24" s="33"/>
    </row>
    <row r="25" spans="1:29" s="6" customFormat="1" ht="12" customHeight="1">
      <c r="A25" s="39" t="s">
        <v>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8"/>
      <c r="P25" s="31"/>
      <c r="Q25" s="31"/>
      <c r="R25" s="67"/>
      <c r="S25" s="67"/>
      <c r="T25" s="67"/>
      <c r="U25" s="78"/>
      <c r="V25" s="94"/>
      <c r="W25" s="67"/>
      <c r="X25" s="67"/>
      <c r="Y25" s="94"/>
      <c r="Z25" s="120"/>
      <c r="AA25" s="89"/>
      <c r="AB25" s="32"/>
      <c r="AC25" s="33"/>
    </row>
    <row r="26" spans="1:29" s="6" customFormat="1" ht="12" customHeight="1">
      <c r="A26" s="29" t="s">
        <v>7</v>
      </c>
      <c r="B26" s="31">
        <f aca="true" t="shared" si="3" ref="B26:R26">SUM(B27:B29)</f>
        <v>14400</v>
      </c>
      <c r="C26" s="31">
        <f t="shared" si="3"/>
        <v>16300</v>
      </c>
      <c r="D26" s="31">
        <f t="shared" si="3"/>
        <v>23400</v>
      </c>
      <c r="E26" s="31">
        <f t="shared" si="3"/>
        <v>21700</v>
      </c>
      <c r="F26" s="31">
        <f t="shared" si="3"/>
        <v>26700</v>
      </c>
      <c r="G26" s="31">
        <f t="shared" si="3"/>
        <v>37400</v>
      </c>
      <c r="H26" s="31">
        <f t="shared" si="3"/>
        <v>31400</v>
      </c>
      <c r="I26" s="31">
        <f t="shared" si="3"/>
        <v>38500</v>
      </c>
      <c r="J26" s="31">
        <f t="shared" si="3"/>
        <v>39900</v>
      </c>
      <c r="K26" s="31">
        <f t="shared" si="3"/>
        <v>39200</v>
      </c>
      <c r="L26" s="31">
        <f t="shared" si="3"/>
        <v>31000</v>
      </c>
      <c r="M26" s="31">
        <f t="shared" si="3"/>
        <v>42100</v>
      </c>
      <c r="N26" s="31">
        <f t="shared" si="3"/>
        <v>44100</v>
      </c>
      <c r="O26" s="58">
        <f>SUM(O27:O29)</f>
        <v>56700</v>
      </c>
      <c r="P26" s="31">
        <f>SUM(P27:P29)</f>
        <v>75920</v>
      </c>
      <c r="Q26" s="31">
        <f>SUM(Q27:Q29)</f>
        <v>98312</v>
      </c>
      <c r="R26" s="67">
        <f t="shared" si="3"/>
        <v>102885</v>
      </c>
      <c r="S26" s="67">
        <f>SUM(S27:S29)</f>
        <v>127835</v>
      </c>
      <c r="T26" s="67">
        <f>SUM(T27:T29)</f>
        <v>120875</v>
      </c>
      <c r="U26" s="78">
        <v>108322</v>
      </c>
      <c r="V26" s="94">
        <v>101614</v>
      </c>
      <c r="W26" s="67">
        <f>SUM(W27:W29)</f>
        <v>93379</v>
      </c>
      <c r="X26" s="67">
        <f>SUM(X27:X29)</f>
        <v>131438</v>
      </c>
      <c r="Y26" s="94">
        <f>SUM(Y27:Y29)</f>
        <v>140970</v>
      </c>
      <c r="Z26" s="120">
        <f>SUM(Z27:Z29)</f>
        <v>177796</v>
      </c>
      <c r="AA26" s="89">
        <f>SUM(AA27:AA29)</f>
        <v>50091</v>
      </c>
      <c r="AB26" s="32"/>
      <c r="AC26" s="33">
        <f t="shared" si="0"/>
        <v>120342.6</v>
      </c>
    </row>
    <row r="27" spans="1:29" s="6" customFormat="1" ht="12" customHeight="1">
      <c r="A27" s="29" t="s">
        <v>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58">
        <v>0</v>
      </c>
      <c r="P27" s="31">
        <v>0</v>
      </c>
      <c r="Q27" s="31">
        <v>0</v>
      </c>
      <c r="R27" s="64">
        <v>0</v>
      </c>
      <c r="S27" s="64">
        <v>0</v>
      </c>
      <c r="T27" s="64">
        <v>0</v>
      </c>
      <c r="U27" s="72">
        <v>0</v>
      </c>
      <c r="V27" s="92">
        <v>0</v>
      </c>
      <c r="W27" s="64">
        <v>0</v>
      </c>
      <c r="X27" s="64">
        <v>0</v>
      </c>
      <c r="Y27" s="92">
        <v>0</v>
      </c>
      <c r="Z27" s="117">
        <v>0</v>
      </c>
      <c r="AA27" s="87">
        <v>0</v>
      </c>
      <c r="AB27" s="32"/>
      <c r="AC27" s="33">
        <f t="shared" si="0"/>
        <v>0</v>
      </c>
    </row>
    <row r="28" spans="1:29" s="6" customFormat="1" ht="12" customHeight="1">
      <c r="A28" s="29" t="s">
        <v>8</v>
      </c>
      <c r="B28" s="31">
        <v>0</v>
      </c>
      <c r="C28" s="31">
        <v>8300</v>
      </c>
      <c r="D28" s="31">
        <v>8000</v>
      </c>
      <c r="E28" s="31">
        <v>3900</v>
      </c>
      <c r="F28" s="31">
        <v>5800</v>
      </c>
      <c r="G28" s="31">
        <v>11100</v>
      </c>
      <c r="H28" s="31">
        <v>1900</v>
      </c>
      <c r="I28" s="31">
        <v>3800</v>
      </c>
      <c r="J28" s="31">
        <v>1900</v>
      </c>
      <c r="K28" s="31">
        <v>0</v>
      </c>
      <c r="L28" s="31">
        <v>0</v>
      </c>
      <c r="M28" s="31">
        <v>600</v>
      </c>
      <c r="N28" s="31">
        <v>100</v>
      </c>
      <c r="O28" s="58">
        <v>100</v>
      </c>
      <c r="P28" s="31">
        <v>1188</v>
      </c>
      <c r="Q28" s="31">
        <v>1823</v>
      </c>
      <c r="R28" s="64">
        <v>339</v>
      </c>
      <c r="S28" s="64">
        <v>3198</v>
      </c>
      <c r="T28" s="64">
        <v>4877</v>
      </c>
      <c r="U28" s="72">
        <v>3075</v>
      </c>
      <c r="V28" s="92">
        <v>3823</v>
      </c>
      <c r="W28" s="64">
        <v>2142</v>
      </c>
      <c r="X28" s="64">
        <v>5772</v>
      </c>
      <c r="Y28" s="92">
        <v>6322</v>
      </c>
      <c r="Z28" s="117">
        <v>5568</v>
      </c>
      <c r="AA28" s="87">
        <v>1187</v>
      </c>
      <c r="AB28" s="32"/>
      <c r="AC28" s="33">
        <f t="shared" si="0"/>
        <v>3693.9</v>
      </c>
    </row>
    <row r="29" spans="1:29" s="6" customFormat="1" ht="12" customHeight="1">
      <c r="A29" s="29" t="s">
        <v>15</v>
      </c>
      <c r="B29" s="31">
        <v>14400</v>
      </c>
      <c r="C29" s="31">
        <v>8000</v>
      </c>
      <c r="D29" s="31">
        <v>15400</v>
      </c>
      <c r="E29" s="31">
        <v>17800</v>
      </c>
      <c r="F29" s="31">
        <v>20900</v>
      </c>
      <c r="G29" s="31">
        <v>26300</v>
      </c>
      <c r="H29" s="31">
        <v>29500</v>
      </c>
      <c r="I29" s="31">
        <v>34700</v>
      </c>
      <c r="J29" s="31">
        <v>38000</v>
      </c>
      <c r="K29" s="31">
        <v>39200</v>
      </c>
      <c r="L29" s="31">
        <v>31000</v>
      </c>
      <c r="M29" s="31">
        <v>41500</v>
      </c>
      <c r="N29" s="31">
        <v>44000</v>
      </c>
      <c r="O29" s="58">
        <v>56600</v>
      </c>
      <c r="P29" s="31">
        <v>74732</v>
      </c>
      <c r="Q29" s="31">
        <v>96489</v>
      </c>
      <c r="R29" s="64">
        <v>102546</v>
      </c>
      <c r="S29" s="64">
        <v>124637</v>
      </c>
      <c r="T29" s="64">
        <v>115998</v>
      </c>
      <c r="U29" s="72">
        <v>105247</v>
      </c>
      <c r="V29" s="92">
        <v>97791</v>
      </c>
      <c r="W29" s="64">
        <v>91237</v>
      </c>
      <c r="X29" s="64">
        <v>125666</v>
      </c>
      <c r="Y29" s="92">
        <v>134648</v>
      </c>
      <c r="Z29" s="117">
        <v>172228</v>
      </c>
      <c r="AA29" s="87">
        <v>48904</v>
      </c>
      <c r="AB29" s="32"/>
      <c r="AC29" s="33">
        <f t="shared" si="0"/>
        <v>116648.7</v>
      </c>
    </row>
    <row r="30" spans="1:29" s="6" customFormat="1" ht="12" customHeight="1">
      <c r="A30" s="30" t="s">
        <v>30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58">
        <v>0</v>
      </c>
      <c r="P30" s="31">
        <v>0</v>
      </c>
      <c r="Q30" s="31">
        <v>5</v>
      </c>
      <c r="R30" s="64">
        <v>0</v>
      </c>
      <c r="S30" s="64">
        <v>0</v>
      </c>
      <c r="T30" s="64">
        <v>0</v>
      </c>
      <c r="U30" s="72">
        <v>0</v>
      </c>
      <c r="V30" s="92">
        <v>0</v>
      </c>
      <c r="W30" s="64">
        <v>0</v>
      </c>
      <c r="X30" s="64">
        <v>0</v>
      </c>
      <c r="Y30" s="92">
        <v>0</v>
      </c>
      <c r="Z30" s="117">
        <v>0</v>
      </c>
      <c r="AA30" s="87">
        <v>0</v>
      </c>
      <c r="AB30" s="32"/>
      <c r="AC30" s="33">
        <f t="shared" si="0"/>
        <v>0.5</v>
      </c>
    </row>
    <row r="31" spans="1:29" s="6" customFormat="1" ht="12" customHeight="1">
      <c r="A31" s="30" t="s">
        <v>31</v>
      </c>
      <c r="B31" s="31">
        <v>0</v>
      </c>
      <c r="C31" s="31">
        <v>100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100</v>
      </c>
      <c r="J31" s="31">
        <v>0</v>
      </c>
      <c r="K31" s="31">
        <v>100</v>
      </c>
      <c r="L31" s="31">
        <v>0</v>
      </c>
      <c r="M31" s="31">
        <v>0</v>
      </c>
      <c r="N31" s="31">
        <v>100</v>
      </c>
      <c r="O31" s="58">
        <v>800</v>
      </c>
      <c r="P31" s="31">
        <v>159</v>
      </c>
      <c r="Q31" s="31">
        <v>35</v>
      </c>
      <c r="R31" s="64">
        <v>89</v>
      </c>
      <c r="S31" s="64">
        <v>95</v>
      </c>
      <c r="T31" s="64">
        <v>118</v>
      </c>
      <c r="U31" s="72">
        <v>28</v>
      </c>
      <c r="V31" s="92">
        <v>30</v>
      </c>
      <c r="W31" s="64">
        <v>24</v>
      </c>
      <c r="X31" s="64">
        <v>14</v>
      </c>
      <c r="Y31" s="92">
        <v>10</v>
      </c>
      <c r="Z31" s="117">
        <v>0</v>
      </c>
      <c r="AA31" s="87">
        <v>0</v>
      </c>
      <c r="AB31" s="32"/>
      <c r="AC31" s="33">
        <f t="shared" si="0"/>
        <v>44.3</v>
      </c>
    </row>
    <row r="32" spans="1:29" s="6" customFormat="1" ht="12" customHeight="1">
      <c r="A32" s="30" t="s">
        <v>32</v>
      </c>
      <c r="B32" s="31">
        <v>100</v>
      </c>
      <c r="C32" s="31">
        <v>0</v>
      </c>
      <c r="D32" s="31">
        <v>200</v>
      </c>
      <c r="E32" s="31">
        <v>100</v>
      </c>
      <c r="F32" s="31">
        <v>100</v>
      </c>
      <c r="G32" s="31">
        <v>0</v>
      </c>
      <c r="H32" s="31">
        <v>100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58">
        <v>0</v>
      </c>
      <c r="P32" s="31">
        <v>0</v>
      </c>
      <c r="Q32" s="31">
        <v>0</v>
      </c>
      <c r="R32" s="64">
        <v>0</v>
      </c>
      <c r="S32" s="64">
        <v>0</v>
      </c>
      <c r="T32" s="64">
        <v>0</v>
      </c>
      <c r="U32" s="72">
        <v>0</v>
      </c>
      <c r="V32" s="92">
        <v>0</v>
      </c>
      <c r="W32" s="64">
        <v>0</v>
      </c>
      <c r="X32" s="64">
        <v>0</v>
      </c>
      <c r="Y32" s="92">
        <v>0</v>
      </c>
      <c r="Z32" s="117">
        <v>0</v>
      </c>
      <c r="AA32" s="87">
        <v>0</v>
      </c>
      <c r="AB32" s="32"/>
      <c r="AC32" s="33">
        <f t="shared" si="0"/>
        <v>0</v>
      </c>
    </row>
    <row r="33" spans="1:29" s="6" customFormat="1" ht="16.5" customHeight="1">
      <c r="A33" s="29" t="s">
        <v>10</v>
      </c>
      <c r="B33" s="31">
        <v>1700</v>
      </c>
      <c r="C33" s="31">
        <v>0</v>
      </c>
      <c r="D33" s="31">
        <v>0</v>
      </c>
      <c r="E33" s="31">
        <v>0</v>
      </c>
      <c r="F33" s="31">
        <v>0</v>
      </c>
      <c r="G33" s="31">
        <v>200</v>
      </c>
      <c r="H33" s="31">
        <v>100</v>
      </c>
      <c r="I33" s="31">
        <v>0</v>
      </c>
      <c r="J33" s="31">
        <v>100</v>
      </c>
      <c r="K33" s="31">
        <v>0</v>
      </c>
      <c r="L33" s="31">
        <v>0</v>
      </c>
      <c r="M33" s="31">
        <v>0</v>
      </c>
      <c r="N33" s="31">
        <v>0</v>
      </c>
      <c r="O33" s="58">
        <v>100</v>
      </c>
      <c r="P33" s="31">
        <v>397</v>
      </c>
      <c r="Q33" s="31">
        <v>129</v>
      </c>
      <c r="R33" s="64">
        <v>-19</v>
      </c>
      <c r="S33" s="64">
        <v>38</v>
      </c>
      <c r="T33" s="64">
        <v>-1</v>
      </c>
      <c r="U33" s="72">
        <v>15</v>
      </c>
      <c r="V33" s="92">
        <v>-1</v>
      </c>
      <c r="W33" s="64">
        <v>-1</v>
      </c>
      <c r="X33" s="64">
        <v>-10</v>
      </c>
      <c r="Y33" s="92">
        <v>149</v>
      </c>
      <c r="Z33" s="117">
        <v>202</v>
      </c>
      <c r="AA33" s="87">
        <v>108</v>
      </c>
      <c r="AB33" s="32"/>
      <c r="AC33" s="33">
        <f t="shared" si="0"/>
        <v>50.1</v>
      </c>
    </row>
    <row r="34" spans="1:29" s="6" customFormat="1" ht="12" customHeight="1">
      <c r="A34" s="29" t="s">
        <v>11</v>
      </c>
      <c r="B34" s="31">
        <v>0</v>
      </c>
      <c r="C34" s="31">
        <v>700</v>
      </c>
      <c r="D34" s="31">
        <v>0</v>
      </c>
      <c r="E34" s="31">
        <v>400</v>
      </c>
      <c r="F34" s="31">
        <v>700</v>
      </c>
      <c r="G34" s="31">
        <v>200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8">
        <v>0</v>
      </c>
      <c r="P34" s="31">
        <v>0</v>
      </c>
      <c r="Q34" s="31">
        <v>0</v>
      </c>
      <c r="R34" s="64">
        <v>0</v>
      </c>
      <c r="S34" s="64">
        <v>0</v>
      </c>
      <c r="T34" s="64">
        <v>0</v>
      </c>
      <c r="U34" s="72">
        <v>0</v>
      </c>
      <c r="V34" s="92">
        <v>0</v>
      </c>
      <c r="W34" s="64">
        <v>0</v>
      </c>
      <c r="X34" s="64">
        <v>0</v>
      </c>
      <c r="Y34" s="92">
        <v>0</v>
      </c>
      <c r="Z34" s="117">
        <v>0</v>
      </c>
      <c r="AA34" s="87">
        <v>0</v>
      </c>
      <c r="AB34" s="32"/>
      <c r="AC34" s="33">
        <f t="shared" si="0"/>
        <v>0</v>
      </c>
    </row>
    <row r="35" spans="1:29" s="6" customFormat="1" ht="12" customHeight="1">
      <c r="A35" s="29" t="s">
        <v>12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58">
        <v>0</v>
      </c>
      <c r="P35" s="31">
        <v>0</v>
      </c>
      <c r="Q35" s="31">
        <v>0</v>
      </c>
      <c r="R35" s="64">
        <v>0</v>
      </c>
      <c r="S35" s="64">
        <v>0</v>
      </c>
      <c r="T35" s="64">
        <v>0</v>
      </c>
      <c r="U35" s="72">
        <v>0</v>
      </c>
      <c r="V35" s="92">
        <v>0</v>
      </c>
      <c r="W35" s="64">
        <v>0</v>
      </c>
      <c r="X35" s="64">
        <v>30047</v>
      </c>
      <c r="Y35" s="92">
        <v>32297</v>
      </c>
      <c r="Z35" s="117">
        <v>38574</v>
      </c>
      <c r="AA35" s="87">
        <v>0</v>
      </c>
      <c r="AB35" s="41"/>
      <c r="AC35" s="33">
        <f t="shared" si="0"/>
        <v>10091.8</v>
      </c>
    </row>
    <row r="36" spans="1:29" s="6" customFormat="1" ht="12" customHeight="1">
      <c r="A36" s="39" t="s">
        <v>37</v>
      </c>
      <c r="B36" s="40">
        <f aca="true" t="shared" si="4" ref="B36:O36">SUM(B30:B35)+B26</f>
        <v>16200</v>
      </c>
      <c r="C36" s="40">
        <f t="shared" si="4"/>
        <v>17100</v>
      </c>
      <c r="D36" s="40">
        <f t="shared" si="4"/>
        <v>23600</v>
      </c>
      <c r="E36" s="40">
        <f t="shared" si="4"/>
        <v>22200</v>
      </c>
      <c r="F36" s="40">
        <f t="shared" si="4"/>
        <v>27500</v>
      </c>
      <c r="G36" s="40">
        <f t="shared" si="4"/>
        <v>37800</v>
      </c>
      <c r="H36" s="40">
        <f t="shared" si="4"/>
        <v>31600</v>
      </c>
      <c r="I36" s="40">
        <f t="shared" si="4"/>
        <v>38600</v>
      </c>
      <c r="J36" s="40">
        <f t="shared" si="4"/>
        <v>40000</v>
      </c>
      <c r="K36" s="40">
        <f t="shared" si="4"/>
        <v>39300</v>
      </c>
      <c r="L36" s="40">
        <f t="shared" si="4"/>
        <v>31000</v>
      </c>
      <c r="M36" s="40">
        <f t="shared" si="4"/>
        <v>42100</v>
      </c>
      <c r="N36" s="40">
        <f t="shared" si="4"/>
        <v>44200</v>
      </c>
      <c r="O36" s="60">
        <f t="shared" si="4"/>
        <v>57600</v>
      </c>
      <c r="P36" s="40">
        <f aca="true" t="shared" si="5" ref="P36:AA36">SUM(P30:P35)+P26</f>
        <v>76476</v>
      </c>
      <c r="Q36" s="40">
        <f t="shared" si="5"/>
        <v>98481</v>
      </c>
      <c r="R36" s="66">
        <f t="shared" si="5"/>
        <v>102955</v>
      </c>
      <c r="S36" s="66">
        <f t="shared" si="5"/>
        <v>127968</v>
      </c>
      <c r="T36" s="66">
        <f t="shared" si="5"/>
        <v>120992</v>
      </c>
      <c r="U36" s="74">
        <f t="shared" si="5"/>
        <v>108365</v>
      </c>
      <c r="V36" s="95">
        <v>101643</v>
      </c>
      <c r="W36" s="66">
        <f>SUM(W30:W35)+W26</f>
        <v>93402</v>
      </c>
      <c r="X36" s="66">
        <f>SUM(X30:X35)+X26</f>
        <v>161489</v>
      </c>
      <c r="Y36" s="95">
        <f>SUM(Y30:Y35)+Y26</f>
        <v>173426</v>
      </c>
      <c r="Z36" s="119">
        <f>SUM(Z30:Z35)+Z26</f>
        <v>216572</v>
      </c>
      <c r="AA36" s="44">
        <f t="shared" si="5"/>
        <v>50199</v>
      </c>
      <c r="AB36" s="41"/>
      <c r="AC36" s="33">
        <f t="shared" si="0"/>
        <v>130529.3</v>
      </c>
    </row>
    <row r="37" spans="1:29" s="6" customFormat="1" ht="12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74"/>
      <c r="S37" s="74"/>
      <c r="T37" s="74"/>
      <c r="U37" s="74"/>
      <c r="V37" s="74"/>
      <c r="W37" s="66"/>
      <c r="X37" s="66"/>
      <c r="Y37" s="95"/>
      <c r="Z37" s="119"/>
      <c r="AA37" s="44"/>
      <c r="AB37" s="32"/>
      <c r="AC37" s="33"/>
    </row>
    <row r="38" spans="1:29" s="45" customFormat="1" ht="12" customHeight="1">
      <c r="A38" s="39" t="s">
        <v>41</v>
      </c>
      <c r="B38" s="40">
        <f>+B23-B36</f>
        <v>6600</v>
      </c>
      <c r="C38" s="40">
        <f aca="true" t="shared" si="6" ref="C38:M38">+C23-C36</f>
        <v>8000</v>
      </c>
      <c r="D38" s="40">
        <f t="shared" si="6"/>
        <v>3400</v>
      </c>
      <c r="E38" s="40">
        <f t="shared" si="6"/>
        <v>1100</v>
      </c>
      <c r="F38" s="40">
        <f t="shared" si="6"/>
        <v>7500</v>
      </c>
      <c r="G38" s="40">
        <f t="shared" si="6"/>
        <v>10500</v>
      </c>
      <c r="H38" s="40">
        <f t="shared" si="6"/>
        <v>10700</v>
      </c>
      <c r="I38" s="40">
        <f t="shared" si="6"/>
        <v>15300</v>
      </c>
      <c r="J38" s="40">
        <f t="shared" si="6"/>
        <v>10900</v>
      </c>
      <c r="K38" s="40">
        <f t="shared" si="6"/>
        <v>10900</v>
      </c>
      <c r="L38" s="40">
        <f t="shared" si="6"/>
        <v>10700</v>
      </c>
      <c r="M38" s="40">
        <f t="shared" si="6"/>
        <v>9500</v>
      </c>
      <c r="N38" s="40">
        <f aca="true" t="shared" si="7" ref="N38:AA38">+N23-N36</f>
        <v>4400</v>
      </c>
      <c r="O38" s="60">
        <f t="shared" si="7"/>
        <v>6900</v>
      </c>
      <c r="P38" s="40">
        <f t="shared" si="7"/>
        <v>12479</v>
      </c>
      <c r="Q38" s="40">
        <f t="shared" si="7"/>
        <v>29355</v>
      </c>
      <c r="R38" s="66">
        <f t="shared" si="7"/>
        <v>50313</v>
      </c>
      <c r="S38" s="66">
        <f t="shared" si="7"/>
        <v>16386</v>
      </c>
      <c r="T38" s="66">
        <f t="shared" si="7"/>
        <v>21350</v>
      </c>
      <c r="U38" s="74">
        <f t="shared" si="7"/>
        <v>6527</v>
      </c>
      <c r="V38" s="95">
        <v>18091</v>
      </c>
      <c r="W38" s="66">
        <f>+W23-W36</f>
        <v>12527</v>
      </c>
      <c r="X38" s="66">
        <f>+X23-X36</f>
        <v>17341</v>
      </c>
      <c r="Y38" s="95">
        <f>+Y23-Y36</f>
        <v>43647</v>
      </c>
      <c r="Z38" s="119">
        <f>+Z23-Z36</f>
        <v>39336</v>
      </c>
      <c r="AA38" s="44">
        <f t="shared" si="7"/>
        <v>224773</v>
      </c>
      <c r="AB38" s="32"/>
      <c r="AC38" s="33">
        <f t="shared" si="0"/>
        <v>25487.3</v>
      </c>
    </row>
    <row r="39" spans="1:29" s="6" customFormat="1" ht="12" customHeight="1">
      <c r="A39" s="29" t="s">
        <v>13</v>
      </c>
      <c r="B39" s="46">
        <v>1200</v>
      </c>
      <c r="C39" s="46">
        <v>1400</v>
      </c>
      <c r="D39" s="46">
        <v>2000</v>
      </c>
      <c r="E39" s="46">
        <v>1800</v>
      </c>
      <c r="F39" s="46">
        <v>2200</v>
      </c>
      <c r="G39" s="46">
        <v>3100</v>
      </c>
      <c r="H39" s="46">
        <v>2600</v>
      </c>
      <c r="I39" s="46">
        <v>3200</v>
      </c>
      <c r="J39" s="46">
        <v>3300</v>
      </c>
      <c r="K39" s="46">
        <v>3300</v>
      </c>
      <c r="L39" s="46">
        <v>2600</v>
      </c>
      <c r="M39" s="46">
        <v>3500</v>
      </c>
      <c r="N39" s="46">
        <v>3700</v>
      </c>
      <c r="O39" s="47">
        <v>4700</v>
      </c>
      <c r="P39" s="46">
        <f aca="true" t="shared" si="8" ref="P39:V39">SUM(P26/12)</f>
        <v>6326.666666666667</v>
      </c>
      <c r="Q39" s="46">
        <f t="shared" si="8"/>
        <v>8192.666666666666</v>
      </c>
      <c r="R39" s="46">
        <f t="shared" si="8"/>
        <v>8573.75</v>
      </c>
      <c r="S39" s="46">
        <f t="shared" si="8"/>
        <v>10652.916666666666</v>
      </c>
      <c r="T39" s="46">
        <f t="shared" si="8"/>
        <v>10072.916666666666</v>
      </c>
      <c r="U39" s="79">
        <f t="shared" si="8"/>
        <v>9026.833333333334</v>
      </c>
      <c r="V39" s="47">
        <f t="shared" si="8"/>
        <v>8467.833333333334</v>
      </c>
      <c r="W39" s="46">
        <f>SUM(W26/12)</f>
        <v>7781.583333333333</v>
      </c>
      <c r="X39" s="46">
        <f>SUM(X26/12)</f>
        <v>10953.166666666666</v>
      </c>
      <c r="Y39" s="47">
        <f>SUM(Y26/12)</f>
        <v>11747.5</v>
      </c>
      <c r="Z39" s="47">
        <f>SUM(Z26/12)</f>
        <v>14816.333333333334</v>
      </c>
      <c r="AA39" s="91">
        <f>AA26/AA15</f>
        <v>16697</v>
      </c>
      <c r="AB39" s="48"/>
      <c r="AC39" s="33">
        <f>ROUND((T39+U39+V39+Y39+Z39+Q39+R39+S39+X39+W39)/(10),1)</f>
        <v>10028.6</v>
      </c>
    </row>
    <row r="40" spans="1:29" s="6" customFormat="1" ht="12" customHeight="1">
      <c r="A40" s="29" t="s">
        <v>14</v>
      </c>
      <c r="B40" s="49">
        <f>ROUND(+B38/B39,1)</f>
        <v>5.5</v>
      </c>
      <c r="C40" s="49">
        <f aca="true" t="shared" si="9" ref="C40:P40">ROUND(+C38/C39,1)</f>
        <v>5.7</v>
      </c>
      <c r="D40" s="49">
        <f t="shared" si="9"/>
        <v>1.7</v>
      </c>
      <c r="E40" s="49">
        <f t="shared" si="9"/>
        <v>0.6</v>
      </c>
      <c r="F40" s="49">
        <f t="shared" si="9"/>
        <v>3.4</v>
      </c>
      <c r="G40" s="49">
        <f t="shared" si="9"/>
        <v>3.4</v>
      </c>
      <c r="H40" s="49">
        <f t="shared" si="9"/>
        <v>4.1</v>
      </c>
      <c r="I40" s="49">
        <f t="shared" si="9"/>
        <v>4.8</v>
      </c>
      <c r="J40" s="49">
        <f t="shared" si="9"/>
        <v>3.3</v>
      </c>
      <c r="K40" s="49">
        <f t="shared" si="9"/>
        <v>3.3</v>
      </c>
      <c r="L40" s="49">
        <f t="shared" si="9"/>
        <v>4.1</v>
      </c>
      <c r="M40" s="49">
        <f t="shared" si="9"/>
        <v>2.7</v>
      </c>
      <c r="N40" s="49">
        <f t="shared" si="9"/>
        <v>1.2</v>
      </c>
      <c r="O40" s="61">
        <f t="shared" si="9"/>
        <v>1.5</v>
      </c>
      <c r="P40" s="49">
        <f t="shared" si="9"/>
        <v>2</v>
      </c>
      <c r="Q40" s="49">
        <f aca="true" t="shared" si="10" ref="Q40:AA40">ROUND(+Q38/Q39,1)</f>
        <v>3.6</v>
      </c>
      <c r="R40" s="49">
        <f t="shared" si="10"/>
        <v>5.9</v>
      </c>
      <c r="S40" s="68">
        <f t="shared" si="10"/>
        <v>1.5</v>
      </c>
      <c r="T40" s="68">
        <f t="shared" si="10"/>
        <v>2.1</v>
      </c>
      <c r="U40" s="80">
        <f t="shared" si="10"/>
        <v>0.7</v>
      </c>
      <c r="V40" s="96">
        <v>2.1</v>
      </c>
      <c r="W40" s="68">
        <f>ROUND(+W38/W39,1)</f>
        <v>1.6</v>
      </c>
      <c r="X40" s="68">
        <f>ROUND(+X38/X39,1)</f>
        <v>1.6</v>
      </c>
      <c r="Y40" s="96">
        <f>ROUND(+Y38/Y39,1)</f>
        <v>3.7</v>
      </c>
      <c r="Z40" s="121">
        <f>ROUND(+Z38/Z39,1)</f>
        <v>2.7</v>
      </c>
      <c r="AA40" s="50">
        <f t="shared" si="10"/>
        <v>13.5</v>
      </c>
      <c r="AB40" s="7"/>
      <c r="AC40" s="33">
        <f t="shared" si="0"/>
        <v>2.6</v>
      </c>
    </row>
    <row r="41" spans="1:29" s="6" customFormat="1" ht="12" customHeight="1" thickBo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62"/>
      <c r="P41" s="52"/>
      <c r="Q41" s="52"/>
      <c r="R41" s="69"/>
      <c r="S41" s="69"/>
      <c r="T41" s="69"/>
      <c r="U41" s="81"/>
      <c r="V41" s="97"/>
      <c r="W41" s="69"/>
      <c r="X41" s="97"/>
      <c r="Y41" s="97"/>
      <c r="Z41" s="122"/>
      <c r="AA41" s="53"/>
      <c r="AB41" s="7"/>
      <c r="AC41" s="54"/>
    </row>
    <row r="42" spans="1:35" s="6" customFormat="1" ht="12" customHeight="1">
      <c r="A42" s="55" t="s">
        <v>42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48"/>
      <c r="S42" s="48"/>
      <c r="T42" s="48"/>
      <c r="U42" s="48"/>
      <c r="V42" s="48"/>
      <c r="W42" s="7"/>
      <c r="X42" s="7"/>
      <c r="Y42" s="7"/>
      <c r="Z42" s="7"/>
      <c r="AA42" s="7"/>
      <c r="AB42" s="5"/>
      <c r="AC42" s="7"/>
      <c r="AD42" s="7"/>
      <c r="AI42" s="7"/>
    </row>
    <row r="43" spans="1:36" s="6" customFormat="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W43" s="7"/>
      <c r="X43" s="7"/>
      <c r="Y43" s="7"/>
      <c r="Z43" s="7"/>
      <c r="AA43" s="7"/>
      <c r="AB43" s="100"/>
      <c r="AJ43" s="7"/>
    </row>
    <row r="44" spans="1:17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</sheetData>
  <sheetProtection selectLockedCells="1"/>
  <mergeCells count="6">
    <mergeCell ref="A12:G12"/>
    <mergeCell ref="A14:G14"/>
    <mergeCell ref="V10:Y11"/>
    <mergeCell ref="V12:Y12"/>
    <mergeCell ref="V14:Y14"/>
    <mergeCell ref="AA9:AC9"/>
  </mergeCells>
  <printOptions gridLines="1"/>
  <pageMargins left="0" right="0" top="0.4330708661417323" bottom="0.31496062992125984" header="0.2755905511811024" footer="0.15748031496062992"/>
  <pageSetup fitToHeight="1" fitToWidth="1" horizontalDpi="600" verticalDpi="600" orientation="landscape" paperSize="9" scale="52" r:id="rId2"/>
  <headerFooter alignWithMargins="0">
    <oddFooter>&amp;L&amp;8&amp;D&amp;C&amp;Z&amp;F&amp;R&amp;A</oddFooter>
  </headerFooter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 password="D9E6" sheet="1" objects="1" scenarios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Gabi Chinkhota</cp:lastModifiedBy>
  <cp:lastPrinted>2024-01-18T11:47:41Z</cp:lastPrinted>
  <dcterms:created xsi:type="dcterms:W3CDTF">2001-11-06T11:30:11Z</dcterms:created>
  <dcterms:modified xsi:type="dcterms:W3CDTF">2024-01-18T11:48:11Z</dcterms:modified>
  <cp:category/>
  <cp:version/>
  <cp:contentType/>
  <cp:contentStatus/>
</cp:coreProperties>
</file>