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934A7E9-9849-480C-B541-835629AA3D5F}" xr6:coauthVersionLast="47" xr6:coauthVersionMax="47" xr10:uidLastSave="{00000000-0000-0000-0000-000000000000}"/>
  <bookViews>
    <workbookView xWindow="6312" yWindow="180" windowWidth="10956" windowHeight="12240" xr2:uid="{00000000-000D-0000-FFFF-FFFF00000000}"/>
  </bookViews>
  <sheets>
    <sheet name="2309.90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2" i="1" l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O264" i="1"/>
  <c r="BN264" i="1"/>
  <c r="BO263" i="1"/>
  <c r="BN263" i="1"/>
  <c r="BO262" i="1"/>
  <c r="BN262" i="1"/>
  <c r="BO261" i="1"/>
  <c r="BN261" i="1"/>
  <c r="BO260" i="1"/>
  <c r="BN260" i="1"/>
  <c r="BO259" i="1"/>
  <c r="BN259" i="1"/>
  <c r="BO258" i="1"/>
  <c r="BN258" i="1"/>
  <c r="BO257" i="1"/>
  <c r="BN257" i="1"/>
  <c r="BO256" i="1"/>
  <c r="BN256" i="1"/>
  <c r="BO255" i="1"/>
  <c r="BN255" i="1"/>
  <c r="BO254" i="1"/>
  <c r="BN254" i="1"/>
  <c r="BO253" i="1"/>
  <c r="BN253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M264" i="1"/>
  <c r="BJ264" i="1"/>
  <c r="BG264" i="1"/>
  <c r="BD264" i="1"/>
  <c r="AX264" i="1"/>
  <c r="AU264" i="1"/>
  <c r="AR264" i="1"/>
  <c r="AO264" i="1"/>
  <c r="AL264" i="1"/>
  <c r="AI264" i="1"/>
  <c r="AF264" i="1"/>
  <c r="AC264" i="1"/>
  <c r="W264" i="1"/>
  <c r="T264" i="1"/>
  <c r="Q264" i="1"/>
  <c r="N264" i="1"/>
  <c r="K264" i="1"/>
  <c r="H264" i="1"/>
  <c r="BM263" i="1"/>
  <c r="BJ263" i="1"/>
  <c r="BG263" i="1"/>
  <c r="BD263" i="1"/>
  <c r="AX263" i="1"/>
  <c r="AU263" i="1"/>
  <c r="AR263" i="1"/>
  <c r="AO263" i="1"/>
  <c r="AL263" i="1"/>
  <c r="AI263" i="1"/>
  <c r="AF263" i="1"/>
  <c r="AC263" i="1"/>
  <c r="W263" i="1"/>
  <c r="T263" i="1"/>
  <c r="Q263" i="1"/>
  <c r="N263" i="1"/>
  <c r="K263" i="1"/>
  <c r="H263" i="1"/>
  <c r="BM262" i="1"/>
  <c r="BJ262" i="1"/>
  <c r="BG262" i="1"/>
  <c r="BD262" i="1"/>
  <c r="AX262" i="1"/>
  <c r="AU262" i="1"/>
  <c r="AR262" i="1"/>
  <c r="AO262" i="1"/>
  <c r="AL262" i="1"/>
  <c r="AI262" i="1"/>
  <c r="AF262" i="1"/>
  <c r="AC262" i="1"/>
  <c r="W262" i="1"/>
  <c r="T262" i="1"/>
  <c r="Q262" i="1"/>
  <c r="N262" i="1"/>
  <c r="K262" i="1"/>
  <c r="H262" i="1"/>
  <c r="BM261" i="1"/>
  <c r="BJ261" i="1"/>
  <c r="BG261" i="1"/>
  <c r="BD261" i="1"/>
  <c r="AX261" i="1"/>
  <c r="AU261" i="1"/>
  <c r="AR261" i="1"/>
  <c r="AO261" i="1"/>
  <c r="AL261" i="1"/>
  <c r="AI261" i="1"/>
  <c r="AF261" i="1"/>
  <c r="AC261" i="1"/>
  <c r="W261" i="1"/>
  <c r="T261" i="1"/>
  <c r="Q261" i="1"/>
  <c r="N261" i="1"/>
  <c r="K261" i="1"/>
  <c r="H261" i="1"/>
  <c r="BM260" i="1"/>
  <c r="BJ260" i="1"/>
  <c r="BG260" i="1"/>
  <c r="BD260" i="1"/>
  <c r="AX260" i="1"/>
  <c r="AU260" i="1"/>
  <c r="AR260" i="1"/>
  <c r="AO260" i="1"/>
  <c r="AL260" i="1"/>
  <c r="AI260" i="1"/>
  <c r="AF260" i="1"/>
  <c r="AC260" i="1"/>
  <c r="W260" i="1"/>
  <c r="T260" i="1"/>
  <c r="Q260" i="1"/>
  <c r="N260" i="1"/>
  <c r="K260" i="1"/>
  <c r="H260" i="1"/>
  <c r="BM259" i="1"/>
  <c r="BJ259" i="1"/>
  <c r="BG259" i="1"/>
  <c r="BD259" i="1"/>
  <c r="AX259" i="1"/>
  <c r="AU259" i="1"/>
  <c r="AR259" i="1"/>
  <c r="AO259" i="1"/>
  <c r="AL259" i="1"/>
  <c r="AI259" i="1"/>
  <c r="AF259" i="1"/>
  <c r="AC259" i="1"/>
  <c r="W259" i="1"/>
  <c r="T259" i="1"/>
  <c r="Q259" i="1"/>
  <c r="N259" i="1"/>
  <c r="K259" i="1"/>
  <c r="H259" i="1"/>
  <c r="BM258" i="1"/>
  <c r="BJ258" i="1"/>
  <c r="BG258" i="1"/>
  <c r="BD258" i="1"/>
  <c r="AX258" i="1"/>
  <c r="AU258" i="1"/>
  <c r="AR258" i="1"/>
  <c r="AO258" i="1"/>
  <c r="AL258" i="1"/>
  <c r="AI258" i="1"/>
  <c r="AF258" i="1"/>
  <c r="AC258" i="1"/>
  <c r="W258" i="1"/>
  <c r="T258" i="1"/>
  <c r="Q258" i="1"/>
  <c r="N258" i="1"/>
  <c r="K258" i="1"/>
  <c r="H258" i="1"/>
  <c r="BM257" i="1"/>
  <c r="BJ257" i="1"/>
  <c r="BG257" i="1"/>
  <c r="BD257" i="1"/>
  <c r="AX257" i="1"/>
  <c r="AU257" i="1"/>
  <c r="AR257" i="1"/>
  <c r="AO257" i="1"/>
  <c r="AL257" i="1"/>
  <c r="AI257" i="1"/>
  <c r="AF257" i="1"/>
  <c r="AC257" i="1"/>
  <c r="W257" i="1"/>
  <c r="T257" i="1"/>
  <c r="Q257" i="1"/>
  <c r="N257" i="1"/>
  <c r="K257" i="1"/>
  <c r="H257" i="1"/>
  <c r="BM256" i="1"/>
  <c r="BJ256" i="1"/>
  <c r="BG256" i="1"/>
  <c r="BD256" i="1"/>
  <c r="AX256" i="1"/>
  <c r="AU256" i="1"/>
  <c r="AR256" i="1"/>
  <c r="AO256" i="1"/>
  <c r="AL256" i="1"/>
  <c r="AI256" i="1"/>
  <c r="AF256" i="1"/>
  <c r="AC256" i="1"/>
  <c r="W256" i="1"/>
  <c r="T256" i="1"/>
  <c r="Q256" i="1"/>
  <c r="N256" i="1"/>
  <c r="K256" i="1"/>
  <c r="H256" i="1"/>
  <c r="BM255" i="1"/>
  <c r="BJ255" i="1"/>
  <c r="BG255" i="1"/>
  <c r="BD255" i="1"/>
  <c r="AX255" i="1"/>
  <c r="AU255" i="1"/>
  <c r="AR255" i="1"/>
  <c r="AO255" i="1"/>
  <c r="AL255" i="1"/>
  <c r="AI255" i="1"/>
  <c r="AF255" i="1"/>
  <c r="AC255" i="1"/>
  <c r="W255" i="1"/>
  <c r="T255" i="1"/>
  <c r="Q255" i="1"/>
  <c r="N255" i="1"/>
  <c r="K255" i="1"/>
  <c r="H255" i="1"/>
  <c r="BM254" i="1"/>
  <c r="BJ254" i="1"/>
  <c r="BG254" i="1"/>
  <c r="BD254" i="1"/>
  <c r="AX254" i="1"/>
  <c r="AU254" i="1"/>
  <c r="AR254" i="1"/>
  <c r="AO254" i="1"/>
  <c r="AL254" i="1"/>
  <c r="AI254" i="1"/>
  <c r="AF254" i="1"/>
  <c r="AC254" i="1"/>
  <c r="W254" i="1"/>
  <c r="T254" i="1"/>
  <c r="Q254" i="1"/>
  <c r="N254" i="1"/>
  <c r="K254" i="1"/>
  <c r="H254" i="1"/>
  <c r="BM253" i="1"/>
  <c r="BJ253" i="1"/>
  <c r="BG253" i="1"/>
  <c r="BD253" i="1"/>
  <c r="AX253" i="1"/>
  <c r="AU253" i="1"/>
  <c r="AR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BN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51" i="1"/>
  <c r="BN251" i="1"/>
  <c r="BO250" i="1"/>
  <c r="BN250" i="1"/>
  <c r="BO249" i="1"/>
  <c r="BN249" i="1"/>
  <c r="BO248" i="1"/>
  <c r="BN248" i="1"/>
  <c r="BO247" i="1"/>
  <c r="BN247" i="1"/>
  <c r="BO246" i="1"/>
  <c r="BN246" i="1"/>
  <c r="BO245" i="1"/>
  <c r="BN245" i="1"/>
  <c r="BO244" i="1"/>
  <c r="BN244" i="1"/>
  <c r="BO243" i="1"/>
  <c r="BN243" i="1"/>
  <c r="BO242" i="1"/>
  <c r="BN242" i="1"/>
  <c r="BO241" i="1"/>
  <c r="BN241" i="1"/>
  <c r="BO240" i="1"/>
  <c r="BN240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W251" i="1"/>
  <c r="T251" i="1"/>
  <c r="Q251" i="1"/>
  <c r="N251" i="1"/>
  <c r="K251" i="1"/>
  <c r="H251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W250" i="1"/>
  <c r="T250" i="1"/>
  <c r="Q250" i="1"/>
  <c r="N250" i="1"/>
  <c r="K250" i="1"/>
  <c r="H250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W249" i="1"/>
  <c r="T249" i="1"/>
  <c r="Q249" i="1"/>
  <c r="N249" i="1"/>
  <c r="K249" i="1"/>
  <c r="H249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W248" i="1"/>
  <c r="T248" i="1"/>
  <c r="Q248" i="1"/>
  <c r="N248" i="1"/>
  <c r="K248" i="1"/>
  <c r="H248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W247" i="1"/>
  <c r="T247" i="1"/>
  <c r="Q247" i="1"/>
  <c r="N247" i="1"/>
  <c r="K247" i="1"/>
  <c r="H247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W246" i="1"/>
  <c r="T246" i="1"/>
  <c r="Q246" i="1"/>
  <c r="N246" i="1"/>
  <c r="K246" i="1"/>
  <c r="H246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W245" i="1"/>
  <c r="T245" i="1"/>
  <c r="Q245" i="1"/>
  <c r="N245" i="1"/>
  <c r="K245" i="1"/>
  <c r="H245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W244" i="1"/>
  <c r="T244" i="1"/>
  <c r="Q244" i="1"/>
  <c r="N244" i="1"/>
  <c r="K244" i="1"/>
  <c r="H244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W243" i="1"/>
  <c r="T243" i="1"/>
  <c r="Q243" i="1"/>
  <c r="N243" i="1"/>
  <c r="K243" i="1"/>
  <c r="H243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W242" i="1"/>
  <c r="T242" i="1"/>
  <c r="Q242" i="1"/>
  <c r="N242" i="1"/>
  <c r="K242" i="1"/>
  <c r="H242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W241" i="1"/>
  <c r="T241" i="1"/>
  <c r="Q241" i="1"/>
  <c r="N241" i="1"/>
  <c r="K241" i="1"/>
  <c r="H241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O265" i="1" l="1"/>
  <c r="BO252" i="1"/>
  <c r="BN252" i="1"/>
  <c r="BO238" i="1"/>
  <c r="BN238" i="1"/>
  <c r="BO237" i="1"/>
  <c r="BN237" i="1"/>
  <c r="BO236" i="1"/>
  <c r="BN236" i="1"/>
  <c r="BO235" i="1"/>
  <c r="BN235" i="1"/>
  <c r="BO234" i="1"/>
  <c r="BN234" i="1"/>
  <c r="BO233" i="1"/>
  <c r="BN233" i="1"/>
  <c r="BO231" i="1"/>
  <c r="BN231" i="1"/>
  <c r="BO230" i="1"/>
  <c r="BN230" i="1"/>
  <c r="BO229" i="1"/>
  <c r="BN229" i="1"/>
  <c r="BO228" i="1"/>
  <c r="BN228" i="1"/>
  <c r="BO227" i="1"/>
  <c r="BN227" i="1"/>
  <c r="BO232" i="1"/>
  <c r="BN232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J239" i="1" l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BL239" i="1" l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S239" i="1"/>
  <c r="R239" i="1"/>
  <c r="P239" i="1"/>
  <c r="O239" i="1"/>
  <c r="M239" i="1"/>
  <c r="L239" i="1"/>
  <c r="G239" i="1"/>
  <c r="F239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T238" i="1"/>
  <c r="Q238" i="1"/>
  <c r="N238" i="1"/>
  <c r="H238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T237" i="1"/>
  <c r="Q237" i="1"/>
  <c r="N237" i="1"/>
  <c r="H237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T236" i="1"/>
  <c r="Q236" i="1"/>
  <c r="N236" i="1"/>
  <c r="H236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T235" i="1"/>
  <c r="Q235" i="1"/>
  <c r="N235" i="1"/>
  <c r="H235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T234" i="1"/>
  <c r="Q234" i="1"/>
  <c r="N234" i="1"/>
  <c r="H234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T233" i="1"/>
  <c r="Q233" i="1"/>
  <c r="N233" i="1"/>
  <c r="H233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T232" i="1"/>
  <c r="Q232" i="1"/>
  <c r="N232" i="1"/>
  <c r="H232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T231" i="1"/>
  <c r="Q231" i="1"/>
  <c r="N231" i="1"/>
  <c r="H231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T230" i="1"/>
  <c r="Q230" i="1"/>
  <c r="N230" i="1"/>
  <c r="H230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T229" i="1"/>
  <c r="Q229" i="1"/>
  <c r="N229" i="1"/>
  <c r="H229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T228" i="1"/>
  <c r="Q228" i="1"/>
  <c r="N228" i="1"/>
  <c r="H228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N239" i="1" l="1"/>
  <c r="BO239" i="1"/>
  <c r="BO225" i="1"/>
  <c r="BN225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O224" i="1"/>
  <c r="BN224" i="1"/>
  <c r="BD186" i="1"/>
  <c r="BD185" i="1"/>
  <c r="BD184" i="1"/>
  <c r="BD183" i="1"/>
  <c r="BD182" i="1"/>
  <c r="BD181" i="1"/>
  <c r="BD180" i="1"/>
  <c r="BD179" i="1"/>
  <c r="BC226" i="1"/>
  <c r="BB226" i="1"/>
  <c r="BD225" i="1"/>
  <c r="BD224" i="1"/>
  <c r="BD223" i="1"/>
  <c r="BD222" i="1"/>
  <c r="BD221" i="1"/>
  <c r="BD220" i="1"/>
  <c r="BD219" i="1"/>
  <c r="BD218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31" i="1"/>
  <c r="BB31" i="1"/>
  <c r="AQ226" i="1" l="1"/>
  <c r="AP226" i="1"/>
  <c r="AR225" i="1"/>
  <c r="AR224" i="1"/>
  <c r="AR223" i="1"/>
  <c r="AR222" i="1"/>
  <c r="AR221" i="1"/>
  <c r="AR220" i="1"/>
  <c r="AR219" i="1"/>
  <c r="AR218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18" i="1"/>
  <c r="AP18" i="1"/>
  <c r="BM225" i="1" l="1"/>
  <c r="BJ225" i="1"/>
  <c r="BG225" i="1"/>
  <c r="AX225" i="1"/>
  <c r="AU225" i="1"/>
  <c r="AO225" i="1"/>
  <c r="AL225" i="1"/>
  <c r="AI225" i="1"/>
  <c r="AF225" i="1"/>
  <c r="AC225" i="1"/>
  <c r="T225" i="1"/>
  <c r="Q225" i="1"/>
  <c r="N225" i="1"/>
  <c r="H225" i="1"/>
  <c r="E225" i="1"/>
  <c r="BM224" i="1"/>
  <c r="BJ224" i="1"/>
  <c r="BG224" i="1"/>
  <c r="AX224" i="1"/>
  <c r="AU224" i="1"/>
  <c r="AO224" i="1"/>
  <c r="AL224" i="1"/>
  <c r="AI224" i="1"/>
  <c r="AF224" i="1"/>
  <c r="AC224" i="1"/>
  <c r="T224" i="1"/>
  <c r="Q224" i="1"/>
  <c r="N224" i="1"/>
  <c r="H224" i="1"/>
  <c r="E224" i="1"/>
  <c r="BM223" i="1"/>
  <c r="BJ223" i="1"/>
  <c r="BG223" i="1"/>
  <c r="AX223" i="1"/>
  <c r="AU223" i="1"/>
  <c r="AO223" i="1"/>
  <c r="AL223" i="1"/>
  <c r="AI223" i="1"/>
  <c r="AF223" i="1"/>
  <c r="AC223" i="1"/>
  <c r="T223" i="1"/>
  <c r="Q223" i="1"/>
  <c r="N223" i="1"/>
  <c r="H223" i="1"/>
  <c r="E223" i="1"/>
  <c r="BM222" i="1"/>
  <c r="BJ222" i="1"/>
  <c r="BG222" i="1"/>
  <c r="AX222" i="1"/>
  <c r="AU222" i="1"/>
  <c r="AO222" i="1"/>
  <c r="AL222" i="1"/>
  <c r="AI222" i="1"/>
  <c r="AF222" i="1"/>
  <c r="AC222" i="1"/>
  <c r="T222" i="1"/>
  <c r="Q222" i="1"/>
  <c r="N222" i="1"/>
  <c r="H222" i="1"/>
  <c r="E222" i="1"/>
  <c r="BM221" i="1"/>
  <c r="BJ221" i="1"/>
  <c r="BG221" i="1"/>
  <c r="AX221" i="1"/>
  <c r="AU221" i="1"/>
  <c r="AO221" i="1"/>
  <c r="AL221" i="1"/>
  <c r="AI221" i="1"/>
  <c r="AF221" i="1"/>
  <c r="AC221" i="1"/>
  <c r="T221" i="1"/>
  <c r="Q221" i="1"/>
  <c r="N221" i="1"/>
  <c r="H221" i="1"/>
  <c r="E221" i="1"/>
  <c r="BM220" i="1"/>
  <c r="BJ220" i="1"/>
  <c r="BG220" i="1"/>
  <c r="AX220" i="1"/>
  <c r="AU220" i="1"/>
  <c r="AO220" i="1"/>
  <c r="AL220" i="1"/>
  <c r="AI220" i="1"/>
  <c r="AF220" i="1"/>
  <c r="AC220" i="1"/>
  <c r="T220" i="1"/>
  <c r="Q220" i="1"/>
  <c r="N220" i="1"/>
  <c r="H220" i="1"/>
  <c r="E220" i="1"/>
  <c r="BM219" i="1"/>
  <c r="BJ219" i="1"/>
  <c r="BG219" i="1"/>
  <c r="AX219" i="1"/>
  <c r="AU219" i="1"/>
  <c r="AO219" i="1"/>
  <c r="AL219" i="1"/>
  <c r="AI219" i="1"/>
  <c r="AF219" i="1"/>
  <c r="AC219" i="1"/>
  <c r="T219" i="1"/>
  <c r="Q219" i="1"/>
  <c r="N219" i="1"/>
  <c r="H219" i="1"/>
  <c r="E219" i="1"/>
  <c r="BM218" i="1"/>
  <c r="BJ218" i="1"/>
  <c r="BG218" i="1"/>
  <c r="AX218" i="1"/>
  <c r="AU218" i="1"/>
  <c r="AO218" i="1"/>
  <c r="AL218" i="1"/>
  <c r="AI218" i="1"/>
  <c r="AF218" i="1"/>
  <c r="AC218" i="1"/>
  <c r="T218" i="1"/>
  <c r="Q218" i="1"/>
  <c r="N218" i="1"/>
  <c r="H218" i="1"/>
  <c r="E218" i="1"/>
  <c r="BL226" i="1" l="1"/>
  <c r="BK226" i="1"/>
  <c r="BI226" i="1"/>
  <c r="BH226" i="1"/>
  <c r="BF226" i="1"/>
  <c r="BE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S226" i="1"/>
  <c r="R226" i="1"/>
  <c r="P226" i="1"/>
  <c r="O226" i="1"/>
  <c r="M226" i="1"/>
  <c r="L226" i="1"/>
  <c r="G226" i="1"/>
  <c r="F226" i="1"/>
  <c r="Q217" i="1"/>
  <c r="Q216" i="1"/>
  <c r="AX215" i="1"/>
  <c r="BJ214" i="1"/>
  <c r="D226" i="1"/>
  <c r="C226" i="1"/>
  <c r="BN226" i="1" l="1"/>
  <c r="BO226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3" i="1"/>
  <c r="BN203" i="1"/>
  <c r="BO202" i="1"/>
  <c r="BN202" i="1"/>
  <c r="BO201" i="1"/>
  <c r="BN201" i="1"/>
  <c r="BO204" i="1"/>
  <c r="BN204" i="1"/>
  <c r="T204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213" i="1" l="1"/>
  <c r="BK213" i="1"/>
  <c r="BI213" i="1"/>
  <c r="BH213" i="1"/>
  <c r="BF213" i="1"/>
  <c r="BE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G213" i="1"/>
  <c r="F213" i="1"/>
  <c r="D213" i="1"/>
  <c r="C213" i="1"/>
  <c r="Q212" i="1"/>
  <c r="BM211" i="1"/>
  <c r="Q209" i="1"/>
  <c r="Q208" i="1"/>
  <c r="BM207" i="1"/>
  <c r="Q206" i="1"/>
  <c r="Q204" i="1"/>
  <c r="BN213" i="1" l="1"/>
  <c r="BO213" i="1"/>
  <c r="AA18" i="1"/>
  <c r="AB18" i="1"/>
  <c r="AA31" i="1"/>
  <c r="AB31" i="1"/>
  <c r="AA44" i="1"/>
  <c r="AB44" i="1"/>
  <c r="AA57" i="1"/>
  <c r="AB57" i="1"/>
  <c r="AA70" i="1"/>
  <c r="AB70" i="1"/>
  <c r="AC73" i="1"/>
  <c r="AC74" i="1"/>
  <c r="AC75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AA161" i="1"/>
  <c r="AB161" i="1"/>
  <c r="AA174" i="1"/>
  <c r="AB174" i="1"/>
  <c r="AA187" i="1"/>
  <c r="AB187" i="1"/>
  <c r="AA200" i="1"/>
  <c r="AB200" i="1"/>
  <c r="BN191" i="1" l="1"/>
  <c r="BO190" i="1" l="1"/>
  <c r="BN189" i="1" l="1"/>
  <c r="BO189" i="1" l="1"/>
  <c r="BO191" i="1"/>
  <c r="BN192" i="1"/>
  <c r="BO192" i="1"/>
  <c r="BN193" i="1"/>
  <c r="BO193" i="1"/>
  <c r="BN194" i="1"/>
  <c r="BO194" i="1"/>
  <c r="BN195" i="1"/>
  <c r="BO195" i="1"/>
  <c r="BN196" i="1"/>
  <c r="BO196" i="1"/>
  <c r="BN197" i="1"/>
  <c r="BO197" i="1"/>
  <c r="BN198" i="1"/>
  <c r="BO198" i="1"/>
  <c r="BN199" i="1"/>
  <c r="BO199" i="1"/>
  <c r="BO188" i="1"/>
  <c r="BN188" i="1"/>
  <c r="Q188" i="1"/>
  <c r="P200" i="1"/>
  <c r="O200" i="1"/>
  <c r="Q193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M199" i="1" l="1"/>
  <c r="BM198" i="1"/>
  <c r="BJ195" i="1"/>
  <c r="BJ193" i="1"/>
  <c r="BL200" i="1" l="1"/>
  <c r="BK200" i="1"/>
  <c r="BI200" i="1"/>
  <c r="BH200" i="1"/>
  <c r="BF200" i="1"/>
  <c r="BE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M200" i="1"/>
  <c r="L200" i="1"/>
  <c r="G200" i="1"/>
  <c r="F200" i="1"/>
  <c r="D200" i="1"/>
  <c r="C200" i="1"/>
  <c r="BN200" i="1" l="1"/>
  <c r="BO200" i="1"/>
  <c r="BN176" i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BF187" i="1"/>
  <c r="BE187" i="1"/>
  <c r="BG17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31" i="1"/>
  <c r="BE31" i="1"/>
  <c r="BL187" i="1" l="1"/>
  <c r="BK187" i="1"/>
  <c r="BI187" i="1"/>
  <c r="BH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M187" i="1"/>
  <c r="L187" i="1"/>
  <c r="G187" i="1"/>
  <c r="F187" i="1"/>
  <c r="D187" i="1"/>
  <c r="C187" i="1"/>
  <c r="BO187" i="1" l="1"/>
  <c r="BN187" i="1"/>
  <c r="BN163" i="1"/>
  <c r="BO163" i="1"/>
  <c r="BN164" i="1"/>
  <c r="BO164" i="1"/>
  <c r="BN165" i="1"/>
  <c r="BO165" i="1"/>
  <c r="BN166" i="1"/>
  <c r="BO166" i="1"/>
  <c r="BN167" i="1"/>
  <c r="BO167" i="1"/>
  <c r="BN168" i="1"/>
  <c r="BO168" i="1"/>
  <c r="BN169" i="1"/>
  <c r="BO169" i="1"/>
  <c r="BN170" i="1"/>
  <c r="BO170" i="1"/>
  <c r="BN171" i="1"/>
  <c r="BO171" i="1"/>
  <c r="BN172" i="1"/>
  <c r="BO172" i="1"/>
  <c r="BN173" i="1"/>
  <c r="BO173" i="1"/>
  <c r="BO162" i="1"/>
  <c r="BN162" i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18" i="1"/>
  <c r="AS18" i="1"/>
  <c r="BL174" i="1" l="1"/>
  <c r="BK174" i="1"/>
  <c r="BI174" i="1"/>
  <c r="BH174" i="1"/>
  <c r="AW174" i="1"/>
  <c r="AV174" i="1"/>
  <c r="AN174" i="1"/>
  <c r="AM174" i="1"/>
  <c r="AK174" i="1"/>
  <c r="AJ174" i="1"/>
  <c r="AH174" i="1"/>
  <c r="AG174" i="1"/>
  <c r="AE174" i="1"/>
  <c r="AD174" i="1"/>
  <c r="M174" i="1"/>
  <c r="L174" i="1"/>
  <c r="G174" i="1"/>
  <c r="F174" i="1"/>
  <c r="D174" i="1"/>
  <c r="C174" i="1"/>
  <c r="BO174" i="1" l="1"/>
  <c r="BN174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O138" i="1"/>
  <c r="BN138" i="1"/>
  <c r="BO137" i="1"/>
  <c r="BN137" i="1"/>
  <c r="BO136" i="1"/>
  <c r="BN136" i="1"/>
  <c r="BO134" i="1"/>
  <c r="BN134" i="1"/>
  <c r="BO133" i="1"/>
  <c r="BN133" i="1"/>
  <c r="BO132" i="1"/>
  <c r="BN132" i="1"/>
  <c r="BO131" i="1"/>
  <c r="BN131" i="1"/>
  <c r="BO130" i="1"/>
  <c r="BN130" i="1"/>
  <c r="BO129" i="1"/>
  <c r="BN129" i="1"/>
  <c r="BO128" i="1"/>
  <c r="BN128" i="1"/>
  <c r="BO127" i="1"/>
  <c r="BN127" i="1"/>
  <c r="BO126" i="1"/>
  <c r="BN126" i="1"/>
  <c r="BO125" i="1"/>
  <c r="BN125" i="1"/>
  <c r="BO124" i="1"/>
  <c r="BN124" i="1"/>
  <c r="BO123" i="1"/>
  <c r="BN123" i="1"/>
  <c r="BO121" i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O82" i="1"/>
  <c r="BN82" i="1"/>
  <c r="BO81" i="1"/>
  <c r="BN81" i="1"/>
  <c r="BO80" i="1"/>
  <c r="BN80" i="1"/>
  <c r="BO79" i="1"/>
  <c r="BN79" i="1"/>
  <c r="BO78" i="1"/>
  <c r="BN78" i="1"/>
  <c r="BO77" i="1"/>
  <c r="BN77" i="1"/>
  <c r="BO76" i="1"/>
  <c r="BN76" i="1"/>
  <c r="BO75" i="1"/>
  <c r="BN75" i="1"/>
  <c r="BO74" i="1"/>
  <c r="BN74" i="1"/>
  <c r="BO73" i="1"/>
  <c r="BN73" i="1"/>
  <c r="BO72" i="1"/>
  <c r="BN72" i="1"/>
  <c r="BO71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N150" i="1"/>
  <c r="BO150" i="1"/>
  <c r="BN151" i="1"/>
  <c r="BO151" i="1"/>
  <c r="BN152" i="1"/>
  <c r="BO152" i="1"/>
  <c r="BN153" i="1"/>
  <c r="BO153" i="1"/>
  <c r="BN154" i="1"/>
  <c r="BO15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49" i="1"/>
  <c r="BN149" i="1"/>
  <c r="AF155" i="1" l="1"/>
  <c r="BL161" i="1"/>
  <c r="BK161" i="1"/>
  <c r="BI161" i="1"/>
  <c r="BH161" i="1"/>
  <c r="AW161" i="1"/>
  <c r="AV161" i="1"/>
  <c r="AN161" i="1"/>
  <c r="AM161" i="1"/>
  <c r="AK161" i="1"/>
  <c r="AJ161" i="1"/>
  <c r="AH161" i="1"/>
  <c r="AG161" i="1"/>
  <c r="AE161" i="1"/>
  <c r="AD161" i="1"/>
  <c r="M161" i="1"/>
  <c r="L161" i="1"/>
  <c r="G161" i="1"/>
  <c r="F161" i="1"/>
  <c r="D161" i="1"/>
  <c r="C161" i="1"/>
  <c r="BO161" i="1" l="1"/>
  <c r="BN161" i="1"/>
  <c r="BM138" i="1"/>
  <c r="N112" i="1" l="1"/>
  <c r="N111" i="1"/>
  <c r="BL148" i="1"/>
  <c r="BK148" i="1"/>
  <c r="BI148" i="1"/>
  <c r="BH148" i="1"/>
  <c r="AW148" i="1"/>
  <c r="AV148" i="1"/>
  <c r="AN148" i="1"/>
  <c r="AM148" i="1"/>
  <c r="AK148" i="1"/>
  <c r="AJ148" i="1"/>
  <c r="AH148" i="1"/>
  <c r="AG148" i="1"/>
  <c r="AE148" i="1"/>
  <c r="AD148" i="1"/>
  <c r="M148" i="1"/>
  <c r="L148" i="1"/>
  <c r="G148" i="1"/>
  <c r="F148" i="1"/>
  <c r="D148" i="1"/>
  <c r="C148" i="1"/>
  <c r="BN148" i="1" l="1"/>
  <c r="BO148" i="1"/>
  <c r="BL135" i="1"/>
  <c r="BK135" i="1"/>
  <c r="BI135" i="1"/>
  <c r="BH135" i="1"/>
  <c r="AW135" i="1"/>
  <c r="AV135" i="1"/>
  <c r="AN135" i="1"/>
  <c r="AM135" i="1"/>
  <c r="AK135" i="1"/>
  <c r="AJ135" i="1"/>
  <c r="AH135" i="1"/>
  <c r="AG135" i="1"/>
  <c r="AE135" i="1"/>
  <c r="AD135" i="1"/>
  <c r="M135" i="1"/>
  <c r="L135" i="1"/>
  <c r="G135" i="1"/>
  <c r="F135" i="1"/>
  <c r="D135" i="1"/>
  <c r="C135" i="1"/>
  <c r="BN135" i="1" l="1"/>
  <c r="BO135" i="1"/>
  <c r="BL122" i="1"/>
  <c r="BK122" i="1"/>
  <c r="BI122" i="1"/>
  <c r="BH122" i="1"/>
  <c r="AW122" i="1"/>
  <c r="AV122" i="1"/>
  <c r="AN122" i="1"/>
  <c r="AM122" i="1"/>
  <c r="AK122" i="1"/>
  <c r="AJ122" i="1"/>
  <c r="AH122" i="1"/>
  <c r="AG122" i="1"/>
  <c r="AE122" i="1"/>
  <c r="AD122" i="1"/>
  <c r="M122" i="1"/>
  <c r="L122" i="1"/>
  <c r="G122" i="1"/>
  <c r="F122" i="1"/>
  <c r="D122" i="1"/>
  <c r="C122" i="1"/>
  <c r="BO122" i="1" l="1"/>
  <c r="BN122" i="1"/>
  <c r="BM79" i="1"/>
  <c r="BI109" i="1" l="1"/>
  <c r="BH109" i="1"/>
  <c r="AW109" i="1"/>
  <c r="AV109" i="1"/>
  <c r="BI31" i="1" l="1"/>
  <c r="BH31" i="1"/>
  <c r="G31" i="1"/>
  <c r="F31" i="1"/>
  <c r="AW18" i="1"/>
  <c r="AV18" i="1"/>
  <c r="AK18" i="1"/>
  <c r="AJ18" i="1"/>
  <c r="AE18" i="1"/>
  <c r="AD18" i="1"/>
  <c r="BM28" i="1"/>
  <c r="BM25" i="1"/>
  <c r="BL109" i="1"/>
  <c r="BK109" i="1"/>
  <c r="AN109" i="1"/>
  <c r="AM109" i="1"/>
  <c r="AH109" i="1"/>
  <c r="AG109" i="1"/>
  <c r="M109" i="1"/>
  <c r="L109" i="1"/>
  <c r="D109" i="1"/>
  <c r="C109" i="1"/>
  <c r="BL96" i="1"/>
  <c r="BK96" i="1"/>
  <c r="AN96" i="1"/>
  <c r="AM96" i="1"/>
  <c r="AH96" i="1"/>
  <c r="AG96" i="1"/>
  <c r="M96" i="1"/>
  <c r="L96" i="1"/>
  <c r="D96" i="1"/>
  <c r="C96" i="1"/>
  <c r="BL83" i="1"/>
  <c r="BK83" i="1"/>
  <c r="AN83" i="1"/>
  <c r="AM83" i="1"/>
  <c r="AH83" i="1"/>
  <c r="AG83" i="1"/>
  <c r="M83" i="1"/>
  <c r="L83" i="1"/>
  <c r="D83" i="1"/>
  <c r="C83" i="1"/>
  <c r="BM81" i="1"/>
  <c r="AO81" i="1"/>
  <c r="AO79" i="1"/>
  <c r="BM78" i="1"/>
  <c r="BL70" i="1"/>
  <c r="BK70" i="1"/>
  <c r="AN70" i="1"/>
  <c r="AM70" i="1"/>
  <c r="AH70" i="1"/>
  <c r="AG70" i="1"/>
  <c r="M70" i="1"/>
  <c r="L70" i="1"/>
  <c r="D70" i="1"/>
  <c r="C70" i="1"/>
  <c r="BM66" i="1"/>
  <c r="BM60" i="1"/>
  <c r="BM59" i="1"/>
  <c r="BL57" i="1"/>
  <c r="BK57" i="1"/>
  <c r="AN57" i="1"/>
  <c r="AM57" i="1"/>
  <c r="AH57" i="1"/>
  <c r="AG57" i="1"/>
  <c r="M57" i="1"/>
  <c r="L57" i="1"/>
  <c r="D57" i="1"/>
  <c r="C57" i="1"/>
  <c r="N53" i="1"/>
  <c r="E53" i="1"/>
  <c r="N52" i="1"/>
  <c r="BL44" i="1"/>
  <c r="BK44" i="1"/>
  <c r="AN44" i="1"/>
  <c r="AM44" i="1"/>
  <c r="AH44" i="1"/>
  <c r="AG44" i="1"/>
  <c r="M44" i="1"/>
  <c r="L44" i="1"/>
  <c r="D44" i="1"/>
  <c r="C44" i="1"/>
  <c r="BM33" i="1"/>
  <c r="BM32" i="1"/>
  <c r="BL31" i="1"/>
  <c r="BK31" i="1"/>
  <c r="AN31" i="1"/>
  <c r="AM31" i="1"/>
  <c r="AH31" i="1"/>
  <c r="AG31" i="1"/>
  <c r="M31" i="1"/>
  <c r="L31" i="1"/>
  <c r="D31" i="1"/>
  <c r="C31" i="1"/>
  <c r="BL18" i="1"/>
  <c r="BK18" i="1"/>
  <c r="AN18" i="1"/>
  <c r="AM18" i="1"/>
  <c r="AH18" i="1"/>
  <c r="AG18" i="1"/>
  <c r="M18" i="1"/>
  <c r="L18" i="1"/>
  <c r="D18" i="1"/>
  <c r="C18" i="1"/>
  <c r="BM11" i="1"/>
  <c r="AI11" i="1"/>
  <c r="BM10" i="1"/>
  <c r="BM8" i="1"/>
  <c r="BM7" i="1"/>
  <c r="BO57" i="1" l="1"/>
  <c r="BO44" i="1"/>
  <c r="BN44" i="1"/>
  <c r="BN83" i="1"/>
  <c r="BN96" i="1"/>
  <c r="BN109" i="1"/>
  <c r="BN18" i="1"/>
  <c r="BN31" i="1"/>
  <c r="BN70" i="1"/>
  <c r="BO83" i="1"/>
  <c r="BO96" i="1"/>
  <c r="BO109" i="1"/>
  <c r="BO18" i="1"/>
  <c r="BO31" i="1"/>
  <c r="BN57" i="1"/>
  <c r="BO70" i="1"/>
</calcChain>
</file>

<file path=xl/sharedStrings.xml><?xml version="1.0" encoding="utf-8"?>
<sst xmlns="http://schemas.openxmlformats.org/spreadsheetml/2006/main" count="353" uniqueCount="45">
  <si>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</si>
  <si>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</si>
  <si>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</si>
  <si>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</si>
  <si>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</si>
  <si>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</si>
  <si>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</si>
  <si>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</si>
  <si>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</si>
  <si>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</si>
  <si>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</si>
  <si>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</si>
  <si>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</si>
  <si>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</si>
  <si>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</si>
  <si>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</si>
  <si>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</si>
  <si>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</si>
  <si>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</si>
  <si>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</si>
  <si>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</si>
  <si>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France</t>
  </si>
  <si>
    <t>India</t>
  </si>
  <si>
    <t>Malaysia</t>
  </si>
  <si>
    <t>United States</t>
  </si>
  <si>
    <t>All countries</t>
  </si>
  <si>
    <t>Total quantity in tons</t>
  </si>
  <si>
    <t>Total FOB value (R'000)</t>
  </si>
  <si>
    <t>Germany</t>
  </si>
  <si>
    <t>Japan</t>
  </si>
  <si>
    <t>Australia</t>
  </si>
  <si>
    <t>United Kingdom</t>
  </si>
  <si>
    <t>Tariff Line 2309.90.60 Preparations - Other - Feed supplements containing furazolidone</t>
  </si>
  <si>
    <t>New Zealand</t>
  </si>
  <si>
    <t>Uganda</t>
  </si>
  <si>
    <t>Bulgaria</t>
  </si>
  <si>
    <t>Month</t>
  </si>
  <si>
    <t>Canada</t>
  </si>
  <si>
    <t>Nigeria</t>
  </si>
  <si>
    <t>Netherlands</t>
  </si>
  <si>
    <t>Tanzania</t>
  </si>
  <si>
    <t>Botswana</t>
  </si>
  <si>
    <t>China</t>
  </si>
  <si>
    <t>Spain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</si>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</sst>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7" xfId="0" applyBorder="1"/>
    <xf numFmtId="0" fontId="5" fillId="3" borderId="18" xfId="0" applyFont="1" applyFill="1" applyBorder="1"/>
    <xf numFmtId="4" fontId="6" fillId="0" borderId="3" xfId="0" applyNumberFormat="1" applyFont="1" applyBorder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1" max="1" width="7.5546875" customWidth="1"/>
    <col min="2" max="2" width="8.5546875" customWidth="1"/>
    <col min="3" max="3" width="8.55468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10.5546875" style="12" customWidth="1"/>
    <col min="16" max="16" width="11.44140625" style="6" customWidth="1"/>
    <col min="17" max="17" width="12.44140625" style="6" customWidth="1"/>
    <col min="18" max="18" width="10.5546875" style="12" customWidth="1"/>
    <col min="19" max="19" width="11.44140625" style="6" customWidth="1"/>
    <col min="20" max="20" width="12.44140625" style="6" customWidth="1"/>
    <col min="21" max="21" width="10.5546875" style="12" customWidth="1"/>
    <col min="22" max="22" width="11.44140625" style="6" customWidth="1"/>
    <col min="23" max="23" width="12.44140625" style="6" customWidth="1"/>
    <col min="24" max="24" width="10.5546875" style="12" customWidth="1"/>
    <col min="25" max="25" width="11.44140625" style="6" customWidth="1"/>
    <col min="26" max="26" width="12.44140625" style="6" customWidth="1"/>
    <col min="27" max="27" width="10.5546875" style="12" customWidth="1"/>
    <col min="28" max="28" width="11.44140625" style="6" customWidth="1"/>
    <col min="29" max="29" width="12.44140625" style="6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10.88671875" style="12" customWidth="1"/>
    <col min="43" max="44" width="10.88671875" style="6" customWidth="1"/>
    <col min="45" max="45" width="10.88671875" style="12" customWidth="1"/>
    <col min="46" max="47" width="10.88671875" style="6" customWidth="1"/>
    <col min="48" max="48" width="9.109375" style="12" customWidth="1"/>
    <col min="49" max="49" width="10.33203125" style="6" bestFit="1" customWidth="1"/>
    <col min="50" max="50" width="10.88671875" style="6" customWidth="1"/>
    <col min="51" max="51" width="9.109375" style="12" customWidth="1"/>
    <col min="52" max="52" width="10.33203125" style="6" bestFit="1" customWidth="1"/>
    <col min="53" max="53" width="10" style="6" bestFit="1" customWidth="1"/>
    <col min="54" max="54" width="9.109375" style="12" customWidth="1"/>
    <col min="55" max="55" width="10.33203125" style="6" bestFit="1" customWidth="1"/>
    <col min="56" max="56" width="9.44140625" style="6" bestFit="1" customWidth="1"/>
    <col min="57" max="57" width="9.109375" style="12" customWidth="1"/>
    <col min="58" max="58" width="10.33203125" style="6" bestFit="1" customWidth="1"/>
    <col min="59" max="59" width="9.4414062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3.5546875" style="6" customWidth="1"/>
    <col min="66" max="66" width="12.109375" style="12" bestFit="1" customWidth="1"/>
    <col min="67" max="67" width="12.109375" style="6" bestFit="1" customWidth="1"/>
    <col min="68" max="68" width="9.109375" style="6"/>
    <col min="69" max="69" width="1.6640625" style="6" customWidth="1"/>
    <col min="70" max="72" width="9.109375" style="6"/>
    <col min="73" max="73" width="1.6640625" style="6" customWidth="1"/>
    <col min="74" max="76" width="9.109375" style="6"/>
    <col min="77" max="77" width="1.6640625" style="6" customWidth="1"/>
    <col min="78" max="80" width="9.109375" style="6"/>
    <col min="81" max="81" width="1.6640625" style="6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95" s="23" customFormat="1" ht="21" customHeight="1" x14ac:dyDescent="0.4">
      <c r="B2" s="19" t="s">
        <v>18</v>
      </c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20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195" s="23" customFormat="1" ht="7.5" customHeight="1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1"/>
      <c r="AB3" s="22"/>
      <c r="AC3" s="22"/>
      <c r="AD3" s="21"/>
      <c r="AE3" s="22"/>
      <c r="AF3" s="22"/>
      <c r="AG3" s="21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1"/>
      <c r="BF3" s="22"/>
      <c r="BG3" s="22"/>
      <c r="BH3" s="21"/>
      <c r="BI3" s="22"/>
      <c r="BJ3" s="22"/>
      <c r="BK3" s="21"/>
      <c r="BL3" s="22"/>
      <c r="BM3" s="22"/>
      <c r="BN3" s="21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195" s="11" customFormat="1" ht="45" customHeight="1" x14ac:dyDescent="0.3">
      <c r="A4" s="59" t="s">
        <v>0</v>
      </c>
      <c r="B4" s="60"/>
      <c r="C4" s="61" t="s">
        <v>19</v>
      </c>
      <c r="D4" s="62"/>
      <c r="E4" s="63"/>
      <c r="F4" s="64" t="s">
        <v>30</v>
      </c>
      <c r="G4" s="65"/>
      <c r="H4" s="66"/>
      <c r="I4" s="61" t="s">
        <v>41</v>
      </c>
      <c r="J4" s="62"/>
      <c r="K4" s="63"/>
      <c r="L4" s="61" t="s">
        <v>20</v>
      </c>
      <c r="M4" s="62"/>
      <c r="N4" s="63"/>
      <c r="O4" s="61" t="s">
        <v>35</v>
      </c>
      <c r="P4" s="62"/>
      <c r="Q4" s="63"/>
      <c r="R4" s="61" t="s">
        <v>37</v>
      </c>
      <c r="S4" s="62"/>
      <c r="T4" s="63"/>
      <c r="U4" s="61" t="s">
        <v>42</v>
      </c>
      <c r="V4" s="62"/>
      <c r="W4" s="63"/>
      <c r="X4" s="61" t="s">
        <v>44</v>
      </c>
      <c r="Y4" s="62"/>
      <c r="Z4" s="63"/>
      <c r="AA4" s="61" t="s">
        <v>21</v>
      </c>
      <c r="AB4" s="62"/>
      <c r="AC4" s="63"/>
      <c r="AD4" s="64" t="s">
        <v>28</v>
      </c>
      <c r="AE4" s="65"/>
      <c r="AF4" s="66"/>
      <c r="AG4" s="61" t="s">
        <v>22</v>
      </c>
      <c r="AH4" s="62"/>
      <c r="AI4" s="63"/>
      <c r="AJ4" s="64" t="s">
        <v>29</v>
      </c>
      <c r="AK4" s="65"/>
      <c r="AL4" s="66"/>
      <c r="AM4" s="61" t="s">
        <v>23</v>
      </c>
      <c r="AN4" s="62"/>
      <c r="AO4" s="63"/>
      <c r="AP4" s="64" t="s">
        <v>39</v>
      </c>
      <c r="AQ4" s="65"/>
      <c r="AR4" s="66"/>
      <c r="AS4" s="64" t="s">
        <v>33</v>
      </c>
      <c r="AT4" s="65"/>
      <c r="AU4" s="66"/>
      <c r="AV4" s="64" t="s">
        <v>38</v>
      </c>
      <c r="AW4" s="65"/>
      <c r="AX4" s="66"/>
      <c r="AY4" s="64" t="s">
        <v>43</v>
      </c>
      <c r="AZ4" s="65"/>
      <c r="BA4" s="66"/>
      <c r="BB4" s="64" t="s">
        <v>40</v>
      </c>
      <c r="BC4" s="65"/>
      <c r="BD4" s="66"/>
      <c r="BE4" s="64" t="s">
        <v>34</v>
      </c>
      <c r="BF4" s="65"/>
      <c r="BG4" s="66"/>
      <c r="BH4" s="64" t="s">
        <v>31</v>
      </c>
      <c r="BI4" s="65"/>
      <c r="BJ4" s="66"/>
      <c r="BK4" s="61" t="s">
        <v>24</v>
      </c>
      <c r="BL4" s="62"/>
      <c r="BM4" s="63"/>
      <c r="BN4" s="35" t="s">
        <v>25</v>
      </c>
      <c r="BO4" s="36" t="s">
        <v>25</v>
      </c>
      <c r="BP4" s="8"/>
      <c r="BQ4" s="9"/>
      <c r="BR4" s="8"/>
      <c r="BS4" s="8"/>
      <c r="BT4" s="8"/>
      <c r="BU4" s="9"/>
      <c r="BV4" s="8"/>
      <c r="BW4" s="8"/>
      <c r="BX4" s="8"/>
      <c r="BY4" s="9"/>
      <c r="BZ4" s="8"/>
      <c r="CA4" s="8"/>
      <c r="CB4" s="8"/>
      <c r="CC4" s="9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  <c r="DF4" s="10"/>
      <c r="DG4" s="10"/>
      <c r="DH4" s="10"/>
      <c r="DJ4" s="10"/>
      <c r="DK4" s="10"/>
      <c r="DL4" s="10"/>
    </row>
    <row r="5" spans="1:195" ht="45" customHeight="1" thickBot="1" x14ac:dyDescent="0.35">
      <c r="A5" s="44" t="s">
        <v>1</v>
      </c>
      <c r="B5" s="45" t="s">
        <v>36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26</v>
      </c>
      <c r="BO5" s="28" t="s">
        <v>27</v>
      </c>
      <c r="BP5" s="4"/>
      <c r="BQ5" s="5"/>
      <c r="BR5" s="4"/>
      <c r="BS5" s="4"/>
      <c r="BT5" s="4"/>
      <c r="BU5" s="5"/>
      <c r="BV5" s="4"/>
      <c r="BW5" s="4"/>
      <c r="BX5" s="4"/>
      <c r="BY5" s="5"/>
      <c r="BZ5" s="4"/>
      <c r="CA5" s="4"/>
      <c r="CB5" s="4"/>
      <c r="CC5" s="5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f t="shared" ref="W6:W17" si="0">IF(U6=0,0,V6/U6*1000)</f>
        <v>0</v>
      </c>
      <c r="X6" s="37">
        <v>0</v>
      </c>
      <c r="Y6" s="13">
        <v>0</v>
      </c>
      <c r="Z6" s="38">
        <f t="shared" ref="Z6:Z17" si="1">IF(X6=0,0,Y6/X6*1000)</f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37">
        <v>0</v>
      </c>
      <c r="AN6" s="13">
        <v>0</v>
      </c>
      <c r="AO6" s="38">
        <v>0</v>
      </c>
      <c r="AP6" s="37">
        <v>0</v>
      </c>
      <c r="AQ6" s="13">
        <v>0</v>
      </c>
      <c r="AR6" s="38">
        <v>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f t="shared" ref="BA6:BA17" si="2">IF(AY6=0,0,AZ6/AY6*1000)</f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7">
        <f t="shared" ref="BN6:BN37" si="3">SUM(BK6,AM6,AG6,AA6,L6,C6,F6,AD6,AJ6,AV6,BH6)</f>
        <v>0</v>
      </c>
      <c r="BO6" s="15">
        <f t="shared" ref="BO6:BO37" si="4">SUM(BL6,AN6,AH6,AB6,M6,D6,G6,AE6,AK6,AW6,BI6)</f>
        <v>0</v>
      </c>
      <c r="BP6" s="4"/>
      <c r="BQ6" s="5"/>
      <c r="BR6" s="4"/>
      <c r="BS6" s="4"/>
      <c r="BT6" s="4"/>
      <c r="BU6" s="5"/>
      <c r="BV6" s="4"/>
      <c r="BW6" s="4"/>
      <c r="BX6" s="4"/>
      <c r="BY6" s="5"/>
      <c r="BZ6" s="4"/>
      <c r="CA6" s="4"/>
      <c r="CB6" s="4"/>
      <c r="CC6" s="5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</row>
    <row r="7" spans="1:195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f t="shared" si="0"/>
        <v>0</v>
      </c>
      <c r="X7" s="37">
        <v>0</v>
      </c>
      <c r="Y7" s="13">
        <v>0</v>
      </c>
      <c r="Z7" s="38">
        <f t="shared" si="1"/>
        <v>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91</v>
      </c>
      <c r="AL7" s="38">
        <v>0</v>
      </c>
      <c r="AM7" s="37">
        <v>0</v>
      </c>
      <c r="AN7" s="13">
        <v>0</v>
      </c>
      <c r="AO7" s="38"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f t="shared" si="2"/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9">
        <v>2</v>
      </c>
      <c r="BL7" s="14">
        <v>100</v>
      </c>
      <c r="BM7" s="38">
        <f t="shared" ref="BM7:BM11" si="5">BL7/BK7*1000</f>
        <v>50000</v>
      </c>
      <c r="BN7" s="7">
        <f t="shared" si="3"/>
        <v>2</v>
      </c>
      <c r="BO7" s="15">
        <f t="shared" si="4"/>
        <v>191</v>
      </c>
      <c r="BP7" s="4"/>
      <c r="BQ7" s="5"/>
      <c r="BR7" s="4"/>
      <c r="BS7" s="4"/>
      <c r="BT7" s="4"/>
      <c r="BU7" s="5"/>
      <c r="BV7" s="4"/>
      <c r="BW7" s="4"/>
      <c r="BX7" s="4"/>
      <c r="BY7" s="5"/>
      <c r="BZ7" s="4"/>
      <c r="CA7" s="4"/>
      <c r="CB7" s="4"/>
      <c r="CC7" s="5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</row>
    <row r="8" spans="1:195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37">
        <v>0</v>
      </c>
      <c r="J8" s="13">
        <v>0</v>
      </c>
      <c r="K8" s="38">
        <v>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f t="shared" si="0"/>
        <v>0</v>
      </c>
      <c r="X8" s="37">
        <v>0</v>
      </c>
      <c r="Y8" s="13">
        <v>0</v>
      </c>
      <c r="Z8" s="38">
        <f t="shared" si="1"/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f t="shared" si="2"/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9">
        <v>1</v>
      </c>
      <c r="BL8" s="14">
        <v>8</v>
      </c>
      <c r="BM8" s="38">
        <f t="shared" si="5"/>
        <v>8000</v>
      </c>
      <c r="BN8" s="7">
        <f t="shared" si="3"/>
        <v>1</v>
      </c>
      <c r="BO8" s="15">
        <f t="shared" si="4"/>
        <v>8</v>
      </c>
      <c r="BP8" s="4"/>
      <c r="BQ8" s="5"/>
      <c r="BR8" s="4"/>
      <c r="BS8" s="4"/>
      <c r="BT8" s="4"/>
      <c r="BU8" s="5"/>
      <c r="BV8" s="4"/>
      <c r="BW8" s="4"/>
      <c r="BX8" s="4"/>
      <c r="BY8" s="5"/>
      <c r="BZ8" s="4"/>
      <c r="CA8" s="4"/>
      <c r="CB8" s="4"/>
      <c r="CC8" s="5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</row>
    <row r="9" spans="1:195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f t="shared" si="0"/>
        <v>0</v>
      </c>
      <c r="X9" s="37">
        <v>0</v>
      </c>
      <c r="Y9" s="13">
        <v>0</v>
      </c>
      <c r="Z9" s="38">
        <f t="shared" si="1"/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v>0</v>
      </c>
      <c r="AP9" s="37">
        <v>0</v>
      </c>
      <c r="AQ9" s="13">
        <v>0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f t="shared" si="2"/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7">
        <f t="shared" si="3"/>
        <v>0</v>
      </c>
      <c r="BO9" s="15">
        <f t="shared" si="4"/>
        <v>0</v>
      </c>
      <c r="BP9" s="4"/>
      <c r="BQ9" s="5"/>
      <c r="BR9" s="4"/>
      <c r="BS9" s="4"/>
      <c r="BT9" s="4"/>
      <c r="BU9" s="5"/>
      <c r="BV9" s="4"/>
      <c r="BW9" s="4"/>
      <c r="BX9" s="4"/>
      <c r="BY9" s="5"/>
      <c r="BZ9" s="4"/>
      <c r="CA9" s="4"/>
      <c r="CB9" s="4"/>
      <c r="CC9" s="5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</row>
    <row r="10" spans="1:195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f t="shared" si="0"/>
        <v>0</v>
      </c>
      <c r="X10" s="37">
        <v>0</v>
      </c>
      <c r="Y10" s="13">
        <v>0</v>
      </c>
      <c r="Z10" s="38">
        <f t="shared" si="1"/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9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37">
        <v>0</v>
      </c>
      <c r="AN10" s="13">
        <v>0</v>
      </c>
      <c r="AO10" s="38">
        <v>0</v>
      </c>
      <c r="AP10" s="37">
        <v>0</v>
      </c>
      <c r="AQ10" s="13">
        <v>0</v>
      </c>
      <c r="AR10" s="38">
        <v>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f t="shared" si="2"/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9">
        <v>3</v>
      </c>
      <c r="BL10" s="14">
        <v>43</v>
      </c>
      <c r="BM10" s="38">
        <f t="shared" si="5"/>
        <v>14333.333333333334</v>
      </c>
      <c r="BN10" s="7">
        <f t="shared" si="3"/>
        <v>3</v>
      </c>
      <c r="BO10" s="15">
        <f t="shared" si="4"/>
        <v>52</v>
      </c>
      <c r="BP10" s="4"/>
      <c r="BQ10" s="5"/>
      <c r="BR10" s="4"/>
      <c r="BS10" s="4"/>
      <c r="BT10" s="4"/>
      <c r="BU10" s="5"/>
      <c r="BV10" s="4"/>
      <c r="BW10" s="4"/>
      <c r="BX10" s="4"/>
      <c r="BY10" s="5"/>
      <c r="BZ10" s="4"/>
      <c r="CA10" s="4"/>
      <c r="CB10" s="4"/>
      <c r="CC10" s="5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</row>
    <row r="11" spans="1:195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f t="shared" si="0"/>
        <v>0</v>
      </c>
      <c r="X11" s="37">
        <v>0</v>
      </c>
      <c r="Y11" s="13">
        <v>0</v>
      </c>
      <c r="Z11" s="38">
        <f t="shared" si="1"/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9">
        <v>1</v>
      </c>
      <c r="AH11" s="14">
        <v>65</v>
      </c>
      <c r="AI11" s="38">
        <f t="shared" ref="AI11" si="6">AH11/AG11*1000</f>
        <v>65000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f t="shared" si="2"/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9">
        <v>3</v>
      </c>
      <c r="BL11" s="14">
        <v>92</v>
      </c>
      <c r="BM11" s="38">
        <f t="shared" si="5"/>
        <v>30666.666666666668</v>
      </c>
      <c r="BN11" s="7">
        <f t="shared" si="3"/>
        <v>4</v>
      </c>
      <c r="BO11" s="15">
        <f t="shared" si="4"/>
        <v>157</v>
      </c>
      <c r="BP11" s="4"/>
      <c r="BQ11" s="5"/>
      <c r="BR11" s="4"/>
      <c r="BS11" s="4"/>
      <c r="BT11" s="4"/>
      <c r="BU11" s="5"/>
      <c r="BV11" s="4"/>
      <c r="BW11" s="4"/>
      <c r="BX11" s="4"/>
      <c r="BY11" s="5"/>
      <c r="BZ11" s="4"/>
      <c r="CA11" s="4"/>
      <c r="CB11" s="4"/>
      <c r="CC11" s="5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</row>
    <row r="12" spans="1:195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f t="shared" si="0"/>
        <v>0</v>
      </c>
      <c r="X12" s="37">
        <v>0</v>
      </c>
      <c r="Y12" s="13">
        <v>0</v>
      </c>
      <c r="Z12" s="38">
        <f t="shared" si="1"/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f t="shared" si="2"/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9">
        <v>0</v>
      </c>
      <c r="BL12" s="14">
        <v>0</v>
      </c>
      <c r="BM12" s="38">
        <v>0</v>
      </c>
      <c r="BN12" s="7">
        <f t="shared" si="3"/>
        <v>0</v>
      </c>
      <c r="BO12" s="15">
        <f t="shared" si="4"/>
        <v>0</v>
      </c>
      <c r="BP12" s="4"/>
      <c r="BQ12" s="5"/>
      <c r="BR12" s="4"/>
      <c r="BS12" s="4"/>
      <c r="BT12" s="4"/>
      <c r="BU12" s="5"/>
      <c r="BV12" s="4"/>
      <c r="BW12" s="4"/>
      <c r="BX12" s="4"/>
      <c r="BY12" s="5"/>
      <c r="BZ12" s="4"/>
      <c r="CA12" s="4"/>
      <c r="CB12" s="4"/>
      <c r="CC12" s="5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</row>
    <row r="13" spans="1:195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f t="shared" si="0"/>
        <v>0</v>
      </c>
      <c r="X13" s="37">
        <v>0</v>
      </c>
      <c r="Y13" s="13">
        <v>0</v>
      </c>
      <c r="Z13" s="38">
        <f t="shared" si="1"/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f t="shared" si="2"/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7">
        <f t="shared" si="3"/>
        <v>0</v>
      </c>
      <c r="BO13" s="15">
        <f t="shared" si="4"/>
        <v>0</v>
      </c>
      <c r="BP13" s="4"/>
      <c r="BQ13" s="5"/>
      <c r="BR13" s="4"/>
      <c r="BS13" s="4"/>
      <c r="BT13" s="4"/>
      <c r="BU13" s="5"/>
      <c r="BV13" s="4"/>
      <c r="BW13" s="4"/>
      <c r="BX13" s="4"/>
      <c r="BY13" s="5"/>
      <c r="BZ13" s="4"/>
      <c r="CA13" s="4"/>
      <c r="CB13" s="4"/>
      <c r="CC13" s="5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</row>
    <row r="14" spans="1:195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f t="shared" si="0"/>
        <v>0</v>
      </c>
      <c r="X14" s="37">
        <v>0</v>
      </c>
      <c r="Y14" s="13">
        <v>0</v>
      </c>
      <c r="Z14" s="38">
        <f t="shared" si="1"/>
        <v>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0</v>
      </c>
      <c r="AX14" s="38">
        <v>0</v>
      </c>
      <c r="AY14" s="37">
        <v>0</v>
      </c>
      <c r="AZ14" s="13">
        <v>0</v>
      </c>
      <c r="BA14" s="38">
        <f t="shared" si="2"/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7">
        <f t="shared" si="3"/>
        <v>0</v>
      </c>
      <c r="BO14" s="15">
        <f t="shared" si="4"/>
        <v>0</v>
      </c>
      <c r="BP14" s="4"/>
      <c r="BQ14" s="5"/>
      <c r="BR14" s="4"/>
      <c r="BS14" s="4"/>
      <c r="BT14" s="4"/>
      <c r="BU14" s="5"/>
      <c r="BV14" s="4"/>
      <c r="BW14" s="4"/>
      <c r="BX14" s="4"/>
      <c r="BY14" s="5"/>
      <c r="BZ14" s="4"/>
      <c r="CA14" s="4"/>
      <c r="CB14" s="4"/>
      <c r="CC14" s="5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</row>
    <row r="15" spans="1:195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f t="shared" si="0"/>
        <v>0</v>
      </c>
      <c r="X15" s="37">
        <v>0</v>
      </c>
      <c r="Y15" s="13">
        <v>0</v>
      </c>
      <c r="Z15" s="38">
        <f t="shared" si="1"/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v>0</v>
      </c>
      <c r="AP15" s="37">
        <v>0</v>
      </c>
      <c r="AQ15" s="13">
        <v>0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f t="shared" si="2"/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9">
        <v>0</v>
      </c>
      <c r="BL15" s="14">
        <v>0</v>
      </c>
      <c r="BM15" s="38">
        <v>0</v>
      </c>
      <c r="BN15" s="7">
        <f t="shared" si="3"/>
        <v>0</v>
      </c>
      <c r="BO15" s="15">
        <f t="shared" si="4"/>
        <v>0</v>
      </c>
      <c r="BP15" s="4"/>
      <c r="BQ15" s="5"/>
      <c r="BR15" s="4"/>
      <c r="BS15" s="4"/>
      <c r="BT15" s="4"/>
      <c r="BU15" s="5"/>
      <c r="BV15" s="4"/>
      <c r="BW15" s="4"/>
      <c r="BX15" s="4"/>
      <c r="BY15" s="5"/>
      <c r="BZ15" s="4"/>
      <c r="CA15" s="4"/>
      <c r="CB15" s="4"/>
      <c r="CC15" s="5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</row>
    <row r="16" spans="1:195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f t="shared" si="0"/>
        <v>0</v>
      </c>
      <c r="X16" s="37">
        <v>0</v>
      </c>
      <c r="Y16" s="13">
        <v>0</v>
      </c>
      <c r="Z16" s="38">
        <f t="shared" si="1"/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37">
        <v>0</v>
      </c>
      <c r="AN16" s="13">
        <v>0</v>
      </c>
      <c r="AO16" s="38">
        <v>0</v>
      </c>
      <c r="AP16" s="37">
        <v>0</v>
      </c>
      <c r="AQ16" s="13">
        <v>0</v>
      </c>
      <c r="AR16" s="38">
        <v>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f t="shared" si="2"/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7">
        <f t="shared" si="3"/>
        <v>0</v>
      </c>
      <c r="BO16" s="15">
        <f t="shared" si="4"/>
        <v>0</v>
      </c>
      <c r="BP16" s="4"/>
      <c r="BQ16" s="5"/>
      <c r="BR16" s="4"/>
      <c r="BS16" s="4"/>
      <c r="BT16" s="4"/>
      <c r="BU16" s="5"/>
      <c r="BV16" s="4"/>
      <c r="BW16" s="4"/>
      <c r="BX16" s="4"/>
      <c r="BY16" s="5"/>
      <c r="BZ16" s="4"/>
      <c r="CA16" s="4"/>
      <c r="CB16" s="4"/>
      <c r="CC16" s="5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</row>
    <row r="17" spans="1:191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f t="shared" si="0"/>
        <v>0</v>
      </c>
      <c r="X17" s="37">
        <v>0</v>
      </c>
      <c r="Y17" s="13">
        <v>0</v>
      </c>
      <c r="Z17" s="38">
        <f t="shared" si="1"/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f t="shared" si="2"/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7">
        <f t="shared" si="3"/>
        <v>0</v>
      </c>
      <c r="BO17" s="15">
        <f t="shared" si="4"/>
        <v>0</v>
      </c>
      <c r="BP17" s="4"/>
      <c r="BQ17" s="5"/>
      <c r="BR17" s="4"/>
      <c r="BS17" s="4"/>
      <c r="BT17" s="4"/>
      <c r="BU17" s="5"/>
      <c r="BV17" s="4"/>
      <c r="BW17" s="4"/>
      <c r="BX17" s="4"/>
      <c r="BY17" s="5"/>
      <c r="BZ17" s="4"/>
      <c r="CA17" s="4"/>
      <c r="CB17" s="4"/>
      <c r="CC17" s="5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</row>
    <row r="18" spans="1:191" ht="15" thickBot="1" x14ac:dyDescent="0.35">
      <c r="A18" s="48"/>
      <c r="B18" s="49" t="s">
        <v>17</v>
      </c>
      <c r="C18" s="40">
        <f>SUM(C6:C17)</f>
        <v>0</v>
      </c>
      <c r="D18" s="32">
        <f>SUM(D6:D17)</f>
        <v>0</v>
      </c>
      <c r="E18" s="41"/>
      <c r="F18" s="40">
        <v>0</v>
      </c>
      <c r="G18" s="32">
        <v>0</v>
      </c>
      <c r="H18" s="41"/>
      <c r="I18" s="40">
        <v>0</v>
      </c>
      <c r="J18" s="32">
        <v>0</v>
      </c>
      <c r="K18" s="41"/>
      <c r="L18" s="40">
        <f t="shared" ref="L18:M18" si="7">SUM(L6:L17)</f>
        <v>0</v>
      </c>
      <c r="M18" s="32">
        <f t="shared" si="7"/>
        <v>0</v>
      </c>
      <c r="N18" s="41"/>
      <c r="O18" s="40">
        <f t="shared" ref="O18:P18" si="8">SUM(O6:O17)</f>
        <v>0</v>
      </c>
      <c r="P18" s="32">
        <f t="shared" si="8"/>
        <v>0</v>
      </c>
      <c r="Q18" s="41"/>
      <c r="R18" s="40">
        <f t="shared" ref="R18:S18" si="9">SUM(R6:R17)</f>
        <v>0</v>
      </c>
      <c r="S18" s="32">
        <f t="shared" si="9"/>
        <v>0</v>
      </c>
      <c r="T18" s="41"/>
      <c r="U18" s="40">
        <f t="shared" ref="U18:V18" si="10">SUM(U6:U17)</f>
        <v>0</v>
      </c>
      <c r="V18" s="32">
        <f t="shared" si="10"/>
        <v>0</v>
      </c>
      <c r="W18" s="41"/>
      <c r="X18" s="40">
        <f t="shared" ref="X18:Y18" si="11">SUM(X6:X17)</f>
        <v>0</v>
      </c>
      <c r="Y18" s="32">
        <f t="shared" si="11"/>
        <v>0</v>
      </c>
      <c r="Z18" s="41"/>
      <c r="AA18" s="40">
        <f t="shared" ref="AA18:AB18" si="12">SUM(AA6:AA17)</f>
        <v>0</v>
      </c>
      <c r="AB18" s="32">
        <f t="shared" si="12"/>
        <v>0</v>
      </c>
      <c r="AC18" s="41"/>
      <c r="AD18" s="40">
        <f t="shared" ref="AD18:AE18" si="13">SUM(AD6:AD17)</f>
        <v>0</v>
      </c>
      <c r="AE18" s="32">
        <f t="shared" si="13"/>
        <v>9</v>
      </c>
      <c r="AF18" s="41"/>
      <c r="AG18" s="40">
        <f t="shared" ref="AG18:AH18" si="14">SUM(AG6:AG17)</f>
        <v>1</v>
      </c>
      <c r="AH18" s="32">
        <f t="shared" si="14"/>
        <v>65</v>
      </c>
      <c r="AI18" s="41"/>
      <c r="AJ18" s="40">
        <f t="shared" ref="AJ18:AK18" si="15">SUM(AJ6:AJ17)</f>
        <v>0</v>
      </c>
      <c r="AK18" s="32">
        <f t="shared" si="15"/>
        <v>91</v>
      </c>
      <c r="AL18" s="41"/>
      <c r="AM18" s="40">
        <f t="shared" ref="AM18:AN18" si="16">SUM(AM6:AM17)</f>
        <v>0</v>
      </c>
      <c r="AN18" s="32">
        <f t="shared" si="16"/>
        <v>0</v>
      </c>
      <c r="AO18" s="41"/>
      <c r="AP18" s="40">
        <f t="shared" ref="AP18:AQ18" si="17">SUM(AP6:AP17)</f>
        <v>0</v>
      </c>
      <c r="AQ18" s="32">
        <f t="shared" si="17"/>
        <v>0</v>
      </c>
      <c r="AR18" s="41"/>
      <c r="AS18" s="40">
        <f t="shared" ref="AS18:AT18" si="18">SUM(AS6:AS17)</f>
        <v>0</v>
      </c>
      <c r="AT18" s="32">
        <f t="shared" si="18"/>
        <v>0</v>
      </c>
      <c r="AU18" s="41"/>
      <c r="AV18" s="40">
        <f t="shared" ref="AV18:AW18" si="19">SUM(AV6:AV17)</f>
        <v>0</v>
      </c>
      <c r="AW18" s="32">
        <f t="shared" si="19"/>
        <v>0</v>
      </c>
      <c r="AX18" s="41"/>
      <c r="AY18" s="40">
        <f t="shared" ref="AY18:AZ18" si="20">SUM(AY6:AY17)</f>
        <v>0</v>
      </c>
      <c r="AZ18" s="32">
        <f t="shared" si="20"/>
        <v>0</v>
      </c>
      <c r="BA18" s="41"/>
      <c r="BB18" s="40">
        <v>0</v>
      </c>
      <c r="BC18" s="32">
        <v>0</v>
      </c>
      <c r="BD18" s="41"/>
      <c r="BE18" s="40">
        <v>0</v>
      </c>
      <c r="BF18" s="32">
        <v>0</v>
      </c>
      <c r="BG18" s="41"/>
      <c r="BH18" s="40">
        <v>0</v>
      </c>
      <c r="BI18" s="32">
        <v>0</v>
      </c>
      <c r="BJ18" s="41"/>
      <c r="BK18" s="40">
        <f t="shared" ref="BK18:BL18" si="21">SUM(BK6:BK17)</f>
        <v>9</v>
      </c>
      <c r="BL18" s="32">
        <f t="shared" si="21"/>
        <v>243</v>
      </c>
      <c r="BM18" s="41"/>
      <c r="BN18" s="33">
        <f t="shared" si="3"/>
        <v>10</v>
      </c>
      <c r="BO18" s="34">
        <f t="shared" si="4"/>
        <v>408</v>
      </c>
      <c r="BP18" s="4"/>
      <c r="BQ18" s="5"/>
      <c r="BR18" s="4"/>
      <c r="BS18" s="4"/>
      <c r="BT18" s="4"/>
      <c r="BU18" s="5"/>
      <c r="BV18" s="4"/>
      <c r="BW18" s="4"/>
      <c r="BX18" s="4"/>
      <c r="BY18" s="5"/>
      <c r="BZ18" s="4"/>
      <c r="CA18" s="4"/>
      <c r="CB18" s="4"/>
      <c r="CC18" s="5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</row>
    <row r="19" spans="1:191" x14ac:dyDescent="0.3">
      <c r="A19" s="50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0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f t="shared" ref="W19:W30" si="22">IF(U19=0,0,V19/U19*1000)</f>
        <v>0</v>
      </c>
      <c r="X19" s="42">
        <v>0</v>
      </c>
      <c r="Y19" s="29">
        <v>0</v>
      </c>
      <c r="Z19" s="43">
        <f t="shared" ref="Z19:Z30" si="23">IF(X19=0,0,Y19/X19*1000)</f>
        <v>0</v>
      </c>
      <c r="AA19" s="42">
        <v>0</v>
      </c>
      <c r="AB19" s="29">
        <v>0</v>
      </c>
      <c r="AC19" s="43"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f t="shared" ref="BA19:BA30" si="24">IF(AY19=0,0,AZ19/AY19*1000)</f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2">
        <v>0</v>
      </c>
      <c r="BI19" s="29">
        <v>0</v>
      </c>
      <c r="BJ19" s="43">
        <v>0</v>
      </c>
      <c r="BK19" s="42">
        <v>0</v>
      </c>
      <c r="BL19" s="29">
        <v>0</v>
      </c>
      <c r="BM19" s="43">
        <v>0</v>
      </c>
      <c r="BN19" s="30">
        <f t="shared" si="3"/>
        <v>0</v>
      </c>
      <c r="BO19" s="31">
        <f t="shared" si="4"/>
        <v>0</v>
      </c>
      <c r="BP19" s="4"/>
      <c r="BQ19" s="5"/>
      <c r="BR19" s="4"/>
      <c r="BS19" s="4"/>
      <c r="BT19" s="4"/>
      <c r="BU19" s="5"/>
      <c r="BV19" s="4"/>
      <c r="BW19" s="4"/>
      <c r="BX19" s="4"/>
      <c r="BY19" s="5"/>
      <c r="BZ19" s="4"/>
      <c r="CA19" s="4"/>
      <c r="CB19" s="4"/>
      <c r="CC19" s="5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</row>
    <row r="20" spans="1:191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f t="shared" si="22"/>
        <v>0</v>
      </c>
      <c r="X20" s="37">
        <v>0</v>
      </c>
      <c r="Y20" s="13">
        <v>0</v>
      </c>
      <c r="Z20" s="38">
        <f t="shared" si="23"/>
        <v>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v>0</v>
      </c>
      <c r="AP20" s="37">
        <v>0</v>
      </c>
      <c r="AQ20" s="13">
        <v>0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0</v>
      </c>
      <c r="AX20" s="38">
        <v>0</v>
      </c>
      <c r="AY20" s="37">
        <v>0</v>
      </c>
      <c r="AZ20" s="13">
        <v>0</v>
      </c>
      <c r="BA20" s="38">
        <f t="shared" si="24"/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7">
        <f t="shared" si="3"/>
        <v>0</v>
      </c>
      <c r="BO20" s="15">
        <f t="shared" si="4"/>
        <v>0</v>
      </c>
      <c r="BP20" s="4"/>
      <c r="BQ20" s="5"/>
      <c r="BR20" s="4"/>
      <c r="BS20" s="4"/>
      <c r="BT20" s="4"/>
      <c r="BU20" s="5"/>
      <c r="BV20" s="4"/>
      <c r="BW20" s="4"/>
      <c r="BX20" s="4"/>
      <c r="BY20" s="5"/>
      <c r="BZ20" s="4"/>
      <c r="CA20" s="4"/>
      <c r="CB20" s="4"/>
      <c r="CC20" s="5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</row>
    <row r="21" spans="1:191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f t="shared" si="22"/>
        <v>0</v>
      </c>
      <c r="X21" s="37">
        <v>0</v>
      </c>
      <c r="Y21" s="13">
        <v>0</v>
      </c>
      <c r="Z21" s="38">
        <f t="shared" si="23"/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0</v>
      </c>
      <c r="AX21" s="38">
        <v>0</v>
      </c>
      <c r="AY21" s="37">
        <v>0</v>
      </c>
      <c r="AZ21" s="13">
        <v>0</v>
      </c>
      <c r="BA21" s="38">
        <f t="shared" si="24"/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4</v>
      </c>
      <c r="BJ21" s="38">
        <v>0</v>
      </c>
      <c r="BK21" s="37">
        <v>0</v>
      </c>
      <c r="BL21" s="13">
        <v>0</v>
      </c>
      <c r="BM21" s="38">
        <v>0</v>
      </c>
      <c r="BN21" s="7">
        <f t="shared" si="3"/>
        <v>0</v>
      </c>
      <c r="BO21" s="15">
        <f t="shared" si="4"/>
        <v>4</v>
      </c>
      <c r="BP21" s="4"/>
      <c r="BQ21" s="5"/>
      <c r="BR21" s="4"/>
      <c r="BS21" s="4"/>
      <c r="BT21" s="4"/>
      <c r="BU21" s="5"/>
      <c r="BV21" s="4"/>
      <c r="BW21" s="4"/>
      <c r="BX21" s="4"/>
      <c r="BY21" s="5"/>
      <c r="BZ21" s="4"/>
      <c r="CA21" s="4"/>
      <c r="CB21" s="4"/>
      <c r="CC21" s="5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</row>
    <row r="22" spans="1:191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f t="shared" si="22"/>
        <v>0</v>
      </c>
      <c r="X22" s="37">
        <v>0</v>
      </c>
      <c r="Y22" s="13">
        <v>0</v>
      </c>
      <c r="Z22" s="38">
        <f t="shared" si="23"/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v>0</v>
      </c>
      <c r="AP22" s="37">
        <v>0</v>
      </c>
      <c r="AQ22" s="13">
        <v>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f t="shared" si="24"/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7">
        <f t="shared" si="3"/>
        <v>0</v>
      </c>
      <c r="BO22" s="15">
        <f t="shared" si="4"/>
        <v>0</v>
      </c>
      <c r="BP22" s="4"/>
      <c r="BQ22" s="5"/>
      <c r="BR22" s="4"/>
      <c r="BS22" s="4"/>
      <c r="BT22" s="4"/>
      <c r="BU22" s="5"/>
      <c r="BV22" s="4"/>
      <c r="BW22" s="4"/>
      <c r="BX22" s="4"/>
      <c r="BY22" s="5"/>
      <c r="BZ22" s="4"/>
      <c r="CA22" s="4"/>
      <c r="CB22" s="4"/>
      <c r="CC22" s="5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</row>
    <row r="23" spans="1:191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f t="shared" si="22"/>
        <v>0</v>
      </c>
      <c r="X23" s="37">
        <v>0</v>
      </c>
      <c r="Y23" s="13">
        <v>0</v>
      </c>
      <c r="Z23" s="38">
        <f t="shared" si="23"/>
        <v>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v>0</v>
      </c>
      <c r="AP23" s="37">
        <v>0</v>
      </c>
      <c r="AQ23" s="13">
        <v>0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f t="shared" si="24"/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7">
        <f t="shared" si="3"/>
        <v>0</v>
      </c>
      <c r="BO23" s="15">
        <f t="shared" si="4"/>
        <v>0</v>
      </c>
      <c r="BP23" s="4"/>
      <c r="BQ23" s="5"/>
      <c r="BR23" s="4"/>
      <c r="BS23" s="4"/>
      <c r="BT23" s="4"/>
      <c r="BU23" s="5"/>
      <c r="BV23" s="4"/>
      <c r="BW23" s="4"/>
      <c r="BX23" s="4"/>
      <c r="BY23" s="5"/>
      <c r="BZ23" s="4"/>
      <c r="CA23" s="4"/>
      <c r="CB23" s="4"/>
      <c r="CC23" s="5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</row>
    <row r="24" spans="1:191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0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f t="shared" si="22"/>
        <v>0</v>
      </c>
      <c r="X24" s="37">
        <v>0</v>
      </c>
      <c r="Y24" s="13">
        <v>0</v>
      </c>
      <c r="Z24" s="38">
        <f t="shared" si="23"/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37">
        <v>0</v>
      </c>
      <c r="AN24" s="13">
        <v>0</v>
      </c>
      <c r="AO24" s="38">
        <v>0</v>
      </c>
      <c r="AP24" s="37">
        <v>0</v>
      </c>
      <c r="AQ24" s="13">
        <v>0</v>
      </c>
      <c r="AR24" s="38">
        <v>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f t="shared" si="24"/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7">
        <f t="shared" si="3"/>
        <v>0</v>
      </c>
      <c r="BO24" s="15">
        <f t="shared" si="4"/>
        <v>0</v>
      </c>
      <c r="BP24" s="4"/>
      <c r="BQ24" s="5"/>
      <c r="BR24" s="4"/>
      <c r="BS24" s="4"/>
      <c r="BT24" s="4"/>
      <c r="BU24" s="5"/>
      <c r="BV24" s="4"/>
      <c r="BW24" s="4"/>
      <c r="BX24" s="4"/>
      <c r="BY24" s="5"/>
      <c r="BZ24" s="4"/>
      <c r="CA24" s="4"/>
      <c r="CB24" s="4"/>
      <c r="CC24" s="5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</row>
    <row r="25" spans="1:191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f t="shared" si="22"/>
        <v>0</v>
      </c>
      <c r="X25" s="37">
        <v>0</v>
      </c>
      <c r="Y25" s="13">
        <v>0</v>
      </c>
      <c r="Z25" s="38">
        <f t="shared" si="23"/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v>0</v>
      </c>
      <c r="AP25" s="37">
        <v>0</v>
      </c>
      <c r="AQ25" s="13">
        <v>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0</v>
      </c>
      <c r="AX25" s="38">
        <v>0</v>
      </c>
      <c r="AY25" s="37">
        <v>0</v>
      </c>
      <c r="AZ25" s="13">
        <v>0</v>
      </c>
      <c r="BA25" s="38">
        <f t="shared" si="24"/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9">
        <v>1</v>
      </c>
      <c r="BL25" s="14">
        <v>14</v>
      </c>
      <c r="BM25" s="38">
        <f t="shared" ref="BM25" si="25">BL25/BK25*1000</f>
        <v>14000</v>
      </c>
      <c r="BN25" s="7">
        <f t="shared" si="3"/>
        <v>1</v>
      </c>
      <c r="BO25" s="15">
        <f t="shared" si="4"/>
        <v>14</v>
      </c>
      <c r="BP25" s="4"/>
      <c r="BQ25" s="5"/>
      <c r="BR25" s="4"/>
      <c r="BS25" s="4"/>
      <c r="BT25" s="4"/>
      <c r="BU25" s="5"/>
      <c r="BV25" s="4"/>
      <c r="BW25" s="4"/>
      <c r="BX25" s="4"/>
      <c r="BY25" s="5"/>
      <c r="BZ25" s="4"/>
      <c r="CA25" s="4"/>
      <c r="CB25" s="4"/>
      <c r="CC25" s="5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</row>
    <row r="26" spans="1:191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f t="shared" si="22"/>
        <v>0</v>
      </c>
      <c r="X26" s="37">
        <v>0</v>
      </c>
      <c r="Y26" s="13">
        <v>0</v>
      </c>
      <c r="Z26" s="38">
        <f t="shared" si="23"/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v>0</v>
      </c>
      <c r="AP26" s="37">
        <v>0</v>
      </c>
      <c r="AQ26" s="13">
        <v>0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f t="shared" si="24"/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7">
        <f t="shared" si="3"/>
        <v>0</v>
      </c>
      <c r="BO26" s="15">
        <f t="shared" si="4"/>
        <v>0</v>
      </c>
      <c r="BP26" s="4"/>
      <c r="BQ26" s="5"/>
      <c r="BR26" s="4"/>
      <c r="BS26" s="4"/>
      <c r="BT26" s="4"/>
      <c r="BU26" s="5"/>
      <c r="BV26" s="4"/>
      <c r="BW26" s="4"/>
      <c r="BX26" s="4"/>
      <c r="BY26" s="5"/>
      <c r="BZ26" s="4"/>
      <c r="CA26" s="4"/>
      <c r="CB26" s="4"/>
      <c r="CC26" s="5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</row>
    <row r="27" spans="1:191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f t="shared" si="22"/>
        <v>0</v>
      </c>
      <c r="X27" s="37">
        <v>0</v>
      </c>
      <c r="Y27" s="13">
        <v>0</v>
      </c>
      <c r="Z27" s="38">
        <f t="shared" si="23"/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37">
        <v>0</v>
      </c>
      <c r="AN27" s="13">
        <v>0</v>
      </c>
      <c r="AO27" s="38">
        <v>0</v>
      </c>
      <c r="AP27" s="37">
        <v>0</v>
      </c>
      <c r="AQ27" s="13">
        <v>0</v>
      </c>
      <c r="AR27" s="38">
        <v>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f t="shared" si="24"/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7">
        <f t="shared" si="3"/>
        <v>0</v>
      </c>
      <c r="BO27" s="15">
        <f t="shared" si="4"/>
        <v>0</v>
      </c>
      <c r="BP27" s="4"/>
      <c r="BQ27" s="5"/>
      <c r="BR27" s="4"/>
      <c r="BS27" s="4"/>
      <c r="BT27" s="4"/>
      <c r="BU27" s="5"/>
      <c r="BV27" s="4"/>
      <c r="BW27" s="4"/>
      <c r="BX27" s="4"/>
      <c r="BY27" s="5"/>
      <c r="BZ27" s="4"/>
      <c r="CA27" s="4"/>
      <c r="CB27" s="4"/>
      <c r="CC27" s="5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</row>
    <row r="28" spans="1:191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4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f t="shared" si="22"/>
        <v>0</v>
      </c>
      <c r="X28" s="37">
        <v>0</v>
      </c>
      <c r="Y28" s="13">
        <v>0</v>
      </c>
      <c r="Z28" s="38">
        <f t="shared" si="23"/>
        <v>0</v>
      </c>
      <c r="AA28" s="37">
        <v>0</v>
      </c>
      <c r="AB28" s="13">
        <v>0</v>
      </c>
      <c r="AC28" s="38">
        <v>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f t="shared" si="24"/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9">
        <v>1</v>
      </c>
      <c r="BL28" s="14">
        <v>20</v>
      </c>
      <c r="BM28" s="38">
        <f t="shared" ref="BM28" si="26">BL28/BK28*1000</f>
        <v>20000</v>
      </c>
      <c r="BN28" s="7">
        <f t="shared" si="3"/>
        <v>1</v>
      </c>
      <c r="BO28" s="15">
        <f t="shared" si="4"/>
        <v>24</v>
      </c>
      <c r="BP28" s="4"/>
      <c r="BQ28" s="5"/>
      <c r="BR28" s="4"/>
      <c r="BS28" s="4"/>
      <c r="BT28" s="4"/>
      <c r="BU28" s="5"/>
      <c r="BV28" s="4"/>
      <c r="BW28" s="4"/>
      <c r="BX28" s="4"/>
      <c r="BY28" s="5"/>
      <c r="BZ28" s="4"/>
      <c r="CA28" s="4"/>
      <c r="CB28" s="4"/>
      <c r="CC28" s="5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</row>
    <row r="29" spans="1:191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f t="shared" si="22"/>
        <v>0</v>
      </c>
      <c r="X29" s="37">
        <v>0</v>
      </c>
      <c r="Y29" s="13">
        <v>0</v>
      </c>
      <c r="Z29" s="38">
        <f t="shared" si="23"/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f t="shared" si="24"/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7">
        <f t="shared" si="3"/>
        <v>0</v>
      </c>
      <c r="BO29" s="15">
        <f t="shared" si="4"/>
        <v>0</v>
      </c>
      <c r="BP29" s="4"/>
      <c r="BQ29" s="5"/>
      <c r="BR29" s="4"/>
      <c r="BS29" s="4"/>
      <c r="BT29" s="4"/>
      <c r="BU29" s="5"/>
      <c r="BV29" s="4"/>
      <c r="BW29" s="4"/>
      <c r="BX29" s="4"/>
      <c r="BY29" s="5"/>
      <c r="BZ29" s="4"/>
      <c r="CA29" s="4"/>
      <c r="CB29" s="4"/>
      <c r="CC29" s="5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</row>
    <row r="30" spans="1:191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f t="shared" si="22"/>
        <v>0</v>
      </c>
      <c r="X30" s="37">
        <v>0</v>
      </c>
      <c r="Y30" s="13">
        <v>0</v>
      </c>
      <c r="Z30" s="38">
        <f t="shared" si="23"/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f t="shared" si="24"/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7">
        <f t="shared" si="3"/>
        <v>0</v>
      </c>
      <c r="BO30" s="15">
        <f t="shared" si="4"/>
        <v>0</v>
      </c>
      <c r="BP30" s="4"/>
      <c r="BQ30" s="5"/>
      <c r="BR30" s="4"/>
      <c r="BS30" s="4"/>
      <c r="BT30" s="4"/>
      <c r="BU30" s="5"/>
      <c r="BV30" s="4"/>
      <c r="BW30" s="4"/>
      <c r="BX30" s="4"/>
      <c r="BY30" s="5"/>
      <c r="BZ30" s="4"/>
      <c r="CA30" s="4"/>
      <c r="CB30" s="4"/>
      <c r="CC30" s="5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</row>
    <row r="31" spans="1:191" ht="15" thickBot="1" x14ac:dyDescent="0.35">
      <c r="A31" s="48"/>
      <c r="B31" s="49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4</v>
      </c>
      <c r="H31" s="41"/>
      <c r="I31" s="40">
        <v>0</v>
      </c>
      <c r="J31" s="32">
        <v>0</v>
      </c>
      <c r="K31" s="41"/>
      <c r="L31" s="40">
        <f t="shared" ref="L31:M31" si="27">SUM(L19:L30)</f>
        <v>0</v>
      </c>
      <c r="M31" s="32">
        <f t="shared" si="27"/>
        <v>0</v>
      </c>
      <c r="N31" s="41"/>
      <c r="O31" s="40">
        <f t="shared" ref="O31:P31" si="28">SUM(O19:O30)</f>
        <v>0</v>
      </c>
      <c r="P31" s="32">
        <f t="shared" si="28"/>
        <v>0</v>
      </c>
      <c r="Q31" s="41"/>
      <c r="R31" s="40">
        <f t="shared" ref="R31:S31" si="29">SUM(R19:R30)</f>
        <v>0</v>
      </c>
      <c r="S31" s="32">
        <f t="shared" si="29"/>
        <v>0</v>
      </c>
      <c r="T31" s="41"/>
      <c r="U31" s="40">
        <f t="shared" ref="U31:V31" si="30">SUM(U19:U30)</f>
        <v>0</v>
      </c>
      <c r="V31" s="32">
        <f t="shared" si="30"/>
        <v>0</v>
      </c>
      <c r="W31" s="41"/>
      <c r="X31" s="40">
        <f t="shared" ref="X31:Y31" si="31">SUM(X19:X30)</f>
        <v>0</v>
      </c>
      <c r="Y31" s="32">
        <f t="shared" si="31"/>
        <v>0</v>
      </c>
      <c r="Z31" s="41"/>
      <c r="AA31" s="40">
        <f t="shared" ref="AA31:AB31" si="32">SUM(AA19:AA30)</f>
        <v>0</v>
      </c>
      <c r="AB31" s="32">
        <f t="shared" si="32"/>
        <v>0</v>
      </c>
      <c r="AC31" s="41"/>
      <c r="AD31" s="40">
        <v>0</v>
      </c>
      <c r="AE31" s="32">
        <v>0</v>
      </c>
      <c r="AF31" s="41"/>
      <c r="AG31" s="40">
        <f t="shared" ref="AG31:AH31" si="33">SUM(AG19:AG30)</f>
        <v>0</v>
      </c>
      <c r="AH31" s="32">
        <f t="shared" si="33"/>
        <v>0</v>
      </c>
      <c r="AI31" s="41"/>
      <c r="AJ31" s="40">
        <v>0</v>
      </c>
      <c r="AK31" s="32">
        <v>0</v>
      </c>
      <c r="AL31" s="41"/>
      <c r="AM31" s="40">
        <f t="shared" ref="AM31:AN31" si="34">SUM(AM19:AM30)</f>
        <v>0</v>
      </c>
      <c r="AN31" s="32">
        <f t="shared" si="34"/>
        <v>0</v>
      </c>
      <c r="AO31" s="41"/>
      <c r="AP31" s="40">
        <v>0</v>
      </c>
      <c r="AQ31" s="32">
        <v>0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f t="shared" ref="AY31:AZ31" si="35">SUM(AY19:AY30)</f>
        <v>0</v>
      </c>
      <c r="AZ31" s="32">
        <f t="shared" si="35"/>
        <v>0</v>
      </c>
      <c r="BA31" s="41"/>
      <c r="BB31" s="40">
        <f t="shared" ref="BB31:BC31" si="36">SUM(BB19:BB30)</f>
        <v>0</v>
      </c>
      <c r="BC31" s="32">
        <f t="shared" si="36"/>
        <v>0</v>
      </c>
      <c r="BD31" s="41"/>
      <c r="BE31" s="40">
        <f t="shared" ref="BE31:BF31" si="37">SUM(BE19:BE30)</f>
        <v>0</v>
      </c>
      <c r="BF31" s="32">
        <f t="shared" si="37"/>
        <v>0</v>
      </c>
      <c r="BG31" s="41"/>
      <c r="BH31" s="40">
        <f t="shared" ref="BH31:BI31" si="38">SUM(BH19:BH30)</f>
        <v>0</v>
      </c>
      <c r="BI31" s="32">
        <f t="shared" si="38"/>
        <v>4</v>
      </c>
      <c r="BJ31" s="41"/>
      <c r="BK31" s="40">
        <f t="shared" ref="BK31:BL31" si="39">SUM(BK19:BK30)</f>
        <v>2</v>
      </c>
      <c r="BL31" s="32">
        <f t="shared" si="39"/>
        <v>34</v>
      </c>
      <c r="BM31" s="41"/>
      <c r="BN31" s="33">
        <f t="shared" si="3"/>
        <v>2</v>
      </c>
      <c r="BO31" s="34">
        <f t="shared" si="4"/>
        <v>42</v>
      </c>
      <c r="BP31" s="4"/>
      <c r="BQ31" s="5"/>
      <c r="BR31" s="4"/>
      <c r="BS31" s="4"/>
      <c r="BT31" s="4"/>
      <c r="BU31" s="5"/>
      <c r="BV31" s="4"/>
      <c r="BW31" s="4"/>
      <c r="BX31" s="4"/>
      <c r="BY31" s="5"/>
      <c r="BZ31" s="4"/>
      <c r="CA31" s="4"/>
      <c r="CB31" s="4"/>
      <c r="CC31" s="5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</row>
    <row r="32" spans="1:191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f t="shared" ref="W32:W43" si="40">IF(U32=0,0,V32/U32*1000)</f>
        <v>0</v>
      </c>
      <c r="X32" s="37">
        <v>0</v>
      </c>
      <c r="Y32" s="13">
        <v>0</v>
      </c>
      <c r="Z32" s="38">
        <f t="shared" ref="Z32:Z43" si="41">IF(X32=0,0,Y32/X32*1000)</f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f t="shared" ref="BA32:BA43" si="42">IF(AY32=0,0,AZ32/AY32*1000)</f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9">
        <v>2</v>
      </c>
      <c r="BL32" s="14">
        <v>32</v>
      </c>
      <c r="BM32" s="38">
        <f t="shared" ref="BM32:BM33" si="43">BL32/BK32*1000</f>
        <v>16000</v>
      </c>
      <c r="BN32" s="7">
        <f t="shared" si="3"/>
        <v>2</v>
      </c>
      <c r="BO32" s="15">
        <f t="shared" si="4"/>
        <v>32</v>
      </c>
      <c r="BP32" s="4"/>
      <c r="BQ32" s="5"/>
      <c r="BR32" s="4"/>
      <c r="BS32" s="4"/>
      <c r="BT32" s="4"/>
      <c r="BU32" s="5"/>
      <c r="BV32" s="4"/>
      <c r="BW32" s="4"/>
      <c r="BX32" s="4"/>
      <c r="BY32" s="5"/>
      <c r="BZ32" s="4"/>
      <c r="CA32" s="4"/>
      <c r="CB32" s="4"/>
      <c r="CC32" s="5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</row>
    <row r="33" spans="1:191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f t="shared" si="40"/>
        <v>0</v>
      </c>
      <c r="X33" s="37">
        <v>0</v>
      </c>
      <c r="Y33" s="13">
        <v>0</v>
      </c>
      <c r="Z33" s="38">
        <f t="shared" si="41"/>
        <v>0</v>
      </c>
      <c r="AA33" s="37">
        <v>0</v>
      </c>
      <c r="AB33" s="13">
        <v>0</v>
      </c>
      <c r="AC33" s="38">
        <v>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f t="shared" si="42"/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9">
        <v>1</v>
      </c>
      <c r="BL33" s="14">
        <v>12</v>
      </c>
      <c r="BM33" s="38">
        <f t="shared" si="43"/>
        <v>12000</v>
      </c>
      <c r="BN33" s="7">
        <f t="shared" si="3"/>
        <v>1</v>
      </c>
      <c r="BO33" s="15">
        <f t="shared" si="4"/>
        <v>12</v>
      </c>
      <c r="BP33" s="4"/>
      <c r="BQ33" s="5"/>
      <c r="BR33" s="4"/>
      <c r="BS33" s="4"/>
      <c r="BT33" s="4"/>
      <c r="BU33" s="5"/>
      <c r="BV33" s="4"/>
      <c r="BW33" s="4"/>
      <c r="BX33" s="4"/>
      <c r="BY33" s="5"/>
      <c r="BZ33" s="4"/>
      <c r="CA33" s="4"/>
      <c r="CB33" s="4"/>
      <c r="CC33" s="5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</row>
    <row r="34" spans="1:191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37">
        <v>0</v>
      </c>
      <c r="J34" s="13">
        <v>0</v>
      </c>
      <c r="K34" s="38">
        <v>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f t="shared" si="40"/>
        <v>0</v>
      </c>
      <c r="X34" s="37">
        <v>0</v>
      </c>
      <c r="Y34" s="13">
        <v>0</v>
      </c>
      <c r="Z34" s="38">
        <f t="shared" si="41"/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f t="shared" si="42"/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7">
        <f t="shared" si="3"/>
        <v>0</v>
      </c>
      <c r="BO34" s="15">
        <f t="shared" si="4"/>
        <v>0</v>
      </c>
      <c r="BP34" s="4"/>
      <c r="BQ34" s="5"/>
      <c r="BR34" s="4"/>
      <c r="BS34" s="4"/>
      <c r="BT34" s="4"/>
      <c r="BU34" s="5"/>
      <c r="BV34" s="4"/>
      <c r="BW34" s="4"/>
      <c r="BX34" s="4"/>
      <c r="BY34" s="5"/>
      <c r="BZ34" s="4"/>
      <c r="CA34" s="4"/>
      <c r="CB34" s="4"/>
      <c r="CC34" s="5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</row>
    <row r="35" spans="1:191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f t="shared" si="40"/>
        <v>0</v>
      </c>
      <c r="X35" s="37">
        <v>0</v>
      </c>
      <c r="Y35" s="13">
        <v>0</v>
      </c>
      <c r="Z35" s="38">
        <f t="shared" si="41"/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f t="shared" si="42"/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7">
        <f t="shared" si="3"/>
        <v>0</v>
      </c>
      <c r="BO35" s="15">
        <f t="shared" si="4"/>
        <v>0</v>
      </c>
      <c r="BP35" s="4"/>
      <c r="BQ35" s="5"/>
      <c r="BR35" s="4"/>
      <c r="BS35" s="4"/>
      <c r="BT35" s="4"/>
      <c r="BU35" s="5"/>
      <c r="BV35" s="4"/>
      <c r="BW35" s="4"/>
      <c r="BX35" s="4"/>
      <c r="BY35" s="5"/>
      <c r="BZ35" s="4"/>
      <c r="CA35" s="4"/>
      <c r="CB35" s="4"/>
      <c r="CC35" s="5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</row>
    <row r="36" spans="1:191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f t="shared" si="40"/>
        <v>0</v>
      </c>
      <c r="X36" s="37">
        <v>0</v>
      </c>
      <c r="Y36" s="13">
        <v>0</v>
      </c>
      <c r="Z36" s="38">
        <f t="shared" si="41"/>
        <v>0</v>
      </c>
      <c r="AA36" s="37">
        <v>0</v>
      </c>
      <c r="AB36" s="13">
        <v>0</v>
      </c>
      <c r="AC36" s="38">
        <v>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f t="shared" si="42"/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7">
        <f t="shared" si="3"/>
        <v>0</v>
      </c>
      <c r="BO36" s="15">
        <f t="shared" si="4"/>
        <v>0</v>
      </c>
      <c r="BP36" s="4"/>
      <c r="BQ36" s="5"/>
      <c r="BR36" s="4"/>
      <c r="BS36" s="4"/>
      <c r="BT36" s="4"/>
      <c r="BU36" s="5"/>
      <c r="BV36" s="4"/>
      <c r="BW36" s="4"/>
      <c r="BX36" s="4"/>
      <c r="BY36" s="5"/>
      <c r="BZ36" s="4"/>
      <c r="CA36" s="4"/>
      <c r="CB36" s="4"/>
      <c r="CC36" s="5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</row>
    <row r="37" spans="1:191" x14ac:dyDescent="0.3">
      <c r="A37" s="46">
        <v>2006</v>
      </c>
      <c r="B37" s="47" t="s">
        <v>10</v>
      </c>
      <c r="C37" s="37">
        <v>0</v>
      </c>
      <c r="D37" s="13">
        <v>0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f t="shared" si="40"/>
        <v>0</v>
      </c>
      <c r="X37" s="37">
        <v>0</v>
      </c>
      <c r="Y37" s="13">
        <v>0</v>
      </c>
      <c r="Z37" s="38">
        <f t="shared" si="41"/>
        <v>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f t="shared" si="42"/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7">
        <f t="shared" si="3"/>
        <v>0</v>
      </c>
      <c r="BO37" s="15">
        <f t="shared" si="4"/>
        <v>0</v>
      </c>
      <c r="BP37" s="4"/>
      <c r="BQ37" s="5"/>
      <c r="BR37" s="4"/>
      <c r="BS37" s="4"/>
      <c r="BT37" s="4"/>
      <c r="BU37" s="5"/>
      <c r="BV37" s="4"/>
      <c r="BW37" s="4"/>
      <c r="BX37" s="4"/>
      <c r="BY37" s="5"/>
      <c r="BZ37" s="4"/>
      <c r="CA37" s="4"/>
      <c r="CB37" s="4"/>
      <c r="CC37" s="5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</row>
    <row r="38" spans="1:191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f t="shared" si="40"/>
        <v>0</v>
      </c>
      <c r="X38" s="37">
        <v>0</v>
      </c>
      <c r="Y38" s="13">
        <v>0</v>
      </c>
      <c r="Z38" s="38">
        <f t="shared" si="41"/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f t="shared" si="42"/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7">
        <f t="shared" ref="BN38:BN69" si="44">SUM(BK38,AM38,AG38,AA38,L38,C38,F38,AD38,AJ38,AV38,BH38)</f>
        <v>0</v>
      </c>
      <c r="BO38" s="15">
        <f t="shared" ref="BO38:BO69" si="45">SUM(BL38,AN38,AH38,AB38,M38,D38,G38,AE38,AK38,AW38,BI38)</f>
        <v>0</v>
      </c>
      <c r="BP38" s="4"/>
      <c r="BQ38" s="5"/>
      <c r="BR38" s="4"/>
      <c r="BS38" s="4"/>
      <c r="BT38" s="4"/>
      <c r="BU38" s="5"/>
      <c r="BV38" s="4"/>
      <c r="BW38" s="4"/>
      <c r="BX38" s="4"/>
      <c r="BY38" s="5"/>
      <c r="BZ38" s="4"/>
      <c r="CA38" s="4"/>
      <c r="CB38" s="4"/>
      <c r="CC38" s="5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</row>
    <row r="39" spans="1:191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f t="shared" si="40"/>
        <v>0</v>
      </c>
      <c r="X39" s="37">
        <v>0</v>
      </c>
      <c r="Y39" s="13">
        <v>0</v>
      </c>
      <c r="Z39" s="38">
        <f t="shared" si="41"/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v>0</v>
      </c>
      <c r="AP39" s="37">
        <v>0</v>
      </c>
      <c r="AQ39" s="13">
        <v>0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f t="shared" si="42"/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7">
        <f t="shared" si="44"/>
        <v>0</v>
      </c>
      <c r="BO39" s="15">
        <f t="shared" si="45"/>
        <v>0</v>
      </c>
      <c r="BP39" s="4"/>
      <c r="BQ39" s="5"/>
      <c r="BR39" s="4"/>
      <c r="BS39" s="4"/>
      <c r="BT39" s="4"/>
      <c r="BU39" s="5"/>
      <c r="BV39" s="4"/>
      <c r="BW39" s="4"/>
      <c r="BX39" s="4"/>
      <c r="BY39" s="5"/>
      <c r="BZ39" s="4"/>
      <c r="CA39" s="4"/>
      <c r="CB39" s="4"/>
      <c r="CC39" s="5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</row>
    <row r="40" spans="1:191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f t="shared" si="40"/>
        <v>0</v>
      </c>
      <c r="X40" s="37">
        <v>0</v>
      </c>
      <c r="Y40" s="13">
        <v>0</v>
      </c>
      <c r="Z40" s="38">
        <f t="shared" si="41"/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f t="shared" si="42"/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7">
        <f t="shared" si="44"/>
        <v>0</v>
      </c>
      <c r="BO40" s="15">
        <f t="shared" si="45"/>
        <v>0</v>
      </c>
      <c r="BP40" s="4"/>
      <c r="BQ40" s="5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5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</row>
    <row r="41" spans="1:191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0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f t="shared" si="40"/>
        <v>0</v>
      </c>
      <c r="X41" s="37">
        <v>0</v>
      </c>
      <c r="Y41" s="13">
        <v>0</v>
      </c>
      <c r="Z41" s="38">
        <f t="shared" si="41"/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f t="shared" si="42"/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7">
        <f t="shared" si="44"/>
        <v>0</v>
      </c>
      <c r="BO41" s="15">
        <f t="shared" si="45"/>
        <v>0</v>
      </c>
      <c r="BP41" s="4"/>
      <c r="BQ41" s="5"/>
      <c r="BR41" s="4"/>
      <c r="BS41" s="4"/>
      <c r="BT41" s="4"/>
      <c r="BU41" s="5"/>
      <c r="BV41" s="4"/>
      <c r="BW41" s="4"/>
      <c r="BX41" s="4"/>
      <c r="BY41" s="5"/>
      <c r="BZ41" s="4"/>
      <c r="CA41" s="4"/>
      <c r="CB41" s="4"/>
      <c r="CC41" s="5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</row>
    <row r="42" spans="1:191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f t="shared" si="40"/>
        <v>0</v>
      </c>
      <c r="X42" s="37">
        <v>0</v>
      </c>
      <c r="Y42" s="13">
        <v>0</v>
      </c>
      <c r="Z42" s="38">
        <f t="shared" si="41"/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f t="shared" si="42"/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7">
        <f t="shared" si="44"/>
        <v>0</v>
      </c>
      <c r="BO42" s="15">
        <f t="shared" si="45"/>
        <v>0</v>
      </c>
      <c r="BP42" s="4"/>
      <c r="BQ42" s="5"/>
      <c r="BR42" s="4"/>
      <c r="BS42" s="4"/>
      <c r="BT42" s="4"/>
      <c r="BU42" s="5"/>
      <c r="BV42" s="4"/>
      <c r="BW42" s="4"/>
      <c r="BX42" s="4"/>
      <c r="BY42" s="5"/>
      <c r="BZ42" s="4"/>
      <c r="CA42" s="4"/>
      <c r="CB42" s="4"/>
      <c r="CC42" s="5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</row>
    <row r="43" spans="1:191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37">
        <v>0</v>
      </c>
      <c r="J43" s="13">
        <v>0</v>
      </c>
      <c r="K43" s="38">
        <v>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f t="shared" si="40"/>
        <v>0</v>
      </c>
      <c r="X43" s="37">
        <v>0</v>
      </c>
      <c r="Y43" s="13">
        <v>0</v>
      </c>
      <c r="Z43" s="38">
        <f t="shared" si="41"/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f t="shared" si="42"/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7">
        <f t="shared" si="44"/>
        <v>0</v>
      </c>
      <c r="BO43" s="15">
        <f t="shared" si="45"/>
        <v>0</v>
      </c>
      <c r="BP43" s="4"/>
      <c r="BQ43" s="5"/>
      <c r="BR43" s="4"/>
      <c r="BS43" s="4"/>
      <c r="BT43" s="4"/>
      <c r="BU43" s="5"/>
      <c r="BV43" s="4"/>
      <c r="BW43" s="4"/>
      <c r="BX43" s="4"/>
      <c r="BY43" s="5"/>
      <c r="BZ43" s="4"/>
      <c r="CA43" s="4"/>
      <c r="CB43" s="4"/>
      <c r="CC43" s="5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</row>
    <row r="44" spans="1:191" ht="15" thickBot="1" x14ac:dyDescent="0.35">
      <c r="A44" s="48"/>
      <c r="B44" s="49" t="s">
        <v>17</v>
      </c>
      <c r="C44" s="40">
        <f>SUM(C32:C43)</f>
        <v>0</v>
      </c>
      <c r="D44" s="32">
        <f>SUM(D32:D43)</f>
        <v>0</v>
      </c>
      <c r="E44" s="41"/>
      <c r="F44" s="40">
        <v>0</v>
      </c>
      <c r="G44" s="32">
        <v>0</v>
      </c>
      <c r="H44" s="41"/>
      <c r="I44" s="40">
        <v>0</v>
      </c>
      <c r="J44" s="32">
        <v>0</v>
      </c>
      <c r="K44" s="41"/>
      <c r="L44" s="40">
        <f t="shared" ref="L44:M44" si="46">SUM(L32:L43)</f>
        <v>0</v>
      </c>
      <c r="M44" s="32">
        <f t="shared" si="46"/>
        <v>0</v>
      </c>
      <c r="N44" s="41"/>
      <c r="O44" s="40">
        <f t="shared" ref="O44:P44" si="47">SUM(O32:O43)</f>
        <v>0</v>
      </c>
      <c r="P44" s="32">
        <f t="shared" si="47"/>
        <v>0</v>
      </c>
      <c r="Q44" s="41"/>
      <c r="R44" s="40">
        <f t="shared" ref="R44:S44" si="48">SUM(R32:R43)</f>
        <v>0</v>
      </c>
      <c r="S44" s="32">
        <f t="shared" si="48"/>
        <v>0</v>
      </c>
      <c r="T44" s="41"/>
      <c r="U44" s="40">
        <f t="shared" ref="U44:V44" si="49">SUM(U32:U43)</f>
        <v>0</v>
      </c>
      <c r="V44" s="32">
        <f t="shared" si="49"/>
        <v>0</v>
      </c>
      <c r="W44" s="41"/>
      <c r="X44" s="40">
        <f t="shared" ref="X44:Y44" si="50">SUM(X32:X43)</f>
        <v>0</v>
      </c>
      <c r="Y44" s="32">
        <f t="shared" si="50"/>
        <v>0</v>
      </c>
      <c r="Z44" s="41"/>
      <c r="AA44" s="40">
        <f t="shared" ref="AA44:AB44" si="51">SUM(AA32:AA43)</f>
        <v>0</v>
      </c>
      <c r="AB44" s="32">
        <f t="shared" si="51"/>
        <v>0</v>
      </c>
      <c r="AC44" s="41"/>
      <c r="AD44" s="40">
        <v>0</v>
      </c>
      <c r="AE44" s="32">
        <v>0</v>
      </c>
      <c r="AF44" s="41"/>
      <c r="AG44" s="40">
        <f t="shared" ref="AG44:AH44" si="52">SUM(AG32:AG43)</f>
        <v>0</v>
      </c>
      <c r="AH44" s="32">
        <f t="shared" si="52"/>
        <v>0</v>
      </c>
      <c r="AI44" s="41"/>
      <c r="AJ44" s="40">
        <v>0</v>
      </c>
      <c r="AK44" s="32">
        <v>0</v>
      </c>
      <c r="AL44" s="41"/>
      <c r="AM44" s="40">
        <f t="shared" ref="AM44:AN44" si="53">SUM(AM32:AM43)</f>
        <v>0</v>
      </c>
      <c r="AN44" s="32">
        <f t="shared" si="53"/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f t="shared" ref="AY44:AZ44" si="54">SUM(AY32:AY43)</f>
        <v>0</v>
      </c>
      <c r="AZ44" s="32">
        <f t="shared" si="54"/>
        <v>0</v>
      </c>
      <c r="BA44" s="41"/>
      <c r="BB44" s="40">
        <v>0</v>
      </c>
      <c r="BC44" s="32">
        <v>0</v>
      </c>
      <c r="BD44" s="41"/>
      <c r="BE44" s="40">
        <v>0</v>
      </c>
      <c r="BF44" s="32">
        <v>0</v>
      </c>
      <c r="BG44" s="41"/>
      <c r="BH44" s="40">
        <v>0</v>
      </c>
      <c r="BI44" s="32">
        <v>0</v>
      </c>
      <c r="BJ44" s="41"/>
      <c r="BK44" s="40">
        <f t="shared" ref="BK44:BL44" si="55">SUM(BK32:BK43)</f>
        <v>3</v>
      </c>
      <c r="BL44" s="32">
        <f t="shared" si="55"/>
        <v>44</v>
      </c>
      <c r="BM44" s="41"/>
      <c r="BN44" s="33">
        <f t="shared" si="44"/>
        <v>3</v>
      </c>
      <c r="BO44" s="34">
        <f t="shared" si="45"/>
        <v>44</v>
      </c>
      <c r="BP44" s="4"/>
      <c r="BQ44" s="5"/>
      <c r="BR44" s="4"/>
      <c r="BS44" s="4"/>
      <c r="BT44" s="4"/>
      <c r="BU44" s="5"/>
      <c r="BV44" s="4"/>
      <c r="BW44" s="4"/>
      <c r="BX44" s="4"/>
      <c r="BY44" s="5"/>
      <c r="BZ44" s="4"/>
      <c r="CA44" s="4"/>
      <c r="CB44" s="4"/>
      <c r="CC44" s="5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</row>
    <row r="45" spans="1:191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f t="shared" ref="W45:W56" si="56">IF(U45=0,0,V45/U45*1000)</f>
        <v>0</v>
      </c>
      <c r="X45" s="37">
        <v>0</v>
      </c>
      <c r="Y45" s="13">
        <v>0</v>
      </c>
      <c r="Z45" s="38">
        <f t="shared" ref="Z45:Z56" si="57">IF(X45=0,0,Y45/X45*1000)</f>
        <v>0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f t="shared" ref="BA45:BA56" si="58">IF(AY45=0,0,AZ45/AY45*1000)</f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7">
        <f t="shared" si="44"/>
        <v>0</v>
      </c>
      <c r="BO45" s="15">
        <f t="shared" si="45"/>
        <v>0</v>
      </c>
      <c r="BP45" s="4"/>
      <c r="BQ45" s="5"/>
      <c r="BR45" s="4"/>
      <c r="BS45" s="4"/>
      <c r="BT45" s="4"/>
      <c r="BU45" s="5"/>
      <c r="BV45" s="4"/>
      <c r="BW45" s="4"/>
      <c r="BX45" s="4"/>
      <c r="BY45" s="5"/>
      <c r="BZ45" s="4"/>
      <c r="CA45" s="4"/>
      <c r="CB45" s="4"/>
      <c r="CC45" s="5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</row>
    <row r="46" spans="1:191" x14ac:dyDescent="0.3">
      <c r="A46" s="46">
        <v>2007</v>
      </c>
      <c r="B46" s="47" t="s">
        <v>6</v>
      </c>
      <c r="C46" s="37">
        <v>0</v>
      </c>
      <c r="D46" s="13">
        <v>0</v>
      </c>
      <c r="E46" s="38">
        <v>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f t="shared" si="56"/>
        <v>0</v>
      </c>
      <c r="X46" s="37">
        <v>0</v>
      </c>
      <c r="Y46" s="13">
        <v>0</v>
      </c>
      <c r="Z46" s="38">
        <f t="shared" si="57"/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f t="shared" si="58"/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7">
        <f t="shared" si="44"/>
        <v>0</v>
      </c>
      <c r="BO46" s="15">
        <f t="shared" si="45"/>
        <v>0</v>
      </c>
      <c r="BP46" s="4"/>
      <c r="BQ46" s="5"/>
      <c r="BR46" s="4"/>
      <c r="BS46" s="4"/>
      <c r="BT46" s="4"/>
      <c r="BU46" s="5"/>
      <c r="BV46" s="4"/>
      <c r="BW46" s="4"/>
      <c r="BX46" s="4"/>
      <c r="BY46" s="5"/>
      <c r="BZ46" s="4"/>
      <c r="CA46" s="4"/>
      <c r="CB46" s="4"/>
      <c r="CC46" s="5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</row>
    <row r="47" spans="1:191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f t="shared" si="56"/>
        <v>0</v>
      </c>
      <c r="X47" s="37">
        <v>0</v>
      </c>
      <c r="Y47" s="13">
        <v>0</v>
      </c>
      <c r="Z47" s="38">
        <f t="shared" si="57"/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f t="shared" si="58"/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10</v>
      </c>
      <c r="BM47" s="38">
        <v>0</v>
      </c>
      <c r="BN47" s="7">
        <f t="shared" si="44"/>
        <v>0</v>
      </c>
      <c r="BO47" s="15">
        <f t="shared" si="45"/>
        <v>10</v>
      </c>
      <c r="BP47" s="4"/>
      <c r="BQ47" s="5"/>
      <c r="BR47" s="4"/>
      <c r="BS47" s="4"/>
      <c r="BT47" s="4"/>
      <c r="BU47" s="5"/>
      <c r="BV47" s="4"/>
      <c r="BW47" s="4"/>
      <c r="BX47" s="4"/>
      <c r="BY47" s="5"/>
      <c r="BZ47" s="4"/>
      <c r="CA47" s="4"/>
      <c r="CB47" s="4"/>
      <c r="CC47" s="5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</row>
    <row r="48" spans="1:191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37">
        <v>0</v>
      </c>
      <c r="G48" s="13">
        <v>0</v>
      </c>
      <c r="H48" s="38">
        <v>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f t="shared" si="56"/>
        <v>0</v>
      </c>
      <c r="X48" s="37">
        <v>0</v>
      </c>
      <c r="Y48" s="13">
        <v>0</v>
      </c>
      <c r="Z48" s="38">
        <f t="shared" si="57"/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f t="shared" si="58"/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7">
        <f t="shared" si="44"/>
        <v>0</v>
      </c>
      <c r="BO48" s="15">
        <f t="shared" si="45"/>
        <v>0</v>
      </c>
      <c r="BP48" s="4"/>
      <c r="BQ48" s="5"/>
      <c r="BR48" s="4"/>
      <c r="BS48" s="4"/>
      <c r="BT48" s="4"/>
      <c r="BU48" s="5"/>
      <c r="BV48" s="4"/>
      <c r="BW48" s="4"/>
      <c r="BX48" s="4"/>
      <c r="BY48" s="5"/>
      <c r="BZ48" s="4"/>
      <c r="CA48" s="4"/>
      <c r="CB48" s="4"/>
      <c r="CC48" s="5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</row>
    <row r="49" spans="1:191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f t="shared" si="56"/>
        <v>0</v>
      </c>
      <c r="X49" s="37">
        <v>0</v>
      </c>
      <c r="Y49" s="13">
        <v>0</v>
      </c>
      <c r="Z49" s="38">
        <f t="shared" si="57"/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f t="shared" si="58"/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7">
        <f t="shared" si="44"/>
        <v>0</v>
      </c>
      <c r="BO49" s="15">
        <f t="shared" si="45"/>
        <v>0</v>
      </c>
      <c r="BP49" s="4"/>
      <c r="BQ49" s="5"/>
      <c r="BR49" s="4"/>
      <c r="BS49" s="4"/>
      <c r="BT49" s="4"/>
      <c r="BU49" s="5"/>
      <c r="BV49" s="4"/>
      <c r="BW49" s="4"/>
      <c r="BX49" s="4"/>
      <c r="BY49" s="5"/>
      <c r="BZ49" s="4"/>
      <c r="CA49" s="4"/>
      <c r="CB49" s="4"/>
      <c r="CC49" s="5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</row>
    <row r="50" spans="1:191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f t="shared" si="56"/>
        <v>0</v>
      </c>
      <c r="X50" s="37">
        <v>0</v>
      </c>
      <c r="Y50" s="13">
        <v>0</v>
      </c>
      <c r="Z50" s="38">
        <f t="shared" si="57"/>
        <v>0</v>
      </c>
      <c r="AA50" s="37">
        <v>0</v>
      </c>
      <c r="AB50" s="13">
        <v>0</v>
      </c>
      <c r="AC50" s="38">
        <v>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f t="shared" si="58"/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7">
        <f t="shared" si="44"/>
        <v>0</v>
      </c>
      <c r="BO50" s="15">
        <f t="shared" si="45"/>
        <v>0</v>
      </c>
      <c r="BP50" s="4"/>
      <c r="BQ50" s="5"/>
      <c r="BR50" s="4"/>
      <c r="BS50" s="4"/>
      <c r="BT50" s="4"/>
      <c r="BU50" s="5"/>
      <c r="BV50" s="4"/>
      <c r="BW50" s="4"/>
      <c r="BX50" s="4"/>
      <c r="BY50" s="5"/>
      <c r="BZ50" s="4"/>
      <c r="CA50" s="4"/>
      <c r="CB50" s="4"/>
      <c r="CC50" s="5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</row>
    <row r="51" spans="1:191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f t="shared" si="56"/>
        <v>0</v>
      </c>
      <c r="X51" s="37">
        <v>0</v>
      </c>
      <c r="Y51" s="13">
        <v>0</v>
      </c>
      <c r="Z51" s="38">
        <f t="shared" si="57"/>
        <v>0</v>
      </c>
      <c r="AA51" s="37">
        <v>0</v>
      </c>
      <c r="AB51" s="13">
        <v>0</v>
      </c>
      <c r="AC51" s="38">
        <v>0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f t="shared" si="58"/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7">
        <f t="shared" si="44"/>
        <v>0</v>
      </c>
      <c r="BO51" s="15">
        <f t="shared" si="45"/>
        <v>0</v>
      </c>
      <c r="BP51" s="4"/>
      <c r="BQ51" s="5"/>
      <c r="BR51" s="4"/>
      <c r="BS51" s="4"/>
      <c r="BT51" s="4"/>
      <c r="BU51" s="5"/>
      <c r="BV51" s="4"/>
      <c r="BW51" s="4"/>
      <c r="BX51" s="4"/>
      <c r="BY51" s="5"/>
      <c r="BZ51" s="4"/>
      <c r="CA51" s="4"/>
      <c r="CB51" s="4"/>
      <c r="CC51" s="5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</row>
    <row r="52" spans="1:191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9">
        <v>0</v>
      </c>
      <c r="J52" s="14">
        <v>0</v>
      </c>
      <c r="K52" s="38">
        <v>0</v>
      </c>
      <c r="L52" s="39">
        <v>19</v>
      </c>
      <c r="M52" s="14">
        <v>113</v>
      </c>
      <c r="N52" s="38">
        <f t="shared" ref="N52:N53" si="59">M52/L52*1000</f>
        <v>5947.3684210526317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f t="shared" si="56"/>
        <v>0</v>
      </c>
      <c r="X52" s="37">
        <v>0</v>
      </c>
      <c r="Y52" s="13">
        <v>0</v>
      </c>
      <c r="Z52" s="38">
        <f t="shared" si="57"/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f t="shared" si="58"/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7">
        <f t="shared" si="44"/>
        <v>19</v>
      </c>
      <c r="BO52" s="15">
        <f t="shared" si="45"/>
        <v>113</v>
      </c>
      <c r="BP52" s="4"/>
      <c r="BQ52" s="5"/>
      <c r="BR52" s="4"/>
      <c r="BS52" s="4"/>
      <c r="BT52" s="4"/>
      <c r="BU52" s="5"/>
      <c r="BV52" s="4"/>
      <c r="BW52" s="4"/>
      <c r="BX52" s="4"/>
      <c r="BY52" s="5"/>
      <c r="BZ52" s="4"/>
      <c r="CA52" s="4"/>
      <c r="CB52" s="4"/>
      <c r="CC52" s="5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</row>
    <row r="53" spans="1:191" x14ac:dyDescent="0.3">
      <c r="A53" s="46">
        <v>2007</v>
      </c>
      <c r="B53" s="47" t="s">
        <v>13</v>
      </c>
      <c r="C53" s="39">
        <v>1</v>
      </c>
      <c r="D53" s="14">
        <v>33</v>
      </c>
      <c r="E53" s="38">
        <f t="shared" ref="E53" si="60">D53/C53*1000</f>
        <v>33000</v>
      </c>
      <c r="F53" s="37">
        <v>0</v>
      </c>
      <c r="G53" s="13">
        <v>0</v>
      </c>
      <c r="H53" s="38">
        <v>0</v>
      </c>
      <c r="I53" s="39">
        <v>0</v>
      </c>
      <c r="J53" s="14">
        <v>0</v>
      </c>
      <c r="K53" s="38">
        <v>0</v>
      </c>
      <c r="L53" s="39">
        <v>48</v>
      </c>
      <c r="M53" s="14">
        <v>302</v>
      </c>
      <c r="N53" s="38">
        <f t="shared" si="59"/>
        <v>6291.666666666667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f t="shared" si="56"/>
        <v>0</v>
      </c>
      <c r="X53" s="37">
        <v>0</v>
      </c>
      <c r="Y53" s="13">
        <v>0</v>
      </c>
      <c r="Z53" s="38">
        <f t="shared" si="57"/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f t="shared" si="58"/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37">
        <v>0</v>
      </c>
      <c r="BI53" s="13">
        <v>0</v>
      </c>
      <c r="BJ53" s="38">
        <v>0</v>
      </c>
      <c r="BK53" s="37">
        <v>0</v>
      </c>
      <c r="BL53" s="13">
        <v>0</v>
      </c>
      <c r="BM53" s="38">
        <v>0</v>
      </c>
      <c r="BN53" s="7">
        <f t="shared" si="44"/>
        <v>49</v>
      </c>
      <c r="BO53" s="15">
        <f t="shared" si="45"/>
        <v>335</v>
      </c>
      <c r="BP53" s="4"/>
      <c r="BQ53" s="5"/>
      <c r="BR53" s="4"/>
      <c r="BS53" s="4"/>
      <c r="BT53" s="4"/>
      <c r="BU53" s="5"/>
      <c r="BV53" s="4"/>
      <c r="BW53" s="4"/>
      <c r="BX53" s="4"/>
      <c r="BY53" s="5"/>
      <c r="BZ53" s="4"/>
      <c r="CA53" s="4"/>
      <c r="CB53" s="4"/>
      <c r="CC53" s="5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</row>
    <row r="54" spans="1:191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f t="shared" si="56"/>
        <v>0</v>
      </c>
      <c r="X54" s="37">
        <v>0</v>
      </c>
      <c r="Y54" s="13">
        <v>0</v>
      </c>
      <c r="Z54" s="38">
        <f t="shared" si="57"/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f t="shared" si="58"/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7">
        <f t="shared" si="44"/>
        <v>0</v>
      </c>
      <c r="BO54" s="15">
        <f t="shared" si="45"/>
        <v>0</v>
      </c>
      <c r="BP54" s="4"/>
      <c r="BQ54" s="5"/>
      <c r="BR54" s="4"/>
      <c r="BS54" s="4"/>
      <c r="BT54" s="4"/>
      <c r="BU54" s="5"/>
      <c r="BV54" s="4"/>
      <c r="BW54" s="4"/>
      <c r="BX54" s="4"/>
      <c r="BY54" s="5"/>
      <c r="BZ54" s="4"/>
      <c r="CA54" s="4"/>
      <c r="CB54" s="4"/>
      <c r="CC54" s="5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</row>
    <row r="55" spans="1:191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f t="shared" si="56"/>
        <v>0</v>
      </c>
      <c r="X55" s="37">
        <v>0</v>
      </c>
      <c r="Y55" s="13">
        <v>0</v>
      </c>
      <c r="Z55" s="38">
        <f t="shared" si="57"/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f t="shared" si="58"/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7">
        <f t="shared" si="44"/>
        <v>0</v>
      </c>
      <c r="BO55" s="15">
        <f t="shared" si="45"/>
        <v>0</v>
      </c>
      <c r="BP55" s="4"/>
      <c r="BQ55" s="5"/>
      <c r="BR55" s="4"/>
      <c r="BS55" s="4"/>
      <c r="BT55" s="4"/>
      <c r="BU55" s="5"/>
      <c r="BV55" s="4"/>
      <c r="BW55" s="4"/>
      <c r="BX55" s="4"/>
      <c r="BY55" s="5"/>
      <c r="BZ55" s="4"/>
      <c r="CA55" s="4"/>
      <c r="CB55" s="4"/>
      <c r="CC55" s="5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</row>
    <row r="56" spans="1:191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f t="shared" si="56"/>
        <v>0</v>
      </c>
      <c r="X56" s="37">
        <v>0</v>
      </c>
      <c r="Y56" s="13">
        <v>0</v>
      </c>
      <c r="Z56" s="38">
        <f t="shared" si="57"/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f t="shared" si="58"/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7">
        <f t="shared" si="44"/>
        <v>0</v>
      </c>
      <c r="BO56" s="15">
        <f t="shared" si="45"/>
        <v>0</v>
      </c>
      <c r="BP56" s="4"/>
      <c r="BQ56" s="5"/>
      <c r="BR56" s="4"/>
      <c r="BS56" s="4"/>
      <c r="BT56" s="4"/>
      <c r="BU56" s="5"/>
      <c r="BV56" s="4"/>
      <c r="BW56" s="4"/>
      <c r="BX56" s="4"/>
      <c r="BY56" s="5"/>
      <c r="BZ56" s="4"/>
      <c r="CA56" s="4"/>
      <c r="CB56" s="4"/>
      <c r="CC56" s="5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</row>
    <row r="57" spans="1:191" ht="15" thickBot="1" x14ac:dyDescent="0.35">
      <c r="A57" s="48"/>
      <c r="B57" s="49" t="s">
        <v>17</v>
      </c>
      <c r="C57" s="40">
        <f>SUM(C45:C56)</f>
        <v>1</v>
      </c>
      <c r="D57" s="32">
        <f>SUM(D45:D56)</f>
        <v>33</v>
      </c>
      <c r="E57" s="41"/>
      <c r="F57" s="40">
        <v>0</v>
      </c>
      <c r="G57" s="32">
        <v>0</v>
      </c>
      <c r="H57" s="41"/>
      <c r="I57" s="40">
        <v>0</v>
      </c>
      <c r="J57" s="32">
        <v>0</v>
      </c>
      <c r="K57" s="41"/>
      <c r="L57" s="40">
        <f t="shared" ref="L57:M57" si="61">SUM(L45:L56)</f>
        <v>67</v>
      </c>
      <c r="M57" s="32">
        <f t="shared" si="61"/>
        <v>415</v>
      </c>
      <c r="N57" s="41"/>
      <c r="O57" s="40">
        <f t="shared" ref="O57:P57" si="62">SUM(O45:O56)</f>
        <v>0</v>
      </c>
      <c r="P57" s="32">
        <f t="shared" si="62"/>
        <v>0</v>
      </c>
      <c r="Q57" s="41"/>
      <c r="R57" s="40">
        <f t="shared" ref="R57:S57" si="63">SUM(R45:R56)</f>
        <v>0</v>
      </c>
      <c r="S57" s="32">
        <f t="shared" si="63"/>
        <v>0</v>
      </c>
      <c r="T57" s="41"/>
      <c r="U57" s="40">
        <f t="shared" ref="U57:V57" si="64">SUM(U45:U56)</f>
        <v>0</v>
      </c>
      <c r="V57" s="32">
        <f t="shared" si="64"/>
        <v>0</v>
      </c>
      <c r="W57" s="41"/>
      <c r="X57" s="40">
        <f t="shared" ref="X57:Y57" si="65">SUM(X45:X56)</f>
        <v>0</v>
      </c>
      <c r="Y57" s="32">
        <f t="shared" si="65"/>
        <v>0</v>
      </c>
      <c r="Z57" s="41"/>
      <c r="AA57" s="40">
        <f t="shared" ref="AA57:AB57" si="66">SUM(AA45:AA56)</f>
        <v>0</v>
      </c>
      <c r="AB57" s="32">
        <f t="shared" si="66"/>
        <v>0</v>
      </c>
      <c r="AC57" s="41"/>
      <c r="AD57" s="40">
        <v>0</v>
      </c>
      <c r="AE57" s="32">
        <v>0</v>
      </c>
      <c r="AF57" s="41"/>
      <c r="AG57" s="40">
        <f t="shared" ref="AG57:AH57" si="67">SUM(AG45:AG56)</f>
        <v>0</v>
      </c>
      <c r="AH57" s="32">
        <f t="shared" si="67"/>
        <v>0</v>
      </c>
      <c r="AI57" s="41"/>
      <c r="AJ57" s="40">
        <v>0</v>
      </c>
      <c r="AK57" s="32">
        <v>0</v>
      </c>
      <c r="AL57" s="41"/>
      <c r="AM57" s="40">
        <f t="shared" ref="AM57:AN57" si="68">SUM(AM45:AM56)</f>
        <v>0</v>
      </c>
      <c r="AN57" s="32">
        <f t="shared" si="68"/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f t="shared" ref="AY57:AZ57" si="69">SUM(AY45:AY56)</f>
        <v>0</v>
      </c>
      <c r="AZ57" s="32">
        <f t="shared" si="69"/>
        <v>0</v>
      </c>
      <c r="BA57" s="41"/>
      <c r="BB57" s="40">
        <v>0</v>
      </c>
      <c r="BC57" s="32">
        <v>0</v>
      </c>
      <c r="BD57" s="41"/>
      <c r="BE57" s="40">
        <v>0</v>
      </c>
      <c r="BF57" s="32">
        <v>0</v>
      </c>
      <c r="BG57" s="41"/>
      <c r="BH57" s="40">
        <v>0</v>
      </c>
      <c r="BI57" s="32">
        <v>0</v>
      </c>
      <c r="BJ57" s="41"/>
      <c r="BK57" s="40">
        <f t="shared" ref="BK57:BL57" si="70">SUM(BK45:BK56)</f>
        <v>0</v>
      </c>
      <c r="BL57" s="32">
        <f t="shared" si="70"/>
        <v>10</v>
      </c>
      <c r="BM57" s="41"/>
      <c r="BN57" s="33">
        <f t="shared" si="44"/>
        <v>68</v>
      </c>
      <c r="BO57" s="34">
        <f t="shared" si="45"/>
        <v>458</v>
      </c>
      <c r="BP57" s="4"/>
      <c r="BQ57" s="5"/>
      <c r="BR57" s="4"/>
      <c r="BS57" s="4"/>
      <c r="BT57" s="4"/>
      <c r="BU57" s="5"/>
      <c r="BV57" s="4"/>
      <c r="BW57" s="4"/>
      <c r="BX57" s="4"/>
      <c r="BY57" s="5"/>
      <c r="BZ57" s="4"/>
      <c r="CA57" s="4"/>
      <c r="CB57" s="4"/>
      <c r="CC57" s="5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</row>
    <row r="58" spans="1:191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0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f t="shared" ref="W58:W69" si="71">IF(U58=0,0,V58/U58*1000)</f>
        <v>0</v>
      </c>
      <c r="X58" s="37">
        <v>0</v>
      </c>
      <c r="Y58" s="13">
        <v>0</v>
      </c>
      <c r="Z58" s="38">
        <f t="shared" ref="Z58:Z69" si="72">IF(X58=0,0,Y58/X58*1000)</f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f t="shared" ref="BA58:BA69" si="73">IF(AY58=0,0,AZ58/AY58*1000)</f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7">
        <f t="shared" si="44"/>
        <v>0</v>
      </c>
      <c r="BO58" s="15">
        <f t="shared" si="45"/>
        <v>0</v>
      </c>
      <c r="BP58" s="4"/>
      <c r="BQ58" s="5"/>
      <c r="BR58" s="4"/>
      <c r="BS58" s="4"/>
      <c r="BT58" s="4"/>
      <c r="BU58" s="5"/>
      <c r="BV58" s="4"/>
      <c r="BW58" s="4"/>
      <c r="BX58" s="4"/>
      <c r="BY58" s="5"/>
      <c r="BZ58" s="4"/>
      <c r="CA58" s="4"/>
      <c r="CB58" s="4"/>
      <c r="CC58" s="5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</row>
    <row r="59" spans="1:191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f t="shared" si="71"/>
        <v>0</v>
      </c>
      <c r="X59" s="37">
        <v>0</v>
      </c>
      <c r="Y59" s="13">
        <v>0</v>
      </c>
      <c r="Z59" s="38">
        <f t="shared" si="72"/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f t="shared" si="73"/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9">
        <v>1</v>
      </c>
      <c r="BL59" s="14">
        <v>206</v>
      </c>
      <c r="BM59" s="38">
        <f t="shared" ref="BM59:BM66" si="74">BL59/BK59*1000</f>
        <v>206000</v>
      </c>
      <c r="BN59" s="7">
        <f t="shared" si="44"/>
        <v>1</v>
      </c>
      <c r="BO59" s="15">
        <f t="shared" si="45"/>
        <v>206</v>
      </c>
      <c r="BP59" s="4"/>
      <c r="BQ59" s="5"/>
      <c r="BR59" s="4"/>
      <c r="BS59" s="4"/>
      <c r="BT59" s="4"/>
      <c r="BU59" s="5"/>
      <c r="BV59" s="4"/>
      <c r="BW59" s="4"/>
      <c r="BX59" s="4"/>
      <c r="BY59" s="5"/>
      <c r="BZ59" s="4"/>
      <c r="CA59" s="4"/>
      <c r="CB59" s="4"/>
      <c r="CC59" s="5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</row>
    <row r="60" spans="1:191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37">
        <v>0</v>
      </c>
      <c r="G60" s="13">
        <v>0</v>
      </c>
      <c r="H60" s="38">
        <v>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f t="shared" si="71"/>
        <v>0</v>
      </c>
      <c r="X60" s="37">
        <v>0</v>
      </c>
      <c r="Y60" s="13">
        <v>0</v>
      </c>
      <c r="Z60" s="38">
        <f t="shared" si="72"/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f t="shared" si="73"/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9">
        <v>1</v>
      </c>
      <c r="BL60" s="14">
        <v>218</v>
      </c>
      <c r="BM60" s="38">
        <f t="shared" si="74"/>
        <v>218000</v>
      </c>
      <c r="BN60" s="7">
        <f t="shared" si="44"/>
        <v>1</v>
      </c>
      <c r="BO60" s="15">
        <f t="shared" si="45"/>
        <v>218</v>
      </c>
      <c r="BP60" s="4"/>
      <c r="BQ60" s="5"/>
      <c r="BR60" s="4"/>
      <c r="BS60" s="4"/>
      <c r="BT60" s="4"/>
      <c r="BU60" s="5"/>
      <c r="BV60" s="4"/>
      <c r="BW60" s="4"/>
      <c r="BX60" s="4"/>
      <c r="BY60" s="5"/>
      <c r="BZ60" s="4"/>
      <c r="CA60" s="4"/>
      <c r="CB60" s="4"/>
      <c r="CC60" s="5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</row>
    <row r="61" spans="1:191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f t="shared" si="71"/>
        <v>0</v>
      </c>
      <c r="X61" s="37">
        <v>0</v>
      </c>
      <c r="Y61" s="13">
        <v>0</v>
      </c>
      <c r="Z61" s="38">
        <f t="shared" si="72"/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f t="shared" si="73"/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7">
        <f t="shared" si="44"/>
        <v>0</v>
      </c>
      <c r="BO61" s="15">
        <f t="shared" si="45"/>
        <v>0</v>
      </c>
      <c r="BP61" s="4"/>
      <c r="BQ61" s="5"/>
      <c r="BR61" s="4"/>
      <c r="BS61" s="4"/>
      <c r="BT61" s="4"/>
      <c r="BU61" s="5"/>
      <c r="BV61" s="4"/>
      <c r="BW61" s="4"/>
      <c r="BX61" s="4"/>
      <c r="BY61" s="5"/>
      <c r="BZ61" s="4"/>
      <c r="CA61" s="4"/>
      <c r="CB61" s="4"/>
      <c r="CC61" s="5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</row>
    <row r="62" spans="1:191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f t="shared" si="71"/>
        <v>0</v>
      </c>
      <c r="X62" s="37">
        <v>0</v>
      </c>
      <c r="Y62" s="13">
        <v>0</v>
      </c>
      <c r="Z62" s="38">
        <f t="shared" si="72"/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f t="shared" si="73"/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7">
        <f t="shared" si="44"/>
        <v>0</v>
      </c>
      <c r="BO62" s="15">
        <f t="shared" si="45"/>
        <v>0</v>
      </c>
      <c r="BP62" s="4"/>
      <c r="BQ62" s="5"/>
      <c r="BR62" s="4"/>
      <c r="BS62" s="4"/>
      <c r="BT62" s="4"/>
      <c r="BU62" s="5"/>
      <c r="BV62" s="4"/>
      <c r="BW62" s="4"/>
      <c r="BX62" s="4"/>
      <c r="BY62" s="5"/>
      <c r="BZ62" s="4"/>
      <c r="CA62" s="4"/>
      <c r="CB62" s="4"/>
      <c r="CC62" s="5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</row>
    <row r="63" spans="1:191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f t="shared" si="71"/>
        <v>0</v>
      </c>
      <c r="X63" s="37">
        <v>0</v>
      </c>
      <c r="Y63" s="13">
        <v>0</v>
      </c>
      <c r="Z63" s="38">
        <f t="shared" si="72"/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f t="shared" si="73"/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7">
        <f t="shared" si="44"/>
        <v>0</v>
      </c>
      <c r="BO63" s="15">
        <f t="shared" si="45"/>
        <v>0</v>
      </c>
      <c r="BP63" s="4"/>
      <c r="BQ63" s="5"/>
      <c r="BR63" s="4"/>
      <c r="BS63" s="4"/>
      <c r="BT63" s="4"/>
      <c r="BU63" s="5"/>
      <c r="BV63" s="4"/>
      <c r="BW63" s="4"/>
      <c r="BX63" s="4"/>
      <c r="BY63" s="5"/>
      <c r="BZ63" s="4"/>
      <c r="CA63" s="4"/>
      <c r="CB63" s="4"/>
      <c r="CC63" s="5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</row>
    <row r="64" spans="1:191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f t="shared" si="71"/>
        <v>0</v>
      </c>
      <c r="X64" s="37">
        <v>0</v>
      </c>
      <c r="Y64" s="13">
        <v>0</v>
      </c>
      <c r="Z64" s="38">
        <f t="shared" si="72"/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f t="shared" si="73"/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7">
        <f t="shared" si="44"/>
        <v>0</v>
      </c>
      <c r="BO64" s="15">
        <f t="shared" si="45"/>
        <v>0</v>
      </c>
      <c r="BP64" s="4"/>
      <c r="BQ64" s="5"/>
      <c r="BR64" s="4"/>
      <c r="BS64" s="4"/>
      <c r="BT64" s="4"/>
      <c r="BU64" s="5"/>
      <c r="BV64" s="4"/>
      <c r="BW64" s="4"/>
      <c r="BX64" s="4"/>
      <c r="BY64" s="5"/>
      <c r="BZ64" s="4"/>
      <c r="CA64" s="4"/>
      <c r="CB64" s="4"/>
      <c r="CC64" s="5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</row>
    <row r="65" spans="1:191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f t="shared" si="71"/>
        <v>0</v>
      </c>
      <c r="X65" s="37">
        <v>0</v>
      </c>
      <c r="Y65" s="13">
        <v>0</v>
      </c>
      <c r="Z65" s="38">
        <f t="shared" si="72"/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f t="shared" si="73"/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7">
        <f t="shared" si="44"/>
        <v>0</v>
      </c>
      <c r="BO65" s="15">
        <f t="shared" si="45"/>
        <v>0</v>
      </c>
      <c r="BP65" s="4"/>
      <c r="BQ65" s="5"/>
      <c r="BR65" s="4"/>
      <c r="BS65" s="4"/>
      <c r="BT65" s="4"/>
      <c r="BU65" s="5"/>
      <c r="BV65" s="4"/>
      <c r="BW65" s="4"/>
      <c r="BX65" s="4"/>
      <c r="BY65" s="5"/>
      <c r="BZ65" s="4"/>
      <c r="CA65" s="4"/>
      <c r="CB65" s="4"/>
      <c r="CC65" s="5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</row>
    <row r="66" spans="1:191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f t="shared" si="71"/>
        <v>0</v>
      </c>
      <c r="X66" s="37">
        <v>0</v>
      </c>
      <c r="Y66" s="13">
        <v>0</v>
      </c>
      <c r="Z66" s="38">
        <f t="shared" si="72"/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f t="shared" si="73"/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9">
        <v>2</v>
      </c>
      <c r="BL66" s="14">
        <v>234</v>
      </c>
      <c r="BM66" s="38">
        <f t="shared" si="74"/>
        <v>117000</v>
      </c>
      <c r="BN66" s="7">
        <f t="shared" si="44"/>
        <v>2</v>
      </c>
      <c r="BO66" s="15">
        <f t="shared" si="45"/>
        <v>234</v>
      </c>
      <c r="BP66" s="4"/>
      <c r="BQ66" s="5"/>
      <c r="BR66" s="4"/>
      <c r="BS66" s="4"/>
      <c r="BT66" s="4"/>
      <c r="BU66" s="5"/>
      <c r="BV66" s="4"/>
      <c r="BW66" s="4"/>
      <c r="BX66" s="4"/>
      <c r="BY66" s="5"/>
      <c r="BZ66" s="4"/>
      <c r="CA66" s="4"/>
      <c r="CB66" s="4"/>
      <c r="CC66" s="5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</row>
    <row r="67" spans="1:191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f t="shared" si="71"/>
        <v>0</v>
      </c>
      <c r="X67" s="37">
        <v>0</v>
      </c>
      <c r="Y67" s="13">
        <v>0</v>
      </c>
      <c r="Z67" s="38">
        <f t="shared" si="72"/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0</v>
      </c>
      <c r="AL67" s="38">
        <v>0</v>
      </c>
      <c r="AM67" s="37">
        <v>0</v>
      </c>
      <c r="AN67" s="13">
        <v>0</v>
      </c>
      <c r="AO67" s="38"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f t="shared" si="73"/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7">
        <f t="shared" si="44"/>
        <v>0</v>
      </c>
      <c r="BO67" s="15">
        <f t="shared" si="45"/>
        <v>0</v>
      </c>
      <c r="BP67" s="4"/>
      <c r="BQ67" s="5"/>
      <c r="BR67" s="4"/>
      <c r="BS67" s="4"/>
      <c r="BT67" s="4"/>
      <c r="BU67" s="5"/>
      <c r="BV67" s="4"/>
      <c r="BW67" s="4"/>
      <c r="BX67" s="4"/>
      <c r="BY67" s="5"/>
      <c r="BZ67" s="4"/>
      <c r="CA67" s="4"/>
      <c r="CB67" s="4"/>
      <c r="CC67" s="5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</row>
    <row r="68" spans="1:191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0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f t="shared" si="71"/>
        <v>0</v>
      </c>
      <c r="X68" s="37">
        <v>0</v>
      </c>
      <c r="Y68" s="13">
        <v>0</v>
      </c>
      <c r="Z68" s="38">
        <f t="shared" si="72"/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f t="shared" si="73"/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7">
        <f t="shared" si="44"/>
        <v>0</v>
      </c>
      <c r="BO68" s="15">
        <f t="shared" si="45"/>
        <v>0</v>
      </c>
      <c r="BP68" s="4"/>
      <c r="BQ68" s="5"/>
      <c r="BR68" s="4"/>
      <c r="BS68" s="4"/>
      <c r="BT68" s="4"/>
      <c r="BU68" s="5"/>
      <c r="BV68" s="4"/>
      <c r="BW68" s="4"/>
      <c r="BX68" s="4"/>
      <c r="BY68" s="5"/>
      <c r="BZ68" s="4"/>
      <c r="CA68" s="4"/>
      <c r="CB68" s="4"/>
      <c r="CC68" s="5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</row>
    <row r="69" spans="1:191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f t="shared" si="71"/>
        <v>0</v>
      </c>
      <c r="X69" s="37">
        <v>0</v>
      </c>
      <c r="Y69" s="13">
        <v>0</v>
      </c>
      <c r="Z69" s="38">
        <f t="shared" si="72"/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f t="shared" si="73"/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7">
        <f t="shared" si="44"/>
        <v>0</v>
      </c>
      <c r="BO69" s="15">
        <f t="shared" si="45"/>
        <v>0</v>
      </c>
      <c r="BP69" s="4"/>
      <c r="BQ69" s="5"/>
      <c r="BR69" s="4"/>
      <c r="BS69" s="4"/>
      <c r="BT69" s="4"/>
      <c r="BU69" s="5"/>
      <c r="BV69" s="4"/>
      <c r="BW69" s="4"/>
      <c r="BX69" s="4"/>
      <c r="BY69" s="5"/>
      <c r="BZ69" s="4"/>
      <c r="CA69" s="4"/>
      <c r="CB69" s="4"/>
      <c r="CC69" s="5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</row>
    <row r="70" spans="1:191" ht="15" thickBot="1" x14ac:dyDescent="0.35">
      <c r="A70" s="48"/>
      <c r="B70" s="49" t="s">
        <v>17</v>
      </c>
      <c r="C70" s="40">
        <f>SUM(C58:C69)</f>
        <v>0</v>
      </c>
      <c r="D70" s="32">
        <f>SUM(D58:D69)</f>
        <v>0</v>
      </c>
      <c r="E70" s="41"/>
      <c r="F70" s="40">
        <v>0</v>
      </c>
      <c r="G70" s="32">
        <v>0</v>
      </c>
      <c r="H70" s="41"/>
      <c r="I70" s="40">
        <v>0</v>
      </c>
      <c r="J70" s="32">
        <v>0</v>
      </c>
      <c r="K70" s="41"/>
      <c r="L70" s="40">
        <f t="shared" ref="L70:M70" si="75">SUM(L58:L69)</f>
        <v>0</v>
      </c>
      <c r="M70" s="32">
        <f t="shared" si="75"/>
        <v>0</v>
      </c>
      <c r="N70" s="41"/>
      <c r="O70" s="40">
        <f t="shared" ref="O70:P70" si="76">SUM(O58:O69)</f>
        <v>0</v>
      </c>
      <c r="P70" s="32">
        <f t="shared" si="76"/>
        <v>0</v>
      </c>
      <c r="Q70" s="41"/>
      <c r="R70" s="40">
        <f t="shared" ref="R70:S70" si="77">SUM(R58:R69)</f>
        <v>0</v>
      </c>
      <c r="S70" s="32">
        <f t="shared" si="77"/>
        <v>0</v>
      </c>
      <c r="T70" s="41"/>
      <c r="U70" s="40">
        <f t="shared" ref="U70:V70" si="78">SUM(U58:U69)</f>
        <v>0</v>
      </c>
      <c r="V70" s="32">
        <f t="shared" si="78"/>
        <v>0</v>
      </c>
      <c r="W70" s="41"/>
      <c r="X70" s="40">
        <f t="shared" ref="X70:Y70" si="79">SUM(X58:X69)</f>
        <v>0</v>
      </c>
      <c r="Y70" s="32">
        <f t="shared" si="79"/>
        <v>0</v>
      </c>
      <c r="Z70" s="41"/>
      <c r="AA70" s="40">
        <f t="shared" ref="AA70:AB70" si="80">SUM(AA58:AA69)</f>
        <v>0</v>
      </c>
      <c r="AB70" s="32">
        <f t="shared" si="80"/>
        <v>0</v>
      </c>
      <c r="AC70" s="41"/>
      <c r="AD70" s="40">
        <v>0</v>
      </c>
      <c r="AE70" s="32">
        <v>0</v>
      </c>
      <c r="AF70" s="41"/>
      <c r="AG70" s="40">
        <f t="shared" ref="AG70:AH70" si="81">SUM(AG58:AG69)</f>
        <v>0</v>
      </c>
      <c r="AH70" s="32">
        <f t="shared" si="81"/>
        <v>0</v>
      </c>
      <c r="AI70" s="41"/>
      <c r="AJ70" s="40">
        <v>0</v>
      </c>
      <c r="AK70" s="32">
        <v>0</v>
      </c>
      <c r="AL70" s="41"/>
      <c r="AM70" s="40">
        <f t="shared" ref="AM70:AN70" si="82">SUM(AM58:AM69)</f>
        <v>0</v>
      </c>
      <c r="AN70" s="32">
        <f t="shared" si="82"/>
        <v>0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f t="shared" ref="AY70:AZ70" si="83">SUM(AY58:AY69)</f>
        <v>0</v>
      </c>
      <c r="AZ70" s="32">
        <f t="shared" si="83"/>
        <v>0</v>
      </c>
      <c r="BA70" s="41"/>
      <c r="BB70" s="40">
        <v>0</v>
      </c>
      <c r="BC70" s="32">
        <v>0</v>
      </c>
      <c r="BD70" s="41"/>
      <c r="BE70" s="40">
        <v>0</v>
      </c>
      <c r="BF70" s="32">
        <v>0</v>
      </c>
      <c r="BG70" s="41"/>
      <c r="BH70" s="40">
        <v>0</v>
      </c>
      <c r="BI70" s="32">
        <v>0</v>
      </c>
      <c r="BJ70" s="41"/>
      <c r="BK70" s="40">
        <f t="shared" ref="BK70:BL70" si="84">SUM(BK58:BK69)</f>
        <v>4</v>
      </c>
      <c r="BL70" s="32">
        <f t="shared" si="84"/>
        <v>658</v>
      </c>
      <c r="BM70" s="41"/>
      <c r="BN70" s="33">
        <f t="shared" ref="BN70:BN101" si="85">SUM(BK70,AM70,AG70,AA70,L70,C70,F70,AD70,AJ70,AV70,BH70)</f>
        <v>4</v>
      </c>
      <c r="BO70" s="34">
        <f t="shared" ref="BO70:BO101" si="86">SUM(BL70,AN70,AH70,AB70,M70,D70,G70,AE70,AK70,AW70,BI70)</f>
        <v>658</v>
      </c>
      <c r="BP70" s="4"/>
      <c r="BQ70" s="5"/>
      <c r="BR70" s="4"/>
      <c r="BS70" s="4"/>
      <c r="BT70" s="4"/>
      <c r="BU70" s="5"/>
      <c r="BV70" s="4"/>
      <c r="BW70" s="4"/>
      <c r="BX70" s="4"/>
      <c r="BY70" s="5"/>
      <c r="BZ70" s="4"/>
      <c r="CA70" s="4"/>
      <c r="CB70" s="4"/>
      <c r="CC70" s="5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</row>
    <row r="71" spans="1:191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f t="shared" ref="W71:W82" si="87">IF(U71=0,0,V71/U71*1000)</f>
        <v>0</v>
      </c>
      <c r="X71" s="37">
        <v>0</v>
      </c>
      <c r="Y71" s="13">
        <v>0</v>
      </c>
      <c r="Z71" s="38">
        <f t="shared" ref="Z71:Z82" si="88">IF(X71=0,0,Y71/X71*1000)</f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f t="shared" ref="BA71:BA82" si="89">IF(AY71=0,0,AZ71/AY71*1000)</f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7">
        <f t="shared" si="85"/>
        <v>0</v>
      </c>
      <c r="BO71" s="15">
        <f t="shared" si="86"/>
        <v>0</v>
      </c>
      <c r="BP71" s="4"/>
      <c r="BQ71" s="5"/>
      <c r="BR71" s="4"/>
      <c r="BS71" s="4"/>
      <c r="BT71" s="4"/>
      <c r="BU71" s="5"/>
      <c r="BV71" s="4"/>
      <c r="BW71" s="4"/>
      <c r="BX71" s="4"/>
      <c r="BY71" s="5"/>
      <c r="BZ71" s="4"/>
      <c r="CA71" s="4"/>
      <c r="CB71" s="4"/>
      <c r="CC71" s="5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</row>
    <row r="72" spans="1:191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f t="shared" si="87"/>
        <v>0</v>
      </c>
      <c r="X72" s="37">
        <v>0</v>
      </c>
      <c r="Y72" s="13">
        <v>0</v>
      </c>
      <c r="Z72" s="38">
        <f t="shared" si="88"/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f t="shared" si="89"/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7">
        <f t="shared" si="85"/>
        <v>0</v>
      </c>
      <c r="BO72" s="15">
        <f t="shared" si="86"/>
        <v>0</v>
      </c>
      <c r="BP72" s="4"/>
      <c r="BQ72" s="5"/>
      <c r="BR72" s="4"/>
      <c r="BS72" s="4"/>
      <c r="BT72" s="4"/>
      <c r="BU72" s="5"/>
      <c r="BV72" s="4"/>
      <c r="BW72" s="4"/>
      <c r="BX72" s="4"/>
      <c r="BY72" s="5"/>
      <c r="BZ72" s="4"/>
      <c r="CA72" s="4"/>
      <c r="CB72" s="4"/>
      <c r="CC72" s="5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</row>
    <row r="73" spans="1:191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9">
        <v>0</v>
      </c>
      <c r="V73" s="14">
        <v>0</v>
      </c>
      <c r="W73" s="38">
        <f t="shared" si="87"/>
        <v>0</v>
      </c>
      <c r="X73" s="39">
        <v>0</v>
      </c>
      <c r="Y73" s="14">
        <v>0</v>
      </c>
      <c r="Z73" s="38">
        <f t="shared" si="88"/>
        <v>0</v>
      </c>
      <c r="AA73" s="39">
        <v>5</v>
      </c>
      <c r="AB73" s="14">
        <v>8279</v>
      </c>
      <c r="AC73" s="38">
        <f t="shared" ref="AC73:AC75" si="90">AB73/AA73*1000</f>
        <v>1655800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f t="shared" si="89"/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7">
        <f t="shared" si="85"/>
        <v>5</v>
      </c>
      <c r="BO73" s="15">
        <f t="shared" si="86"/>
        <v>8279</v>
      </c>
      <c r="BP73" s="4"/>
      <c r="BQ73" s="5"/>
      <c r="BR73" s="4"/>
      <c r="BS73" s="4"/>
      <c r="BT73" s="4"/>
      <c r="BU73" s="5"/>
      <c r="BV73" s="4"/>
      <c r="BW73" s="4"/>
      <c r="BX73" s="4"/>
      <c r="BY73" s="5"/>
      <c r="BZ73" s="4"/>
      <c r="CA73" s="4"/>
      <c r="CB73" s="4"/>
      <c r="CC73" s="5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</row>
    <row r="74" spans="1:191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9">
        <v>0</v>
      </c>
      <c r="V74" s="14">
        <v>0</v>
      </c>
      <c r="W74" s="38">
        <f t="shared" si="87"/>
        <v>0</v>
      </c>
      <c r="X74" s="39">
        <v>0</v>
      </c>
      <c r="Y74" s="14">
        <v>0</v>
      </c>
      <c r="Z74" s="38">
        <f t="shared" si="88"/>
        <v>0</v>
      </c>
      <c r="AA74" s="39">
        <v>5</v>
      </c>
      <c r="AB74" s="14">
        <v>8705</v>
      </c>
      <c r="AC74" s="38">
        <f t="shared" si="90"/>
        <v>1741000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f t="shared" si="89"/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7">
        <f t="shared" si="85"/>
        <v>5</v>
      </c>
      <c r="BO74" s="15">
        <f t="shared" si="86"/>
        <v>8705</v>
      </c>
      <c r="BP74" s="4"/>
      <c r="BQ74" s="5"/>
      <c r="BR74" s="4"/>
      <c r="BS74" s="4"/>
      <c r="BT74" s="4"/>
      <c r="BU74" s="5"/>
      <c r="BV74" s="4"/>
      <c r="BW74" s="4"/>
      <c r="BX74" s="4"/>
      <c r="BY74" s="5"/>
      <c r="BZ74" s="4"/>
      <c r="CA74" s="4"/>
      <c r="CB74" s="4"/>
      <c r="CC74" s="5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</row>
    <row r="75" spans="1:191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9">
        <v>0</v>
      </c>
      <c r="V75" s="14">
        <v>0</v>
      </c>
      <c r="W75" s="38">
        <f t="shared" si="87"/>
        <v>0</v>
      </c>
      <c r="X75" s="39">
        <v>0</v>
      </c>
      <c r="Y75" s="14">
        <v>0</v>
      </c>
      <c r="Z75" s="38">
        <f t="shared" si="88"/>
        <v>0</v>
      </c>
      <c r="AA75" s="39">
        <v>6</v>
      </c>
      <c r="AB75" s="14">
        <v>7554</v>
      </c>
      <c r="AC75" s="38">
        <f t="shared" si="90"/>
        <v>1259000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f t="shared" si="89"/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7">
        <f t="shared" si="85"/>
        <v>6</v>
      </c>
      <c r="BO75" s="15">
        <f t="shared" si="86"/>
        <v>7554</v>
      </c>
      <c r="BP75" s="4"/>
      <c r="BQ75" s="5"/>
      <c r="BR75" s="4"/>
      <c r="BS75" s="4"/>
      <c r="BT75" s="4"/>
      <c r="BU75" s="5"/>
      <c r="BV75" s="4"/>
      <c r="BW75" s="4"/>
      <c r="BX75" s="4"/>
      <c r="BY75" s="5"/>
      <c r="BZ75" s="4"/>
      <c r="CA75" s="4"/>
      <c r="CB75" s="4"/>
      <c r="CC75" s="5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</row>
    <row r="76" spans="1:191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37">
        <v>0</v>
      </c>
      <c r="J76" s="13">
        <v>0</v>
      </c>
      <c r="K76" s="38">
        <v>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f t="shared" si="87"/>
        <v>0</v>
      </c>
      <c r="X76" s="37">
        <v>0</v>
      </c>
      <c r="Y76" s="13">
        <v>0</v>
      </c>
      <c r="Z76" s="38">
        <f t="shared" si="88"/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f t="shared" si="89"/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7">
        <f t="shared" si="85"/>
        <v>0</v>
      </c>
      <c r="BO76" s="15">
        <f t="shared" si="86"/>
        <v>0</v>
      </c>
      <c r="BP76" s="4"/>
      <c r="BQ76" s="5"/>
      <c r="BR76" s="4"/>
      <c r="BS76" s="4"/>
      <c r="BT76" s="4"/>
      <c r="BU76" s="5"/>
      <c r="BV76" s="4"/>
      <c r="BW76" s="4"/>
      <c r="BX76" s="4"/>
      <c r="BY76" s="5"/>
      <c r="BZ76" s="4"/>
      <c r="CA76" s="4"/>
      <c r="CB76" s="4"/>
      <c r="CC76" s="5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</row>
    <row r="77" spans="1:191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0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37">
        <v>0</v>
      </c>
      <c r="S77" s="13">
        <v>0</v>
      </c>
      <c r="T77" s="38">
        <v>0</v>
      </c>
      <c r="U77" s="37">
        <v>0</v>
      </c>
      <c r="V77" s="13">
        <v>0</v>
      </c>
      <c r="W77" s="38">
        <f t="shared" si="87"/>
        <v>0</v>
      </c>
      <c r="X77" s="37">
        <v>0</v>
      </c>
      <c r="Y77" s="13">
        <v>0</v>
      </c>
      <c r="Z77" s="38">
        <f t="shared" si="88"/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f t="shared" si="89"/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1</v>
      </c>
      <c r="BM77" s="38">
        <v>0</v>
      </c>
      <c r="BN77" s="7">
        <f t="shared" si="85"/>
        <v>0</v>
      </c>
      <c r="BO77" s="15">
        <f t="shared" si="86"/>
        <v>1</v>
      </c>
      <c r="BP77" s="4"/>
      <c r="BQ77" s="5"/>
      <c r="BR77" s="4"/>
      <c r="BS77" s="4"/>
      <c r="BT77" s="4"/>
      <c r="BU77" s="5"/>
      <c r="BV77" s="4"/>
      <c r="BW77" s="4"/>
      <c r="BX77" s="4"/>
      <c r="BY77" s="5"/>
      <c r="BZ77" s="4"/>
      <c r="CA77" s="4"/>
      <c r="CB77" s="4"/>
      <c r="CC77" s="5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</row>
    <row r="78" spans="1:191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f t="shared" si="87"/>
        <v>0</v>
      </c>
      <c r="X78" s="37">
        <v>0</v>
      </c>
      <c r="Y78" s="13">
        <v>0</v>
      </c>
      <c r="Z78" s="38">
        <f t="shared" si="88"/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f t="shared" si="89"/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9">
        <v>1</v>
      </c>
      <c r="BL78" s="14">
        <v>234</v>
      </c>
      <c r="BM78" s="38">
        <f t="shared" ref="BM78:BM81" si="91">BL78/BK78*1000</f>
        <v>234000</v>
      </c>
      <c r="BN78" s="7">
        <f t="shared" si="85"/>
        <v>1</v>
      </c>
      <c r="BO78" s="15">
        <f t="shared" si="86"/>
        <v>234</v>
      </c>
      <c r="BP78" s="4"/>
      <c r="BQ78" s="5"/>
      <c r="BR78" s="4"/>
      <c r="BS78" s="4"/>
      <c r="BT78" s="4"/>
      <c r="BU78" s="5"/>
      <c r="BV78" s="4"/>
      <c r="BW78" s="4"/>
      <c r="BX78" s="4"/>
      <c r="BY78" s="5"/>
      <c r="BZ78" s="4"/>
      <c r="CA78" s="4"/>
      <c r="CB78" s="4"/>
      <c r="CC78" s="5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</row>
    <row r="79" spans="1:191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37">
        <v>0</v>
      </c>
      <c r="J79" s="13">
        <v>0</v>
      </c>
      <c r="K79" s="38">
        <v>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f t="shared" si="87"/>
        <v>0</v>
      </c>
      <c r="X79" s="37">
        <v>0</v>
      </c>
      <c r="Y79" s="13">
        <v>0</v>
      </c>
      <c r="Z79" s="38">
        <f t="shared" si="88"/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9">
        <v>41</v>
      </c>
      <c r="AN79" s="14">
        <v>211</v>
      </c>
      <c r="AO79" s="38">
        <f t="shared" ref="AO79:AO81" si="92">AN79/AM79*1000</f>
        <v>5146.3414634146338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f t="shared" si="89"/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9">
        <v>-1</v>
      </c>
      <c r="BL79" s="14">
        <v>-234</v>
      </c>
      <c r="BM79" s="38">
        <f>BL79/BK79*-1000</f>
        <v>-234000</v>
      </c>
      <c r="BN79" s="7">
        <f t="shared" si="85"/>
        <v>40</v>
      </c>
      <c r="BO79" s="15">
        <f t="shared" si="86"/>
        <v>-23</v>
      </c>
      <c r="BP79" s="4"/>
      <c r="BQ79" s="5"/>
      <c r="BR79" s="4"/>
      <c r="BS79" s="4"/>
      <c r="BT79" s="4"/>
      <c r="BU79" s="5"/>
      <c r="BV79" s="4"/>
      <c r="BW79" s="4"/>
      <c r="BX79" s="4"/>
      <c r="BY79" s="5"/>
      <c r="BZ79" s="4"/>
      <c r="CA79" s="4"/>
      <c r="CB79" s="4"/>
      <c r="CC79" s="5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</row>
    <row r="80" spans="1:191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37">
        <v>0</v>
      </c>
      <c r="G80" s="13">
        <v>0</v>
      </c>
      <c r="H80" s="38">
        <v>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f t="shared" si="87"/>
        <v>0</v>
      </c>
      <c r="X80" s="37">
        <v>0</v>
      </c>
      <c r="Y80" s="13">
        <v>0</v>
      </c>
      <c r="Z80" s="38">
        <f t="shared" si="88"/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f t="shared" si="89"/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7">
        <f t="shared" si="85"/>
        <v>0</v>
      </c>
      <c r="BO80" s="15">
        <f t="shared" si="86"/>
        <v>0</v>
      </c>
      <c r="BP80" s="4"/>
      <c r="BQ80" s="5"/>
      <c r="BR80" s="4"/>
      <c r="BS80" s="4"/>
      <c r="BT80" s="4"/>
      <c r="BU80" s="5"/>
      <c r="BV80" s="4"/>
      <c r="BW80" s="4"/>
      <c r="BX80" s="4"/>
      <c r="BY80" s="5"/>
      <c r="BZ80" s="4"/>
      <c r="CA80" s="4"/>
      <c r="CB80" s="4"/>
      <c r="CC80" s="5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</row>
    <row r="81" spans="1:191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f t="shared" si="87"/>
        <v>0</v>
      </c>
      <c r="X81" s="37">
        <v>0</v>
      </c>
      <c r="Y81" s="13">
        <v>0</v>
      </c>
      <c r="Z81" s="38">
        <f t="shared" si="88"/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9">
        <v>16</v>
      </c>
      <c r="AN81" s="14">
        <v>539</v>
      </c>
      <c r="AO81" s="38">
        <f t="shared" si="92"/>
        <v>33687.5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f t="shared" si="89"/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9">
        <v>1</v>
      </c>
      <c r="BL81" s="14">
        <v>4</v>
      </c>
      <c r="BM81" s="38">
        <f t="shared" si="91"/>
        <v>4000</v>
      </c>
      <c r="BN81" s="7">
        <f t="shared" si="85"/>
        <v>17</v>
      </c>
      <c r="BO81" s="15">
        <f t="shared" si="86"/>
        <v>543</v>
      </c>
      <c r="BP81" s="4"/>
      <c r="BQ81" s="5"/>
      <c r="BR81" s="4"/>
      <c r="BS81" s="4"/>
      <c r="BT81" s="4"/>
      <c r="BU81" s="5"/>
      <c r="BV81" s="4"/>
      <c r="BW81" s="4"/>
      <c r="BX81" s="4"/>
      <c r="BY81" s="5"/>
      <c r="BZ81" s="4"/>
      <c r="CA81" s="4"/>
      <c r="CB81" s="4"/>
      <c r="CC81" s="5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</row>
    <row r="82" spans="1:191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f t="shared" si="87"/>
        <v>0</v>
      </c>
      <c r="X82" s="37">
        <v>0</v>
      </c>
      <c r="Y82" s="13">
        <v>0</v>
      </c>
      <c r="Z82" s="38">
        <f t="shared" si="88"/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f t="shared" si="89"/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7">
        <f t="shared" si="85"/>
        <v>0</v>
      </c>
      <c r="BO82" s="15">
        <f t="shared" si="86"/>
        <v>0</v>
      </c>
      <c r="BP82" s="4"/>
      <c r="BQ82" s="5"/>
      <c r="BR82" s="4"/>
      <c r="BS82" s="4"/>
      <c r="BT82" s="4"/>
      <c r="BU82" s="5"/>
      <c r="BV82" s="4"/>
      <c r="BW82" s="4"/>
      <c r="BX82" s="4"/>
      <c r="BY82" s="5"/>
      <c r="BZ82" s="4"/>
      <c r="CA82" s="4"/>
      <c r="CB82" s="4"/>
      <c r="CC82" s="5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</row>
    <row r="83" spans="1:191" ht="15" thickBot="1" x14ac:dyDescent="0.35">
      <c r="A83" s="48"/>
      <c r="B83" s="49" t="s">
        <v>17</v>
      </c>
      <c r="C83" s="40">
        <f>SUM(C71:C82)</f>
        <v>0</v>
      </c>
      <c r="D83" s="32">
        <f>SUM(D71:D82)</f>
        <v>0</v>
      </c>
      <c r="E83" s="41"/>
      <c r="F83" s="40">
        <v>0</v>
      </c>
      <c r="G83" s="32">
        <v>0</v>
      </c>
      <c r="H83" s="41"/>
      <c r="I83" s="40">
        <v>0</v>
      </c>
      <c r="J83" s="32">
        <v>0</v>
      </c>
      <c r="K83" s="41"/>
      <c r="L83" s="40">
        <f t="shared" ref="L83:M83" si="93">SUM(L71:L82)</f>
        <v>0</v>
      </c>
      <c r="M83" s="32">
        <f t="shared" si="93"/>
        <v>0</v>
      </c>
      <c r="N83" s="41"/>
      <c r="O83" s="40">
        <f t="shared" ref="O83:P83" si="94">SUM(O71:O82)</f>
        <v>0</v>
      </c>
      <c r="P83" s="32">
        <f t="shared" si="94"/>
        <v>0</v>
      </c>
      <c r="Q83" s="41"/>
      <c r="R83" s="40">
        <f t="shared" ref="R83:S83" si="95">SUM(R71:R82)</f>
        <v>0</v>
      </c>
      <c r="S83" s="32">
        <f t="shared" si="95"/>
        <v>0</v>
      </c>
      <c r="T83" s="41"/>
      <c r="U83" s="40">
        <f t="shared" ref="U83:V83" si="96">SUM(U71:U82)</f>
        <v>0</v>
      </c>
      <c r="V83" s="32">
        <f t="shared" si="96"/>
        <v>0</v>
      </c>
      <c r="W83" s="41"/>
      <c r="X83" s="40">
        <f t="shared" ref="X83:Y83" si="97">SUM(X71:X82)</f>
        <v>0</v>
      </c>
      <c r="Y83" s="32">
        <f t="shared" si="97"/>
        <v>0</v>
      </c>
      <c r="Z83" s="41"/>
      <c r="AA83" s="40">
        <f t="shared" ref="AA83:AB83" si="98">SUM(AA71:AA82)</f>
        <v>16</v>
      </c>
      <c r="AB83" s="32">
        <f t="shared" si="98"/>
        <v>24538</v>
      </c>
      <c r="AC83" s="41"/>
      <c r="AD83" s="40">
        <v>0</v>
      </c>
      <c r="AE83" s="32">
        <v>0</v>
      </c>
      <c r="AF83" s="41"/>
      <c r="AG83" s="40">
        <f t="shared" ref="AG83:AH83" si="99">SUM(AG71:AG82)</f>
        <v>0</v>
      </c>
      <c r="AH83" s="32">
        <f t="shared" si="99"/>
        <v>0</v>
      </c>
      <c r="AI83" s="41"/>
      <c r="AJ83" s="40">
        <v>0</v>
      </c>
      <c r="AK83" s="32">
        <v>0</v>
      </c>
      <c r="AL83" s="41"/>
      <c r="AM83" s="40">
        <f t="shared" ref="AM83:AN83" si="100">SUM(AM71:AM82)</f>
        <v>57</v>
      </c>
      <c r="AN83" s="32">
        <f t="shared" si="100"/>
        <v>750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v>0</v>
      </c>
      <c r="AW83" s="32">
        <v>0</v>
      </c>
      <c r="AX83" s="41"/>
      <c r="AY83" s="40">
        <f t="shared" ref="AY83:AZ83" si="101">SUM(AY71:AY82)</f>
        <v>0</v>
      </c>
      <c r="AZ83" s="32">
        <f t="shared" si="101"/>
        <v>0</v>
      </c>
      <c r="BA83" s="41"/>
      <c r="BB83" s="40">
        <v>0</v>
      </c>
      <c r="BC83" s="32">
        <v>0</v>
      </c>
      <c r="BD83" s="41"/>
      <c r="BE83" s="40">
        <v>0</v>
      </c>
      <c r="BF83" s="32">
        <v>0</v>
      </c>
      <c r="BG83" s="41"/>
      <c r="BH83" s="40">
        <v>0</v>
      </c>
      <c r="BI83" s="32">
        <v>0</v>
      </c>
      <c r="BJ83" s="41"/>
      <c r="BK83" s="40">
        <f t="shared" ref="BK83:BL83" si="102">SUM(BK71:BK82)</f>
        <v>1</v>
      </c>
      <c r="BL83" s="32">
        <f t="shared" si="102"/>
        <v>5</v>
      </c>
      <c r="BM83" s="41"/>
      <c r="BN83" s="33">
        <f t="shared" si="85"/>
        <v>74</v>
      </c>
      <c r="BO83" s="34">
        <f t="shared" si="86"/>
        <v>25293</v>
      </c>
      <c r="BP83" s="4"/>
      <c r="BQ83" s="5"/>
      <c r="BR83" s="4"/>
      <c r="BS83" s="4"/>
      <c r="BT83" s="4"/>
      <c r="BU83" s="5"/>
      <c r="BV83" s="4"/>
      <c r="BW83" s="4"/>
      <c r="BX83" s="4"/>
      <c r="BY83" s="5"/>
      <c r="BZ83" s="4"/>
      <c r="CA83" s="4"/>
      <c r="CB83" s="4"/>
      <c r="CC83" s="5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</row>
    <row r="84" spans="1:191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f t="shared" ref="W84:W95" si="103">IF(U84=0,0,V84/U84*1000)</f>
        <v>0</v>
      </c>
      <c r="X84" s="37">
        <v>0</v>
      </c>
      <c r="Y84" s="13">
        <v>0</v>
      </c>
      <c r="Z84" s="38">
        <f t="shared" ref="Z84:Z95" si="104">IF(X84=0,0,Y84/X84*1000)</f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f t="shared" ref="BA84:BA95" si="105">IF(AY84=0,0,AZ84/AY84*1000)</f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7">
        <f t="shared" si="85"/>
        <v>0</v>
      </c>
      <c r="BO84" s="15">
        <f t="shared" si="86"/>
        <v>0</v>
      </c>
      <c r="BP84" s="4"/>
      <c r="BQ84" s="5"/>
      <c r="BR84" s="4"/>
      <c r="BS84" s="4"/>
      <c r="BT84" s="4"/>
      <c r="BU84" s="5"/>
      <c r="BV84" s="4"/>
      <c r="BW84" s="4"/>
      <c r="BX84" s="4"/>
      <c r="BY84" s="5"/>
      <c r="BZ84" s="4"/>
      <c r="CA84" s="4"/>
      <c r="CB84" s="4"/>
      <c r="CC84" s="5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</row>
    <row r="85" spans="1:191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f t="shared" si="103"/>
        <v>0</v>
      </c>
      <c r="X85" s="37">
        <v>0</v>
      </c>
      <c r="Y85" s="13">
        <v>0</v>
      </c>
      <c r="Z85" s="38">
        <f t="shared" si="104"/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f t="shared" si="105"/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7">
        <f t="shared" si="85"/>
        <v>0</v>
      </c>
      <c r="BO85" s="15">
        <f t="shared" si="86"/>
        <v>0</v>
      </c>
      <c r="BP85" s="4"/>
      <c r="BQ85" s="5"/>
      <c r="BR85" s="4"/>
      <c r="BS85" s="4"/>
      <c r="BT85" s="4"/>
      <c r="BU85" s="5"/>
      <c r="BV85" s="4"/>
      <c r="BW85" s="4"/>
      <c r="BX85" s="4"/>
      <c r="BY85" s="5"/>
      <c r="BZ85" s="4"/>
      <c r="CA85" s="4"/>
      <c r="CB85" s="4"/>
      <c r="CC85" s="5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</row>
    <row r="86" spans="1:191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f t="shared" si="103"/>
        <v>0</v>
      </c>
      <c r="X86" s="37">
        <v>0</v>
      </c>
      <c r="Y86" s="13">
        <v>0</v>
      </c>
      <c r="Z86" s="38">
        <f t="shared" si="104"/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f t="shared" si="105"/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7">
        <f t="shared" si="85"/>
        <v>0</v>
      </c>
      <c r="BO86" s="15">
        <f t="shared" si="86"/>
        <v>0</v>
      </c>
      <c r="BP86" s="4"/>
      <c r="BQ86" s="5"/>
      <c r="BR86" s="4"/>
      <c r="BS86" s="4"/>
      <c r="BT86" s="4"/>
      <c r="BU86" s="5"/>
      <c r="BV86" s="4"/>
      <c r="BW86" s="4"/>
      <c r="BX86" s="4"/>
      <c r="BY86" s="5"/>
      <c r="BZ86" s="4"/>
      <c r="CA86" s="4"/>
      <c r="CB86" s="4"/>
      <c r="CC86" s="5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</row>
    <row r="87" spans="1:191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f t="shared" si="103"/>
        <v>0</v>
      </c>
      <c r="X87" s="37">
        <v>0</v>
      </c>
      <c r="Y87" s="13">
        <v>0</v>
      </c>
      <c r="Z87" s="38">
        <f t="shared" si="104"/>
        <v>0</v>
      </c>
      <c r="AA87" s="37">
        <v>0</v>
      </c>
      <c r="AB87" s="13">
        <v>0</v>
      </c>
      <c r="AC87" s="38">
        <v>0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f t="shared" si="105"/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7">
        <f t="shared" si="85"/>
        <v>0</v>
      </c>
      <c r="BO87" s="15">
        <f t="shared" si="86"/>
        <v>0</v>
      </c>
      <c r="BP87" s="4"/>
      <c r="BQ87" s="5"/>
      <c r="BR87" s="4"/>
      <c r="BS87" s="4"/>
      <c r="BT87" s="4"/>
      <c r="BU87" s="5"/>
      <c r="BV87" s="4"/>
      <c r="BW87" s="4"/>
      <c r="BX87" s="4"/>
      <c r="BY87" s="5"/>
      <c r="BZ87" s="4"/>
      <c r="CA87" s="4"/>
      <c r="CB87" s="4"/>
      <c r="CC87" s="5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</row>
    <row r="88" spans="1:191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37">
        <v>0</v>
      </c>
      <c r="J88" s="13">
        <v>0</v>
      </c>
      <c r="K88" s="38">
        <v>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f t="shared" si="103"/>
        <v>0</v>
      </c>
      <c r="X88" s="37">
        <v>0</v>
      </c>
      <c r="Y88" s="13">
        <v>0</v>
      </c>
      <c r="Z88" s="38">
        <f t="shared" si="104"/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f t="shared" si="105"/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7">
        <f t="shared" si="85"/>
        <v>0</v>
      </c>
      <c r="BO88" s="15">
        <f t="shared" si="86"/>
        <v>0</v>
      </c>
      <c r="BP88" s="4"/>
      <c r="BQ88" s="5"/>
      <c r="BR88" s="4"/>
      <c r="BS88" s="4"/>
      <c r="BT88" s="4"/>
      <c r="BU88" s="5"/>
      <c r="BV88" s="4"/>
      <c r="BW88" s="4"/>
      <c r="BX88" s="4"/>
      <c r="BY88" s="5"/>
      <c r="BZ88" s="4"/>
      <c r="CA88" s="4"/>
      <c r="CB88" s="4"/>
      <c r="CC88" s="5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</row>
    <row r="89" spans="1:191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f t="shared" si="103"/>
        <v>0</v>
      </c>
      <c r="X89" s="37">
        <v>0</v>
      </c>
      <c r="Y89" s="13">
        <v>0</v>
      </c>
      <c r="Z89" s="38">
        <f t="shared" si="104"/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f t="shared" si="105"/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7">
        <f t="shared" si="85"/>
        <v>0</v>
      </c>
      <c r="BO89" s="15">
        <f t="shared" si="86"/>
        <v>0</v>
      </c>
      <c r="BP89" s="4"/>
      <c r="BQ89" s="5"/>
      <c r="BR89" s="4"/>
      <c r="BS89" s="4"/>
      <c r="BT89" s="4"/>
      <c r="BU89" s="5"/>
      <c r="BV89" s="4"/>
      <c r="BW89" s="4"/>
      <c r="BX89" s="4"/>
      <c r="BY89" s="5"/>
      <c r="BZ89" s="4"/>
      <c r="CA89" s="4"/>
      <c r="CB89" s="4"/>
      <c r="CC89" s="5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</row>
    <row r="90" spans="1:191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37">
        <v>0</v>
      </c>
      <c r="J90" s="13">
        <v>0</v>
      </c>
      <c r="K90" s="38">
        <v>0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f t="shared" si="103"/>
        <v>0</v>
      </c>
      <c r="X90" s="37">
        <v>0</v>
      </c>
      <c r="Y90" s="13">
        <v>0</v>
      </c>
      <c r="Z90" s="38">
        <f t="shared" si="104"/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f t="shared" si="105"/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7">
        <f t="shared" si="85"/>
        <v>0</v>
      </c>
      <c r="BO90" s="15">
        <f t="shared" si="86"/>
        <v>0</v>
      </c>
      <c r="BP90" s="4"/>
      <c r="BQ90" s="5"/>
      <c r="BR90" s="4"/>
      <c r="BS90" s="4"/>
      <c r="BT90" s="4"/>
      <c r="BU90" s="5"/>
      <c r="BV90" s="4"/>
      <c r="BW90" s="4"/>
      <c r="BX90" s="4"/>
      <c r="BY90" s="5"/>
      <c r="BZ90" s="4"/>
      <c r="CA90" s="4"/>
      <c r="CB90" s="4"/>
      <c r="CC90" s="5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</row>
    <row r="91" spans="1:191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f t="shared" si="103"/>
        <v>0</v>
      </c>
      <c r="X91" s="37">
        <v>0</v>
      </c>
      <c r="Y91" s="13">
        <v>0</v>
      </c>
      <c r="Z91" s="38">
        <f t="shared" si="104"/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f t="shared" si="105"/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7">
        <f t="shared" si="85"/>
        <v>0</v>
      </c>
      <c r="BO91" s="15">
        <f t="shared" si="86"/>
        <v>0</v>
      </c>
      <c r="BP91" s="4"/>
      <c r="BQ91" s="5"/>
      <c r="BR91" s="4"/>
      <c r="BS91" s="4"/>
      <c r="BT91" s="4"/>
      <c r="BU91" s="5"/>
      <c r="BV91" s="4"/>
      <c r="BW91" s="4"/>
      <c r="BX91" s="4"/>
      <c r="BY91" s="5"/>
      <c r="BZ91" s="4"/>
      <c r="CA91" s="4"/>
      <c r="CB91" s="4"/>
      <c r="CC91" s="5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</row>
    <row r="92" spans="1:191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f t="shared" si="103"/>
        <v>0</v>
      </c>
      <c r="X92" s="37">
        <v>0</v>
      </c>
      <c r="Y92" s="13">
        <v>0</v>
      </c>
      <c r="Z92" s="38">
        <f t="shared" si="104"/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f t="shared" si="105"/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4</v>
      </c>
      <c r="BM92" s="38">
        <v>0</v>
      </c>
      <c r="BN92" s="7">
        <f t="shared" si="85"/>
        <v>0</v>
      </c>
      <c r="BO92" s="15">
        <f t="shared" si="86"/>
        <v>4</v>
      </c>
      <c r="BP92" s="4"/>
      <c r="BQ92" s="5"/>
      <c r="BR92" s="4"/>
      <c r="BS92" s="4"/>
      <c r="BT92" s="4"/>
      <c r="BU92" s="5"/>
      <c r="BV92" s="4"/>
      <c r="BW92" s="4"/>
      <c r="BX92" s="4"/>
      <c r="BY92" s="5"/>
      <c r="BZ92" s="4"/>
      <c r="CA92" s="4"/>
      <c r="CB92" s="4"/>
      <c r="CC92" s="5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</row>
    <row r="93" spans="1:191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f t="shared" si="103"/>
        <v>0</v>
      </c>
      <c r="X93" s="37">
        <v>0</v>
      </c>
      <c r="Y93" s="13">
        <v>0</v>
      </c>
      <c r="Z93" s="38">
        <f t="shared" si="104"/>
        <v>0</v>
      </c>
      <c r="AA93" s="37">
        <v>0</v>
      </c>
      <c r="AB93" s="13">
        <v>0</v>
      </c>
      <c r="AC93" s="38">
        <v>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f t="shared" si="105"/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7">
        <f t="shared" si="85"/>
        <v>0</v>
      </c>
      <c r="BO93" s="15">
        <f t="shared" si="86"/>
        <v>0</v>
      </c>
      <c r="BP93" s="4"/>
      <c r="BQ93" s="5"/>
      <c r="BR93" s="4"/>
      <c r="BS93" s="4"/>
      <c r="BT93" s="4"/>
      <c r="BU93" s="5"/>
      <c r="BV93" s="4"/>
      <c r="BW93" s="4"/>
      <c r="BX93" s="4"/>
      <c r="BY93" s="5"/>
      <c r="BZ93" s="4"/>
      <c r="CA93" s="4"/>
      <c r="CB93" s="4"/>
      <c r="CC93" s="5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</row>
    <row r="94" spans="1:191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f t="shared" si="103"/>
        <v>0</v>
      </c>
      <c r="X94" s="37">
        <v>0</v>
      </c>
      <c r="Y94" s="13">
        <v>0</v>
      </c>
      <c r="Z94" s="38">
        <f t="shared" si="104"/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f t="shared" si="105"/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7">
        <f t="shared" si="85"/>
        <v>0</v>
      </c>
      <c r="BO94" s="15">
        <f t="shared" si="86"/>
        <v>0</v>
      </c>
      <c r="BP94" s="4"/>
      <c r="BQ94" s="5"/>
      <c r="BR94" s="4"/>
      <c r="BS94" s="4"/>
      <c r="BT94" s="4"/>
      <c r="BU94" s="5"/>
      <c r="BV94" s="4"/>
      <c r="BW94" s="4"/>
      <c r="BX94" s="4"/>
      <c r="BY94" s="5"/>
      <c r="BZ94" s="4"/>
      <c r="CA94" s="4"/>
      <c r="CB94" s="4"/>
      <c r="CC94" s="5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</row>
    <row r="95" spans="1:191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f t="shared" si="103"/>
        <v>0</v>
      </c>
      <c r="X95" s="37">
        <v>0</v>
      </c>
      <c r="Y95" s="13">
        <v>0</v>
      </c>
      <c r="Z95" s="38">
        <f t="shared" si="104"/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f t="shared" si="105"/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7">
        <f t="shared" si="85"/>
        <v>0</v>
      </c>
      <c r="BO95" s="15">
        <f t="shared" si="86"/>
        <v>0</v>
      </c>
      <c r="BP95" s="4"/>
      <c r="BQ95" s="5"/>
      <c r="BR95" s="4"/>
      <c r="BS95" s="4"/>
      <c r="BT95" s="4"/>
      <c r="BU95" s="5"/>
      <c r="BV95" s="4"/>
      <c r="BW95" s="4"/>
      <c r="BX95" s="4"/>
      <c r="BY95" s="5"/>
      <c r="BZ95" s="4"/>
      <c r="CA95" s="4"/>
      <c r="CB95" s="4"/>
      <c r="CC95" s="5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</row>
    <row r="96" spans="1:191" ht="15" thickBot="1" x14ac:dyDescent="0.35">
      <c r="A96" s="48"/>
      <c r="B96" s="49" t="s">
        <v>17</v>
      </c>
      <c r="C96" s="40">
        <f>SUM(C84:C95)</f>
        <v>0</v>
      </c>
      <c r="D96" s="32">
        <f>SUM(D84:D95)</f>
        <v>0</v>
      </c>
      <c r="E96" s="41"/>
      <c r="F96" s="40">
        <v>0</v>
      </c>
      <c r="G96" s="32">
        <v>0</v>
      </c>
      <c r="H96" s="41"/>
      <c r="I96" s="40">
        <v>0</v>
      </c>
      <c r="J96" s="32">
        <v>0</v>
      </c>
      <c r="K96" s="41"/>
      <c r="L96" s="40">
        <f t="shared" ref="L96:M96" si="106">SUM(L84:L95)</f>
        <v>0</v>
      </c>
      <c r="M96" s="32">
        <f t="shared" si="106"/>
        <v>0</v>
      </c>
      <c r="N96" s="41"/>
      <c r="O96" s="40">
        <f t="shared" ref="O96:P96" si="107">SUM(O84:O95)</f>
        <v>0</v>
      </c>
      <c r="P96" s="32">
        <f t="shared" si="107"/>
        <v>0</v>
      </c>
      <c r="Q96" s="41"/>
      <c r="R96" s="40">
        <f t="shared" ref="R96:S96" si="108">SUM(R84:R95)</f>
        <v>0</v>
      </c>
      <c r="S96" s="32">
        <f t="shared" si="108"/>
        <v>0</v>
      </c>
      <c r="T96" s="41"/>
      <c r="U96" s="40">
        <f t="shared" ref="U96:V96" si="109">SUM(U84:U95)</f>
        <v>0</v>
      </c>
      <c r="V96" s="32">
        <f t="shared" si="109"/>
        <v>0</v>
      </c>
      <c r="W96" s="41"/>
      <c r="X96" s="40">
        <f t="shared" ref="X96:Y96" si="110">SUM(X84:X95)</f>
        <v>0</v>
      </c>
      <c r="Y96" s="32">
        <f t="shared" si="110"/>
        <v>0</v>
      </c>
      <c r="Z96" s="41"/>
      <c r="AA96" s="40">
        <f t="shared" ref="AA96:AB96" si="111">SUM(AA84:AA95)</f>
        <v>0</v>
      </c>
      <c r="AB96" s="32">
        <f t="shared" si="111"/>
        <v>0</v>
      </c>
      <c r="AC96" s="41"/>
      <c r="AD96" s="40">
        <v>0</v>
      </c>
      <c r="AE96" s="32">
        <v>0</v>
      </c>
      <c r="AF96" s="41"/>
      <c r="AG96" s="40">
        <f t="shared" ref="AG96:AH96" si="112">SUM(AG84:AG95)</f>
        <v>0</v>
      </c>
      <c r="AH96" s="32">
        <f t="shared" si="112"/>
        <v>0</v>
      </c>
      <c r="AI96" s="41"/>
      <c r="AJ96" s="40">
        <v>0</v>
      </c>
      <c r="AK96" s="32">
        <v>0</v>
      </c>
      <c r="AL96" s="41"/>
      <c r="AM96" s="40">
        <f t="shared" ref="AM96:AN96" si="113">SUM(AM84:AM95)</f>
        <v>0</v>
      </c>
      <c r="AN96" s="32">
        <f t="shared" si="113"/>
        <v>0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f t="shared" ref="AY96:AZ96" si="114">SUM(AY84:AY95)</f>
        <v>0</v>
      </c>
      <c r="AZ96" s="32">
        <f t="shared" si="114"/>
        <v>0</v>
      </c>
      <c r="BA96" s="41"/>
      <c r="BB96" s="40">
        <v>0</v>
      </c>
      <c r="BC96" s="32">
        <v>0</v>
      </c>
      <c r="BD96" s="41"/>
      <c r="BE96" s="40">
        <v>0</v>
      </c>
      <c r="BF96" s="32">
        <v>0</v>
      </c>
      <c r="BG96" s="41"/>
      <c r="BH96" s="40">
        <v>0</v>
      </c>
      <c r="BI96" s="32">
        <v>0</v>
      </c>
      <c r="BJ96" s="41"/>
      <c r="BK96" s="40">
        <f t="shared" ref="BK96:BL96" si="115">SUM(BK84:BK95)</f>
        <v>0</v>
      </c>
      <c r="BL96" s="32">
        <f t="shared" si="115"/>
        <v>4</v>
      </c>
      <c r="BM96" s="41"/>
      <c r="BN96" s="33">
        <f t="shared" si="85"/>
        <v>0</v>
      </c>
      <c r="BO96" s="34">
        <f t="shared" si="86"/>
        <v>4</v>
      </c>
      <c r="BP96" s="4"/>
      <c r="BQ96" s="5"/>
      <c r="BR96" s="4"/>
      <c r="BS96" s="4"/>
      <c r="BT96" s="4"/>
      <c r="BU96" s="5"/>
      <c r="BV96" s="4"/>
      <c r="BW96" s="4"/>
      <c r="BX96" s="4"/>
      <c r="BY96" s="5"/>
      <c r="BZ96" s="4"/>
      <c r="CA96" s="4"/>
      <c r="CB96" s="4"/>
      <c r="CC96" s="5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</row>
    <row r="97" spans="1:191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f t="shared" ref="W97:W108" si="116">IF(U97=0,0,V97/U97*1000)</f>
        <v>0</v>
      </c>
      <c r="X97" s="37">
        <v>0</v>
      </c>
      <c r="Y97" s="13">
        <v>0</v>
      </c>
      <c r="Z97" s="38">
        <f t="shared" ref="Z97:Z108" si="117">IF(X97=0,0,Y97/X97*1000)</f>
        <v>0</v>
      </c>
      <c r="AA97" s="37">
        <v>0</v>
      </c>
      <c r="AB97" s="13">
        <v>0</v>
      </c>
      <c r="AC97" s="38">
        <v>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f t="shared" ref="BA97:BA108" si="118">IF(AY97=0,0,AZ97/AY97*1000)</f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7">
        <f t="shared" si="85"/>
        <v>0</v>
      </c>
      <c r="BO97" s="15">
        <f t="shared" si="86"/>
        <v>0</v>
      </c>
      <c r="BP97" s="4"/>
      <c r="BQ97" s="5"/>
      <c r="BR97" s="4"/>
      <c r="BS97" s="4"/>
      <c r="BT97" s="4"/>
      <c r="BU97" s="5"/>
      <c r="BV97" s="4"/>
      <c r="BW97" s="4"/>
      <c r="BX97" s="4"/>
      <c r="BY97" s="5"/>
      <c r="BZ97" s="4"/>
      <c r="CA97" s="4"/>
      <c r="CB97" s="4"/>
      <c r="CC97" s="5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</row>
    <row r="98" spans="1:191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37">
        <v>0</v>
      </c>
      <c r="P98" s="13">
        <v>0</v>
      </c>
      <c r="Q98" s="38">
        <v>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f t="shared" si="116"/>
        <v>0</v>
      </c>
      <c r="X98" s="37">
        <v>0</v>
      </c>
      <c r="Y98" s="13">
        <v>0</v>
      </c>
      <c r="Z98" s="38">
        <f t="shared" si="117"/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f t="shared" si="118"/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7">
        <f t="shared" si="85"/>
        <v>0</v>
      </c>
      <c r="BO98" s="15">
        <f t="shared" si="86"/>
        <v>0</v>
      </c>
      <c r="BP98" s="4"/>
      <c r="BQ98" s="5"/>
      <c r="BR98" s="4"/>
      <c r="BS98" s="4"/>
      <c r="BT98" s="4"/>
      <c r="BU98" s="5"/>
      <c r="BV98" s="4"/>
      <c r="BW98" s="4"/>
      <c r="BX98" s="4"/>
      <c r="BY98" s="5"/>
      <c r="BZ98" s="4"/>
      <c r="CA98" s="4"/>
      <c r="CB98" s="4"/>
      <c r="CC98" s="5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</row>
    <row r="99" spans="1:191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37">
        <v>0</v>
      </c>
      <c r="J99" s="13">
        <v>0</v>
      </c>
      <c r="K99" s="38">
        <v>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f t="shared" si="116"/>
        <v>0</v>
      </c>
      <c r="X99" s="37">
        <v>0</v>
      </c>
      <c r="Y99" s="13">
        <v>0</v>
      </c>
      <c r="Z99" s="38">
        <f t="shared" si="117"/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f t="shared" si="118"/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7">
        <f t="shared" si="85"/>
        <v>0</v>
      </c>
      <c r="BO99" s="15">
        <f t="shared" si="86"/>
        <v>0</v>
      </c>
      <c r="BP99" s="4"/>
      <c r="BQ99" s="5"/>
      <c r="BR99" s="4"/>
      <c r="BS99" s="4"/>
      <c r="BT99" s="4"/>
      <c r="BU99" s="5"/>
      <c r="BV99" s="4"/>
      <c r="BW99" s="4"/>
      <c r="BX99" s="4"/>
      <c r="BY99" s="5"/>
      <c r="BZ99" s="4"/>
      <c r="CA99" s="4"/>
      <c r="CB99" s="4"/>
      <c r="CC99" s="5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</row>
    <row r="100" spans="1:191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f t="shared" si="116"/>
        <v>0</v>
      </c>
      <c r="X100" s="37">
        <v>0</v>
      </c>
      <c r="Y100" s="13">
        <v>0</v>
      </c>
      <c r="Z100" s="38">
        <f t="shared" si="117"/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f t="shared" si="118"/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37">
        <v>0</v>
      </c>
      <c r="BI100" s="13">
        <v>0</v>
      </c>
      <c r="BJ100" s="38">
        <v>0</v>
      </c>
      <c r="BK100" s="37">
        <v>0</v>
      </c>
      <c r="BL100" s="13">
        <v>4</v>
      </c>
      <c r="BM100" s="38">
        <v>0</v>
      </c>
      <c r="BN100" s="7">
        <f t="shared" si="85"/>
        <v>0</v>
      </c>
      <c r="BO100" s="15">
        <f t="shared" si="86"/>
        <v>4</v>
      </c>
      <c r="BP100" s="4"/>
      <c r="BQ100" s="5"/>
      <c r="BR100" s="4"/>
      <c r="BS100" s="4"/>
      <c r="BT100" s="4"/>
      <c r="BU100" s="5"/>
      <c r="BV100" s="4"/>
      <c r="BW100" s="4"/>
      <c r="BX100" s="4"/>
      <c r="BY100" s="5"/>
      <c r="BZ100" s="4"/>
      <c r="CA100" s="4"/>
      <c r="CB100" s="4"/>
      <c r="CC100" s="5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</row>
    <row r="101" spans="1:191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f t="shared" si="116"/>
        <v>0</v>
      </c>
      <c r="X101" s="37">
        <v>0</v>
      </c>
      <c r="Y101" s="13">
        <v>0</v>
      </c>
      <c r="Z101" s="38">
        <f t="shared" si="117"/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f t="shared" si="118"/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4</v>
      </c>
      <c r="BM101" s="38">
        <v>0</v>
      </c>
      <c r="BN101" s="7">
        <f t="shared" si="85"/>
        <v>0</v>
      </c>
      <c r="BO101" s="15">
        <f t="shared" si="86"/>
        <v>4</v>
      </c>
      <c r="BP101" s="4"/>
      <c r="BQ101" s="5"/>
      <c r="BR101" s="4"/>
      <c r="BS101" s="4"/>
      <c r="BT101" s="4"/>
      <c r="BU101" s="5"/>
      <c r="BV101" s="4"/>
      <c r="BW101" s="4"/>
      <c r="BX101" s="4"/>
      <c r="BY101" s="5"/>
      <c r="BZ101" s="4"/>
      <c r="CA101" s="4"/>
      <c r="CB101" s="4"/>
      <c r="CC101" s="5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</row>
    <row r="102" spans="1:191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f t="shared" si="116"/>
        <v>0</v>
      </c>
      <c r="X102" s="37">
        <v>0</v>
      </c>
      <c r="Y102" s="13">
        <v>0</v>
      </c>
      <c r="Z102" s="38">
        <f t="shared" si="117"/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f t="shared" si="118"/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37">
        <v>0</v>
      </c>
      <c r="BI102" s="13">
        <v>0</v>
      </c>
      <c r="BJ102" s="38">
        <v>0</v>
      </c>
      <c r="BK102" s="37">
        <v>0</v>
      </c>
      <c r="BL102" s="13">
        <v>0</v>
      </c>
      <c r="BM102" s="38">
        <v>0</v>
      </c>
      <c r="BN102" s="7">
        <f t="shared" ref="BN102:BN133" si="119">SUM(BK102,AM102,AG102,AA102,L102,C102,F102,AD102,AJ102,AV102,BH102)</f>
        <v>0</v>
      </c>
      <c r="BO102" s="15">
        <f t="shared" ref="BO102:BO133" si="120">SUM(BL102,AN102,AH102,AB102,M102,D102,G102,AE102,AK102,AW102,BI102)</f>
        <v>0</v>
      </c>
      <c r="BP102" s="4"/>
      <c r="BQ102" s="5"/>
      <c r="BR102" s="4"/>
      <c r="BS102" s="4"/>
      <c r="BT102" s="4"/>
      <c r="BU102" s="5"/>
      <c r="BV102" s="4"/>
      <c r="BW102" s="4"/>
      <c r="BX102" s="4"/>
      <c r="BY102" s="5"/>
      <c r="BZ102" s="4"/>
      <c r="CA102" s="4"/>
      <c r="CB102" s="4"/>
      <c r="CC102" s="5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</row>
    <row r="103" spans="1:191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f t="shared" si="116"/>
        <v>0</v>
      </c>
      <c r="X103" s="37">
        <v>0</v>
      </c>
      <c r="Y103" s="13">
        <v>0</v>
      </c>
      <c r="Z103" s="38">
        <f t="shared" si="117"/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f t="shared" si="118"/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7">
        <f t="shared" si="119"/>
        <v>0</v>
      </c>
      <c r="BO103" s="15">
        <f t="shared" si="120"/>
        <v>0</v>
      </c>
      <c r="BP103" s="4"/>
      <c r="BQ103" s="5"/>
      <c r="BR103" s="4"/>
      <c r="BS103" s="4"/>
      <c r="BT103" s="4"/>
      <c r="BU103" s="5"/>
      <c r="BV103" s="4"/>
      <c r="BW103" s="4"/>
      <c r="BX103" s="4"/>
      <c r="BY103" s="5"/>
      <c r="BZ103" s="4"/>
      <c r="CA103" s="4"/>
      <c r="CB103" s="4"/>
      <c r="CC103" s="5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</row>
    <row r="104" spans="1:191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f t="shared" si="116"/>
        <v>0</v>
      </c>
      <c r="X104" s="37">
        <v>0</v>
      </c>
      <c r="Y104" s="13">
        <v>0</v>
      </c>
      <c r="Z104" s="38">
        <f t="shared" si="117"/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f t="shared" si="118"/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37">
        <v>0</v>
      </c>
      <c r="BI104" s="13">
        <v>0</v>
      </c>
      <c r="BJ104" s="38">
        <v>0</v>
      </c>
      <c r="BK104" s="37">
        <v>0</v>
      </c>
      <c r="BL104" s="13">
        <v>0</v>
      </c>
      <c r="BM104" s="38">
        <v>0</v>
      </c>
      <c r="BN104" s="7">
        <f t="shared" si="119"/>
        <v>0</v>
      </c>
      <c r="BO104" s="15">
        <f t="shared" si="120"/>
        <v>0</v>
      </c>
      <c r="BP104" s="4"/>
      <c r="BQ104" s="5"/>
      <c r="BR104" s="4"/>
      <c r="BS104" s="4"/>
      <c r="BT104" s="4"/>
      <c r="BU104" s="5"/>
      <c r="BV104" s="4"/>
      <c r="BW104" s="4"/>
      <c r="BX104" s="4"/>
      <c r="BY104" s="5"/>
      <c r="BZ104" s="4"/>
      <c r="CA104" s="4"/>
      <c r="CB104" s="4"/>
      <c r="CC104" s="5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</row>
    <row r="105" spans="1:191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f t="shared" si="116"/>
        <v>0</v>
      </c>
      <c r="X105" s="37">
        <v>0</v>
      </c>
      <c r="Y105" s="13">
        <v>0</v>
      </c>
      <c r="Z105" s="38">
        <f t="shared" si="117"/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f t="shared" si="118"/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7">
        <f t="shared" si="119"/>
        <v>0</v>
      </c>
      <c r="BO105" s="15">
        <f t="shared" si="120"/>
        <v>0</v>
      </c>
      <c r="BP105" s="4"/>
      <c r="BQ105" s="5"/>
      <c r="BR105" s="4"/>
      <c r="BS105" s="4"/>
      <c r="BT105" s="4"/>
      <c r="BU105" s="5"/>
      <c r="BV105" s="4"/>
      <c r="BW105" s="4"/>
      <c r="BX105" s="4"/>
      <c r="BY105" s="5"/>
      <c r="BZ105" s="4"/>
      <c r="CA105" s="4"/>
      <c r="CB105" s="4"/>
      <c r="CC105" s="5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</row>
    <row r="106" spans="1:191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f t="shared" si="116"/>
        <v>0</v>
      </c>
      <c r="X106" s="37">
        <v>0</v>
      </c>
      <c r="Y106" s="13">
        <v>0</v>
      </c>
      <c r="Z106" s="38">
        <f t="shared" si="117"/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f t="shared" si="118"/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7">
        <f t="shared" si="119"/>
        <v>0</v>
      </c>
      <c r="BO106" s="15">
        <f t="shared" si="120"/>
        <v>0</v>
      </c>
      <c r="BP106" s="4"/>
      <c r="BQ106" s="5"/>
      <c r="BR106" s="4"/>
      <c r="BS106" s="4"/>
      <c r="BT106" s="4"/>
      <c r="BU106" s="5"/>
      <c r="BV106" s="4"/>
      <c r="BW106" s="4"/>
      <c r="BX106" s="4"/>
      <c r="BY106" s="5"/>
      <c r="BZ106" s="4"/>
      <c r="CA106" s="4"/>
      <c r="CB106" s="4"/>
      <c r="CC106" s="5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</row>
    <row r="107" spans="1:191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f t="shared" si="116"/>
        <v>0</v>
      </c>
      <c r="X107" s="37">
        <v>0</v>
      </c>
      <c r="Y107" s="13">
        <v>0</v>
      </c>
      <c r="Z107" s="38">
        <f t="shared" si="117"/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f t="shared" si="118"/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7">
        <f t="shared" si="119"/>
        <v>0</v>
      </c>
      <c r="BO107" s="15">
        <f t="shared" si="120"/>
        <v>0</v>
      </c>
      <c r="BP107" s="4"/>
      <c r="BQ107" s="5"/>
      <c r="BR107" s="4"/>
      <c r="BS107" s="4"/>
      <c r="BT107" s="4"/>
      <c r="BU107" s="5"/>
      <c r="BV107" s="4"/>
      <c r="BW107" s="4"/>
      <c r="BX107" s="4"/>
      <c r="BY107" s="5"/>
      <c r="BZ107" s="4"/>
      <c r="CA107" s="4"/>
      <c r="CB107" s="4"/>
      <c r="CC107" s="5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</row>
    <row r="108" spans="1:191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f t="shared" si="116"/>
        <v>0</v>
      </c>
      <c r="X108" s="37">
        <v>0</v>
      </c>
      <c r="Y108" s="13">
        <v>0</v>
      </c>
      <c r="Z108" s="38">
        <f t="shared" si="117"/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f t="shared" si="118"/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7">
        <f t="shared" si="119"/>
        <v>0</v>
      </c>
      <c r="BO108" s="15">
        <f t="shared" si="120"/>
        <v>0</v>
      </c>
      <c r="BP108" s="4"/>
      <c r="BQ108" s="5"/>
      <c r="BR108" s="4"/>
      <c r="BS108" s="4"/>
      <c r="BT108" s="4"/>
      <c r="BU108" s="5"/>
      <c r="BV108" s="4"/>
      <c r="BW108" s="4"/>
      <c r="BX108" s="4"/>
      <c r="BY108" s="5"/>
      <c r="BZ108" s="4"/>
      <c r="CA108" s="4"/>
      <c r="CB108" s="4"/>
      <c r="CC108" s="5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</row>
    <row r="109" spans="1:191" ht="15" thickBot="1" x14ac:dyDescent="0.35">
      <c r="A109" s="48"/>
      <c r="B109" s="49" t="s">
        <v>17</v>
      </c>
      <c r="C109" s="40">
        <f>SUM(C97:C108)</f>
        <v>0</v>
      </c>
      <c r="D109" s="32">
        <f>SUM(D97:D108)</f>
        <v>0</v>
      </c>
      <c r="E109" s="41"/>
      <c r="F109" s="40">
        <v>0</v>
      </c>
      <c r="G109" s="32">
        <v>0</v>
      </c>
      <c r="H109" s="41"/>
      <c r="I109" s="40">
        <v>0</v>
      </c>
      <c r="J109" s="32">
        <v>0</v>
      </c>
      <c r="K109" s="41"/>
      <c r="L109" s="40">
        <f t="shared" ref="L109:M109" si="121">SUM(L97:L108)</f>
        <v>0</v>
      </c>
      <c r="M109" s="32">
        <f t="shared" si="121"/>
        <v>0</v>
      </c>
      <c r="N109" s="41"/>
      <c r="O109" s="40">
        <f t="shared" ref="O109:P109" si="122">SUM(O97:O108)</f>
        <v>0</v>
      </c>
      <c r="P109" s="32">
        <f t="shared" si="122"/>
        <v>0</v>
      </c>
      <c r="Q109" s="41"/>
      <c r="R109" s="40">
        <f t="shared" ref="R109:S109" si="123">SUM(R97:R108)</f>
        <v>0</v>
      </c>
      <c r="S109" s="32">
        <f t="shared" si="123"/>
        <v>0</v>
      </c>
      <c r="T109" s="41"/>
      <c r="U109" s="40">
        <f t="shared" ref="U109:V109" si="124">SUM(U97:U108)</f>
        <v>0</v>
      </c>
      <c r="V109" s="32">
        <f t="shared" si="124"/>
        <v>0</v>
      </c>
      <c r="W109" s="41"/>
      <c r="X109" s="40">
        <f t="shared" ref="X109:Y109" si="125">SUM(X97:X108)</f>
        <v>0</v>
      </c>
      <c r="Y109" s="32">
        <f t="shared" si="125"/>
        <v>0</v>
      </c>
      <c r="Z109" s="41"/>
      <c r="AA109" s="40">
        <f t="shared" ref="AA109:AB109" si="126">SUM(AA97:AA108)</f>
        <v>0</v>
      </c>
      <c r="AB109" s="32">
        <f t="shared" si="126"/>
        <v>0</v>
      </c>
      <c r="AC109" s="41"/>
      <c r="AD109" s="40">
        <v>0</v>
      </c>
      <c r="AE109" s="32">
        <v>0</v>
      </c>
      <c r="AF109" s="41"/>
      <c r="AG109" s="40">
        <f t="shared" ref="AG109:AH109" si="127">SUM(AG97:AG108)</f>
        <v>0</v>
      </c>
      <c r="AH109" s="32">
        <f t="shared" si="127"/>
        <v>0</v>
      </c>
      <c r="AI109" s="41"/>
      <c r="AJ109" s="40">
        <v>0</v>
      </c>
      <c r="AK109" s="32">
        <v>0</v>
      </c>
      <c r="AL109" s="41"/>
      <c r="AM109" s="40">
        <f t="shared" ref="AM109:AN109" si="128">SUM(AM97:AM108)</f>
        <v>0</v>
      </c>
      <c r="AN109" s="32">
        <f t="shared" si="128"/>
        <v>0</v>
      </c>
      <c r="AO109" s="41"/>
      <c r="AP109" s="40">
        <f t="shared" ref="AP109:AQ109" si="129">SUM(AP97:AP108)</f>
        <v>0</v>
      </c>
      <c r="AQ109" s="32">
        <f t="shared" si="129"/>
        <v>0</v>
      </c>
      <c r="AR109" s="41"/>
      <c r="AS109" s="40">
        <f t="shared" ref="AS109:AT109" si="130">SUM(AS97:AS108)</f>
        <v>0</v>
      </c>
      <c r="AT109" s="32">
        <f t="shared" si="130"/>
        <v>0</v>
      </c>
      <c r="AU109" s="41"/>
      <c r="AV109" s="40">
        <f t="shared" ref="AV109:AW109" si="131">SUM(AV97:AV108)</f>
        <v>0</v>
      </c>
      <c r="AW109" s="32">
        <f t="shared" si="131"/>
        <v>0</v>
      </c>
      <c r="AX109" s="41"/>
      <c r="AY109" s="40">
        <f t="shared" ref="AY109:AZ109" si="132">SUM(AY97:AY108)</f>
        <v>0</v>
      </c>
      <c r="AZ109" s="32">
        <f t="shared" si="132"/>
        <v>0</v>
      </c>
      <c r="BA109" s="41"/>
      <c r="BB109" s="40">
        <f t="shared" ref="BB109:BC109" si="133">SUM(BB97:BB108)</f>
        <v>0</v>
      </c>
      <c r="BC109" s="32">
        <f t="shared" si="133"/>
        <v>0</v>
      </c>
      <c r="BD109" s="41"/>
      <c r="BE109" s="40">
        <f t="shared" ref="BE109:BF109" si="134">SUM(BE97:BE108)</f>
        <v>0</v>
      </c>
      <c r="BF109" s="32">
        <f t="shared" si="134"/>
        <v>0</v>
      </c>
      <c r="BG109" s="41"/>
      <c r="BH109" s="40">
        <f t="shared" ref="BH109:BI109" si="135">SUM(BH97:BH108)</f>
        <v>0</v>
      </c>
      <c r="BI109" s="32">
        <f t="shared" si="135"/>
        <v>0</v>
      </c>
      <c r="BJ109" s="41"/>
      <c r="BK109" s="40">
        <f t="shared" ref="BK109:BL109" si="136">SUM(BK97:BK108)</f>
        <v>0</v>
      </c>
      <c r="BL109" s="32">
        <f t="shared" si="136"/>
        <v>8</v>
      </c>
      <c r="BM109" s="41"/>
      <c r="BN109" s="33">
        <f t="shared" si="119"/>
        <v>0</v>
      </c>
      <c r="BO109" s="34">
        <f t="shared" si="120"/>
        <v>8</v>
      </c>
      <c r="BP109" s="4"/>
      <c r="BQ109" s="5"/>
      <c r="BR109" s="4"/>
      <c r="BS109" s="4"/>
      <c r="BT109" s="4"/>
      <c r="BU109" s="5"/>
      <c r="BV109" s="4"/>
      <c r="BW109" s="4"/>
      <c r="BX109" s="4"/>
      <c r="BY109" s="5"/>
      <c r="BZ109" s="4"/>
      <c r="CA109" s="4"/>
      <c r="CB109" s="4"/>
      <c r="CC109" s="5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</row>
    <row r="110" spans="1:191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f t="shared" ref="W110:W121" si="137">IF(U110=0,0,V110/U110*1000)</f>
        <v>0</v>
      </c>
      <c r="X110" s="37">
        <v>0</v>
      </c>
      <c r="Y110" s="13">
        <v>0</v>
      </c>
      <c r="Z110" s="38">
        <f t="shared" ref="Z110:Z121" si="138">IF(X110=0,0,Y110/X110*1000)</f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f t="shared" ref="BA110:BA121" si="139">IF(AY110=0,0,AZ110/AY110*1000)</f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7">
        <f t="shared" si="119"/>
        <v>0</v>
      </c>
      <c r="BO110" s="15">
        <f t="shared" si="120"/>
        <v>0</v>
      </c>
      <c r="BP110" s="4"/>
      <c r="BQ110" s="5"/>
      <c r="BR110" s="4"/>
      <c r="BS110" s="4"/>
      <c r="BT110" s="4"/>
      <c r="BU110" s="5"/>
      <c r="BV110" s="4"/>
      <c r="BW110" s="4"/>
      <c r="BX110" s="4"/>
      <c r="BY110" s="5"/>
      <c r="BZ110" s="4"/>
      <c r="CA110" s="4"/>
      <c r="CB110" s="4"/>
      <c r="CC110" s="5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</row>
    <row r="111" spans="1:191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11</v>
      </c>
      <c r="M111" s="13">
        <v>239</v>
      </c>
      <c r="N111" s="38">
        <f t="shared" ref="N111:N112" si="140">M111/L111*1000</f>
        <v>21727.272727272728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f t="shared" si="137"/>
        <v>0</v>
      </c>
      <c r="X111" s="37">
        <v>0</v>
      </c>
      <c r="Y111" s="13">
        <v>0</v>
      </c>
      <c r="Z111" s="38">
        <f t="shared" si="138"/>
        <v>0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f t="shared" si="139"/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37">
        <v>0</v>
      </c>
      <c r="BI111" s="13">
        <v>0</v>
      </c>
      <c r="BJ111" s="38">
        <v>0</v>
      </c>
      <c r="BK111" s="37">
        <v>0</v>
      </c>
      <c r="BL111" s="13">
        <v>0</v>
      </c>
      <c r="BM111" s="38">
        <v>0</v>
      </c>
      <c r="BN111" s="7">
        <f t="shared" si="119"/>
        <v>11</v>
      </c>
      <c r="BO111" s="15">
        <f t="shared" si="120"/>
        <v>239</v>
      </c>
      <c r="BP111" s="4"/>
      <c r="BQ111" s="5"/>
      <c r="BR111" s="4"/>
      <c r="BS111" s="4"/>
      <c r="BT111" s="4"/>
      <c r="BU111" s="5"/>
      <c r="BV111" s="4"/>
      <c r="BW111" s="4"/>
      <c r="BX111" s="4"/>
      <c r="BY111" s="5"/>
      <c r="BZ111" s="4"/>
      <c r="CA111" s="4"/>
      <c r="CB111" s="4"/>
      <c r="CC111" s="5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</row>
    <row r="112" spans="1:191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13</v>
      </c>
      <c r="M112" s="13">
        <v>238</v>
      </c>
      <c r="N112" s="38">
        <f t="shared" si="140"/>
        <v>18307.692307692305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0</v>
      </c>
      <c r="W112" s="38">
        <f t="shared" si="137"/>
        <v>0</v>
      </c>
      <c r="X112" s="37">
        <v>0</v>
      </c>
      <c r="Y112" s="13">
        <v>0</v>
      </c>
      <c r="Z112" s="38">
        <f t="shared" si="138"/>
        <v>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f t="shared" si="139"/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7">
        <f t="shared" si="119"/>
        <v>13</v>
      </c>
      <c r="BO112" s="15">
        <f t="shared" si="120"/>
        <v>238</v>
      </c>
      <c r="BP112" s="4"/>
      <c r="BQ112" s="5"/>
      <c r="BR112" s="4"/>
      <c r="BS112" s="4"/>
      <c r="BT112" s="4"/>
      <c r="BU112" s="5"/>
      <c r="BV112" s="4"/>
      <c r="BW112" s="4"/>
      <c r="BX112" s="4"/>
      <c r="BY112" s="5"/>
      <c r="BZ112" s="4"/>
      <c r="CA112" s="4"/>
      <c r="CB112" s="4"/>
      <c r="CC112" s="5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</row>
    <row r="113" spans="1:191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f t="shared" si="137"/>
        <v>0</v>
      </c>
      <c r="X113" s="37">
        <v>0</v>
      </c>
      <c r="Y113" s="13">
        <v>0</v>
      </c>
      <c r="Z113" s="38">
        <f t="shared" si="138"/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f t="shared" si="139"/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7">
        <f t="shared" si="119"/>
        <v>0</v>
      </c>
      <c r="BO113" s="15">
        <f t="shared" si="120"/>
        <v>0</v>
      </c>
      <c r="BP113" s="4"/>
      <c r="BQ113" s="5"/>
      <c r="BR113" s="4"/>
      <c r="BS113" s="4"/>
      <c r="BT113" s="4"/>
      <c r="BU113" s="5"/>
      <c r="BV113" s="4"/>
      <c r="BW113" s="4"/>
      <c r="BX113" s="4"/>
      <c r="BY113" s="5"/>
      <c r="BZ113" s="4"/>
      <c r="CA113" s="4"/>
      <c r="CB113" s="4"/>
      <c r="CC113" s="5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</row>
    <row r="114" spans="1:191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f t="shared" si="137"/>
        <v>0</v>
      </c>
      <c r="X114" s="37">
        <v>0</v>
      </c>
      <c r="Y114" s="13">
        <v>0</v>
      </c>
      <c r="Z114" s="38">
        <f t="shared" si="138"/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f t="shared" si="139"/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7">
        <f t="shared" si="119"/>
        <v>0</v>
      </c>
      <c r="BO114" s="15">
        <f t="shared" si="120"/>
        <v>0</v>
      </c>
      <c r="BP114" s="4"/>
      <c r="BQ114" s="5"/>
      <c r="BR114" s="4"/>
      <c r="BS114" s="4"/>
      <c r="BT114" s="4"/>
      <c r="BU114" s="5"/>
      <c r="BV114" s="4"/>
      <c r="BW114" s="4"/>
      <c r="BX114" s="4"/>
      <c r="BY114" s="5"/>
      <c r="BZ114" s="4"/>
      <c r="CA114" s="4"/>
      <c r="CB114" s="4"/>
      <c r="CC114" s="5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</row>
    <row r="115" spans="1:191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f t="shared" si="137"/>
        <v>0</v>
      </c>
      <c r="X115" s="37">
        <v>0</v>
      </c>
      <c r="Y115" s="13">
        <v>0</v>
      </c>
      <c r="Z115" s="38">
        <f t="shared" si="138"/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f t="shared" si="139"/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1</v>
      </c>
      <c r="BM115" s="38">
        <v>0</v>
      </c>
      <c r="BN115" s="7">
        <f t="shared" si="119"/>
        <v>0</v>
      </c>
      <c r="BO115" s="15">
        <f t="shared" si="120"/>
        <v>1</v>
      </c>
      <c r="BP115" s="4"/>
      <c r="BQ115" s="5"/>
      <c r="BR115" s="4"/>
      <c r="BS115" s="4"/>
      <c r="BT115" s="4"/>
      <c r="BU115" s="5"/>
      <c r="BV115" s="4"/>
      <c r="BW115" s="4"/>
      <c r="BX115" s="4"/>
      <c r="BY115" s="5"/>
      <c r="BZ115" s="4"/>
      <c r="CA115" s="4"/>
      <c r="CB115" s="4"/>
      <c r="CC115" s="5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</row>
    <row r="116" spans="1:191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f t="shared" si="137"/>
        <v>0</v>
      </c>
      <c r="X116" s="37">
        <v>0</v>
      </c>
      <c r="Y116" s="13">
        <v>0</v>
      </c>
      <c r="Z116" s="38">
        <f t="shared" si="138"/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f t="shared" si="139"/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7">
        <f t="shared" si="119"/>
        <v>0</v>
      </c>
      <c r="BO116" s="15">
        <f t="shared" si="120"/>
        <v>0</v>
      </c>
      <c r="BP116" s="4"/>
      <c r="BQ116" s="5"/>
      <c r="BR116" s="4"/>
      <c r="BS116" s="4"/>
      <c r="BT116" s="4"/>
      <c r="BU116" s="5"/>
      <c r="BV116" s="4"/>
      <c r="BW116" s="4"/>
      <c r="BX116" s="4"/>
      <c r="BY116" s="5"/>
      <c r="BZ116" s="4"/>
      <c r="CA116" s="4"/>
      <c r="CB116" s="4"/>
      <c r="CC116" s="5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</row>
    <row r="117" spans="1:191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f t="shared" si="137"/>
        <v>0</v>
      </c>
      <c r="X117" s="37">
        <v>0</v>
      </c>
      <c r="Y117" s="13">
        <v>0</v>
      </c>
      <c r="Z117" s="38">
        <f t="shared" si="138"/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f t="shared" si="139"/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0</v>
      </c>
      <c r="BI117" s="13">
        <v>0</v>
      </c>
      <c r="BJ117" s="38">
        <v>0</v>
      </c>
      <c r="BK117" s="37">
        <v>0</v>
      </c>
      <c r="BL117" s="13">
        <v>0</v>
      </c>
      <c r="BM117" s="38">
        <v>0</v>
      </c>
      <c r="BN117" s="7">
        <f t="shared" si="119"/>
        <v>0</v>
      </c>
      <c r="BO117" s="15">
        <f t="shared" si="120"/>
        <v>0</v>
      </c>
      <c r="BP117" s="4"/>
      <c r="BQ117" s="5"/>
      <c r="BR117" s="4"/>
      <c r="BS117" s="4"/>
      <c r="BT117" s="4"/>
      <c r="BU117" s="5"/>
      <c r="BV117" s="4"/>
      <c r="BW117" s="4"/>
      <c r="BX117" s="4"/>
      <c r="BY117" s="5"/>
      <c r="BZ117" s="4"/>
      <c r="CA117" s="4"/>
      <c r="CB117" s="4"/>
      <c r="CC117" s="5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</row>
    <row r="118" spans="1:191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f t="shared" si="137"/>
        <v>0</v>
      </c>
      <c r="X118" s="37">
        <v>0</v>
      </c>
      <c r="Y118" s="13">
        <v>0</v>
      </c>
      <c r="Z118" s="38">
        <f t="shared" si="138"/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f t="shared" si="139"/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7">
        <f t="shared" si="119"/>
        <v>0</v>
      </c>
      <c r="BO118" s="15">
        <f t="shared" si="120"/>
        <v>0</v>
      </c>
      <c r="BP118" s="4"/>
      <c r="BQ118" s="5"/>
      <c r="BR118" s="4"/>
      <c r="BS118" s="4"/>
      <c r="BT118" s="4"/>
      <c r="BU118" s="5"/>
      <c r="BV118" s="4"/>
      <c r="BW118" s="4"/>
      <c r="BX118" s="4"/>
      <c r="BY118" s="5"/>
      <c r="BZ118" s="4"/>
      <c r="CA118" s="4"/>
      <c r="CB118" s="4"/>
      <c r="CC118" s="5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</row>
    <row r="119" spans="1:191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0</v>
      </c>
      <c r="J119" s="13">
        <v>0</v>
      </c>
      <c r="K119" s="38">
        <v>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f t="shared" si="137"/>
        <v>0</v>
      </c>
      <c r="X119" s="37">
        <v>0</v>
      </c>
      <c r="Y119" s="13">
        <v>0</v>
      </c>
      <c r="Z119" s="38">
        <f t="shared" si="138"/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v>0</v>
      </c>
      <c r="AP119" s="37">
        <v>0</v>
      </c>
      <c r="AQ119" s="13">
        <v>0</v>
      </c>
      <c r="AR119" s="38">
        <v>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f t="shared" si="139"/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7">
        <f t="shared" si="119"/>
        <v>0</v>
      </c>
      <c r="BO119" s="15">
        <f t="shared" si="120"/>
        <v>0</v>
      </c>
      <c r="BP119" s="4"/>
      <c r="BQ119" s="5"/>
      <c r="BR119" s="4"/>
      <c r="BS119" s="4"/>
      <c r="BT119" s="4"/>
      <c r="BU119" s="5"/>
      <c r="BV119" s="4"/>
      <c r="BW119" s="4"/>
      <c r="BX119" s="4"/>
      <c r="BY119" s="5"/>
      <c r="BZ119" s="4"/>
      <c r="CA119" s="4"/>
      <c r="CB119" s="4"/>
      <c r="CC119" s="5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</row>
    <row r="120" spans="1:191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f t="shared" si="137"/>
        <v>0</v>
      </c>
      <c r="X120" s="37">
        <v>0</v>
      </c>
      <c r="Y120" s="13">
        <v>0</v>
      </c>
      <c r="Z120" s="38">
        <f t="shared" si="138"/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f t="shared" si="139"/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0</v>
      </c>
      <c r="BI120" s="13">
        <v>0</v>
      </c>
      <c r="BJ120" s="38">
        <v>0</v>
      </c>
      <c r="BK120" s="37">
        <v>0</v>
      </c>
      <c r="BL120" s="13">
        <v>0</v>
      </c>
      <c r="BM120" s="38">
        <v>0</v>
      </c>
      <c r="BN120" s="7">
        <f t="shared" si="119"/>
        <v>0</v>
      </c>
      <c r="BO120" s="15">
        <f t="shared" si="120"/>
        <v>0</v>
      </c>
      <c r="BP120" s="4"/>
      <c r="BQ120" s="5"/>
      <c r="BR120" s="4"/>
      <c r="BS120" s="4"/>
      <c r="BT120" s="4"/>
      <c r="BU120" s="5"/>
      <c r="BV120" s="4"/>
      <c r="BW120" s="4"/>
      <c r="BX120" s="4"/>
      <c r="BY120" s="5"/>
      <c r="BZ120" s="4"/>
      <c r="CA120" s="4"/>
      <c r="CB120" s="4"/>
      <c r="CC120" s="5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</row>
    <row r="121" spans="1:191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f t="shared" si="137"/>
        <v>0</v>
      </c>
      <c r="X121" s="37">
        <v>0</v>
      </c>
      <c r="Y121" s="13">
        <v>0</v>
      </c>
      <c r="Z121" s="38">
        <f t="shared" si="138"/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f t="shared" si="139"/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7">
        <f t="shared" si="119"/>
        <v>0</v>
      </c>
      <c r="BO121" s="15">
        <f t="shared" si="120"/>
        <v>0</v>
      </c>
      <c r="BP121" s="4"/>
      <c r="BQ121" s="5"/>
      <c r="BR121" s="4"/>
      <c r="BS121" s="4"/>
      <c r="BT121" s="4"/>
      <c r="BU121" s="5"/>
      <c r="BV121" s="4"/>
      <c r="BW121" s="4"/>
      <c r="BX121" s="4"/>
      <c r="BY121" s="5"/>
      <c r="BZ121" s="4"/>
      <c r="CA121" s="4"/>
      <c r="CB121" s="4"/>
      <c r="CC121" s="5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</row>
    <row r="122" spans="1:191" ht="15" thickBot="1" x14ac:dyDescent="0.35">
      <c r="A122" s="48"/>
      <c r="B122" s="49" t="s">
        <v>17</v>
      </c>
      <c r="C122" s="40">
        <f t="shared" ref="C122:BL122" si="141">SUM(C110:C121)</f>
        <v>0</v>
      </c>
      <c r="D122" s="32">
        <f t="shared" si="141"/>
        <v>0</v>
      </c>
      <c r="E122" s="41"/>
      <c r="F122" s="40">
        <f t="shared" si="141"/>
        <v>0</v>
      </c>
      <c r="G122" s="32">
        <f t="shared" si="141"/>
        <v>0</v>
      </c>
      <c r="H122" s="41"/>
      <c r="I122" s="40">
        <v>0</v>
      </c>
      <c r="J122" s="32">
        <v>0</v>
      </c>
      <c r="K122" s="41"/>
      <c r="L122" s="40">
        <f t="shared" si="141"/>
        <v>24</v>
      </c>
      <c r="M122" s="32">
        <f t="shared" si="141"/>
        <v>477</v>
      </c>
      <c r="N122" s="41"/>
      <c r="O122" s="40">
        <f t="shared" ref="O122:P122" si="142">SUM(O110:O121)</f>
        <v>0</v>
      </c>
      <c r="P122" s="32">
        <f t="shared" si="142"/>
        <v>0</v>
      </c>
      <c r="Q122" s="41"/>
      <c r="R122" s="40">
        <f t="shared" ref="R122:S122" si="143">SUM(R110:R121)</f>
        <v>0</v>
      </c>
      <c r="S122" s="32">
        <f t="shared" si="143"/>
        <v>0</v>
      </c>
      <c r="T122" s="41"/>
      <c r="U122" s="40">
        <f t="shared" ref="U122:V122" si="144">SUM(U110:U121)</f>
        <v>0</v>
      </c>
      <c r="V122" s="32">
        <f t="shared" si="144"/>
        <v>0</v>
      </c>
      <c r="W122" s="41"/>
      <c r="X122" s="40">
        <f t="shared" ref="X122:Y122" si="145">SUM(X110:X121)</f>
        <v>0</v>
      </c>
      <c r="Y122" s="32">
        <f t="shared" si="145"/>
        <v>0</v>
      </c>
      <c r="Z122" s="41"/>
      <c r="AA122" s="40">
        <f t="shared" si="141"/>
        <v>0</v>
      </c>
      <c r="AB122" s="32">
        <f t="shared" si="141"/>
        <v>0</v>
      </c>
      <c r="AC122" s="41"/>
      <c r="AD122" s="40">
        <f t="shared" si="141"/>
        <v>0</v>
      </c>
      <c r="AE122" s="32">
        <f t="shared" si="141"/>
        <v>0</v>
      </c>
      <c r="AF122" s="41"/>
      <c r="AG122" s="40">
        <f t="shared" si="141"/>
        <v>0</v>
      </c>
      <c r="AH122" s="32">
        <f t="shared" si="141"/>
        <v>0</v>
      </c>
      <c r="AI122" s="41"/>
      <c r="AJ122" s="40">
        <f t="shared" si="141"/>
        <v>0</v>
      </c>
      <c r="AK122" s="32">
        <f t="shared" si="141"/>
        <v>0</v>
      </c>
      <c r="AL122" s="41"/>
      <c r="AM122" s="40">
        <f t="shared" si="141"/>
        <v>0</v>
      </c>
      <c r="AN122" s="32">
        <f t="shared" si="141"/>
        <v>0</v>
      </c>
      <c r="AO122" s="41"/>
      <c r="AP122" s="40">
        <f t="shared" ref="AP122:AQ122" si="146">SUM(AP110:AP121)</f>
        <v>0</v>
      </c>
      <c r="AQ122" s="32">
        <f t="shared" si="146"/>
        <v>0</v>
      </c>
      <c r="AR122" s="41"/>
      <c r="AS122" s="40">
        <f t="shared" ref="AS122:AT122" si="147">SUM(AS110:AS121)</f>
        <v>0</v>
      </c>
      <c r="AT122" s="32">
        <f t="shared" si="147"/>
        <v>0</v>
      </c>
      <c r="AU122" s="41"/>
      <c r="AV122" s="40">
        <f t="shared" si="141"/>
        <v>0</v>
      </c>
      <c r="AW122" s="32">
        <f t="shared" si="141"/>
        <v>0</v>
      </c>
      <c r="AX122" s="41"/>
      <c r="AY122" s="40">
        <f t="shared" ref="AY122:AZ122" si="148">SUM(AY110:AY121)</f>
        <v>0</v>
      </c>
      <c r="AZ122" s="32">
        <f t="shared" si="148"/>
        <v>0</v>
      </c>
      <c r="BA122" s="41"/>
      <c r="BB122" s="40">
        <f t="shared" ref="BB122:BC122" si="149">SUM(BB110:BB121)</f>
        <v>0</v>
      </c>
      <c r="BC122" s="32">
        <f t="shared" si="149"/>
        <v>0</v>
      </c>
      <c r="BD122" s="41"/>
      <c r="BE122" s="40">
        <f t="shared" ref="BE122:BF122" si="150">SUM(BE110:BE121)</f>
        <v>0</v>
      </c>
      <c r="BF122" s="32">
        <f t="shared" si="150"/>
        <v>0</v>
      </c>
      <c r="BG122" s="41"/>
      <c r="BH122" s="40">
        <f t="shared" si="141"/>
        <v>0</v>
      </c>
      <c r="BI122" s="32">
        <f t="shared" si="141"/>
        <v>0</v>
      </c>
      <c r="BJ122" s="41"/>
      <c r="BK122" s="40">
        <f t="shared" si="141"/>
        <v>0</v>
      </c>
      <c r="BL122" s="32">
        <f t="shared" si="141"/>
        <v>1</v>
      </c>
      <c r="BM122" s="41"/>
      <c r="BN122" s="33">
        <f t="shared" si="119"/>
        <v>24</v>
      </c>
      <c r="BO122" s="34">
        <f t="shared" si="120"/>
        <v>478</v>
      </c>
      <c r="BP122" s="4"/>
      <c r="BQ122" s="5"/>
      <c r="BR122" s="4"/>
      <c r="BS122" s="4"/>
      <c r="BT122" s="4"/>
      <c r="BU122" s="5"/>
      <c r="BV122" s="4"/>
      <c r="BW122" s="4"/>
      <c r="BX122" s="4"/>
      <c r="BY122" s="5"/>
      <c r="BZ122" s="4"/>
      <c r="CA122" s="4"/>
      <c r="CB122" s="4"/>
      <c r="CC122" s="5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</row>
    <row r="123" spans="1:191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0</v>
      </c>
      <c r="J123" s="13">
        <v>0</v>
      </c>
      <c r="K123" s="38">
        <v>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f t="shared" ref="W123:W134" si="151">IF(U123=0,0,V123/U123*1000)</f>
        <v>0</v>
      </c>
      <c r="X123" s="37">
        <v>0</v>
      </c>
      <c r="Y123" s="13">
        <v>0</v>
      </c>
      <c r="Z123" s="38">
        <f t="shared" ref="Z123:Z134" si="152">IF(X123=0,0,Y123/X123*1000)</f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f t="shared" ref="BA123:BA134" si="153">IF(AY123=0,0,AZ123/AY123*1000)</f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7">
        <f t="shared" si="119"/>
        <v>0</v>
      </c>
      <c r="BO123" s="15">
        <f t="shared" si="120"/>
        <v>0</v>
      </c>
      <c r="BP123" s="4"/>
      <c r="BQ123" s="5"/>
      <c r="BR123" s="4"/>
      <c r="BS123" s="4"/>
      <c r="BT123" s="4"/>
      <c r="BU123" s="5"/>
      <c r="BV123" s="4"/>
      <c r="BW123" s="4"/>
      <c r="BX123" s="4"/>
      <c r="BY123" s="5"/>
      <c r="BZ123" s="4"/>
      <c r="CA123" s="4"/>
      <c r="CB123" s="4"/>
      <c r="CC123" s="5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</row>
    <row r="124" spans="1:191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f t="shared" si="151"/>
        <v>0</v>
      </c>
      <c r="X124" s="37">
        <v>0</v>
      </c>
      <c r="Y124" s="13">
        <v>0</v>
      </c>
      <c r="Z124" s="38">
        <f t="shared" si="152"/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f t="shared" si="153"/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37">
        <v>0</v>
      </c>
      <c r="BI124" s="13">
        <v>0</v>
      </c>
      <c r="BJ124" s="38">
        <v>0</v>
      </c>
      <c r="BK124" s="37">
        <v>0</v>
      </c>
      <c r="BL124" s="13">
        <v>0</v>
      </c>
      <c r="BM124" s="38">
        <v>0</v>
      </c>
      <c r="BN124" s="7">
        <f t="shared" si="119"/>
        <v>0</v>
      </c>
      <c r="BO124" s="15">
        <f t="shared" si="120"/>
        <v>0</v>
      </c>
      <c r="BP124" s="4"/>
      <c r="BQ124" s="5"/>
      <c r="BR124" s="4"/>
      <c r="BS124" s="4"/>
      <c r="BT124" s="4"/>
      <c r="BU124" s="5"/>
      <c r="BV124" s="4"/>
      <c r="BW124" s="4"/>
      <c r="BX124" s="4"/>
      <c r="BY124" s="5"/>
      <c r="BZ124" s="4"/>
      <c r="CA124" s="4"/>
      <c r="CB124" s="4"/>
      <c r="CC124" s="5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</row>
    <row r="125" spans="1:191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f t="shared" si="151"/>
        <v>0</v>
      </c>
      <c r="X125" s="37">
        <v>0</v>
      </c>
      <c r="Y125" s="13">
        <v>0</v>
      </c>
      <c r="Z125" s="38">
        <f t="shared" si="152"/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f t="shared" si="153"/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7">
        <f t="shared" si="119"/>
        <v>0</v>
      </c>
      <c r="BO125" s="15">
        <f t="shared" si="120"/>
        <v>0</v>
      </c>
      <c r="BP125" s="4"/>
      <c r="BQ125" s="5"/>
      <c r="BR125" s="4"/>
      <c r="BS125" s="4"/>
      <c r="BT125" s="4"/>
      <c r="BU125" s="5"/>
      <c r="BV125" s="4"/>
      <c r="BW125" s="4"/>
      <c r="BX125" s="4"/>
      <c r="BY125" s="5"/>
      <c r="BZ125" s="4"/>
      <c r="CA125" s="4"/>
      <c r="CB125" s="4"/>
      <c r="CC125" s="5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</row>
    <row r="126" spans="1:191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f t="shared" si="151"/>
        <v>0</v>
      </c>
      <c r="X126" s="37">
        <v>0</v>
      </c>
      <c r="Y126" s="13">
        <v>0</v>
      </c>
      <c r="Z126" s="38">
        <f t="shared" si="152"/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f t="shared" si="153"/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7">
        <f t="shared" si="119"/>
        <v>0</v>
      </c>
      <c r="BO126" s="15">
        <f t="shared" si="120"/>
        <v>0</v>
      </c>
      <c r="BP126" s="4"/>
      <c r="BQ126" s="5"/>
      <c r="BR126" s="4"/>
      <c r="BS126" s="4"/>
      <c r="BT126" s="4"/>
      <c r="BU126" s="5"/>
      <c r="BV126" s="4"/>
      <c r="BW126" s="4"/>
      <c r="BX126" s="4"/>
      <c r="BY126" s="5"/>
      <c r="BZ126" s="4"/>
      <c r="CA126" s="4"/>
      <c r="CB126" s="4"/>
      <c r="CC126" s="5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</row>
    <row r="127" spans="1:191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f t="shared" si="151"/>
        <v>0</v>
      </c>
      <c r="X127" s="37">
        <v>0</v>
      </c>
      <c r="Y127" s="13">
        <v>0</v>
      </c>
      <c r="Z127" s="38">
        <f t="shared" si="152"/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f t="shared" si="153"/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0</v>
      </c>
      <c r="BI127" s="13">
        <v>0</v>
      </c>
      <c r="BJ127" s="38">
        <v>0</v>
      </c>
      <c r="BK127" s="37">
        <v>0</v>
      </c>
      <c r="BL127" s="13">
        <v>0</v>
      </c>
      <c r="BM127" s="38">
        <v>0</v>
      </c>
      <c r="BN127" s="7">
        <f t="shared" si="119"/>
        <v>0</v>
      </c>
      <c r="BO127" s="15">
        <f t="shared" si="120"/>
        <v>0</v>
      </c>
      <c r="BP127" s="4"/>
      <c r="BQ127" s="5"/>
      <c r="BR127" s="4"/>
      <c r="BS127" s="4"/>
      <c r="BT127" s="4"/>
      <c r="BU127" s="5"/>
      <c r="BV127" s="4"/>
      <c r="BW127" s="4"/>
      <c r="BX127" s="4"/>
      <c r="BY127" s="5"/>
      <c r="BZ127" s="4"/>
      <c r="CA127" s="4"/>
      <c r="CB127" s="4"/>
      <c r="CC127" s="5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</row>
    <row r="128" spans="1:191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0</v>
      </c>
      <c r="J128" s="13">
        <v>0</v>
      </c>
      <c r="K128" s="38">
        <v>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f t="shared" si="151"/>
        <v>0</v>
      </c>
      <c r="X128" s="37">
        <v>0</v>
      </c>
      <c r="Y128" s="13">
        <v>0</v>
      </c>
      <c r="Z128" s="38">
        <f t="shared" si="152"/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f t="shared" si="153"/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7">
        <f t="shared" si="119"/>
        <v>0</v>
      </c>
      <c r="BO128" s="15">
        <f t="shared" si="120"/>
        <v>0</v>
      </c>
      <c r="BP128" s="4"/>
      <c r="BQ128" s="5"/>
      <c r="BR128" s="4"/>
      <c r="BS128" s="4"/>
      <c r="BT128" s="4"/>
      <c r="BU128" s="5"/>
      <c r="BV128" s="4"/>
      <c r="BW128" s="4"/>
      <c r="BX128" s="4"/>
      <c r="BY128" s="5"/>
      <c r="BZ128" s="4"/>
      <c r="CA128" s="4"/>
      <c r="CB128" s="4"/>
      <c r="CC128" s="5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</row>
    <row r="129" spans="1:191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f t="shared" si="151"/>
        <v>0</v>
      </c>
      <c r="X129" s="37">
        <v>0</v>
      </c>
      <c r="Y129" s="13">
        <v>0</v>
      </c>
      <c r="Z129" s="38">
        <f t="shared" si="152"/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f t="shared" si="153"/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7">
        <f t="shared" si="119"/>
        <v>0</v>
      </c>
      <c r="BO129" s="15">
        <f t="shared" si="120"/>
        <v>0</v>
      </c>
      <c r="BP129" s="4"/>
      <c r="BQ129" s="5"/>
      <c r="BR129" s="4"/>
      <c r="BS129" s="4"/>
      <c r="BT129" s="4"/>
      <c r="BU129" s="5"/>
      <c r="BV129" s="4"/>
      <c r="BW129" s="4"/>
      <c r="BX129" s="4"/>
      <c r="BY129" s="5"/>
      <c r="BZ129" s="4"/>
      <c r="CA129" s="4"/>
      <c r="CB129" s="4"/>
      <c r="CC129" s="5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</row>
    <row r="130" spans="1:191" x14ac:dyDescent="0.3">
      <c r="A130" s="46">
        <v>2013</v>
      </c>
      <c r="B130" s="47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f t="shared" si="151"/>
        <v>0</v>
      </c>
      <c r="X130" s="37">
        <v>0</v>
      </c>
      <c r="Y130" s="13">
        <v>0</v>
      </c>
      <c r="Z130" s="38">
        <f t="shared" si="152"/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f t="shared" si="153"/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7">
        <f t="shared" si="119"/>
        <v>0</v>
      </c>
      <c r="BO130" s="15">
        <f t="shared" si="120"/>
        <v>0</v>
      </c>
      <c r="BP130" s="4"/>
      <c r="BQ130" s="5"/>
      <c r="BR130" s="4"/>
      <c r="BS130" s="4"/>
      <c r="BT130" s="4"/>
      <c r="BU130" s="5"/>
      <c r="BV130" s="4"/>
      <c r="BW130" s="4"/>
      <c r="BX130" s="4"/>
      <c r="BY130" s="5"/>
      <c r="BZ130" s="4"/>
      <c r="CA130" s="4"/>
      <c r="CB130" s="4"/>
      <c r="CC130" s="5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</row>
    <row r="131" spans="1:191" x14ac:dyDescent="0.3">
      <c r="A131" s="46">
        <v>2013</v>
      </c>
      <c r="B131" s="38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f t="shared" si="151"/>
        <v>0</v>
      </c>
      <c r="X131" s="37">
        <v>0</v>
      </c>
      <c r="Y131" s="13">
        <v>0</v>
      </c>
      <c r="Z131" s="38">
        <f t="shared" si="152"/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f t="shared" si="153"/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0</v>
      </c>
      <c r="BI131" s="13">
        <v>0</v>
      </c>
      <c r="BJ131" s="38">
        <v>0</v>
      </c>
      <c r="BK131" s="37">
        <v>0</v>
      </c>
      <c r="BL131" s="13">
        <v>0</v>
      </c>
      <c r="BM131" s="38">
        <v>0</v>
      </c>
      <c r="BN131" s="7">
        <f t="shared" si="119"/>
        <v>0</v>
      </c>
      <c r="BO131" s="15">
        <f t="shared" si="120"/>
        <v>0</v>
      </c>
      <c r="BP131" s="4"/>
      <c r="BQ131" s="5"/>
      <c r="BR131" s="4"/>
      <c r="BS131" s="4"/>
      <c r="BT131" s="4"/>
      <c r="BU131" s="5"/>
      <c r="BV131" s="4"/>
      <c r="BW131" s="4"/>
      <c r="BX131" s="4"/>
      <c r="BY131" s="5"/>
      <c r="BZ131" s="4"/>
      <c r="CA131" s="4"/>
      <c r="CB131" s="4"/>
      <c r="CC131" s="5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</row>
    <row r="132" spans="1:191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f t="shared" si="151"/>
        <v>0</v>
      </c>
      <c r="X132" s="37">
        <v>0</v>
      </c>
      <c r="Y132" s="13">
        <v>0</v>
      </c>
      <c r="Z132" s="38">
        <f t="shared" si="152"/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f t="shared" si="153"/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7">
        <f t="shared" si="119"/>
        <v>0</v>
      </c>
      <c r="BO132" s="15">
        <f t="shared" si="120"/>
        <v>0</v>
      </c>
      <c r="BP132" s="4"/>
      <c r="BQ132" s="5"/>
      <c r="BR132" s="4"/>
      <c r="BS132" s="4"/>
      <c r="BT132" s="4"/>
      <c r="BU132" s="5"/>
      <c r="BV132" s="4"/>
      <c r="BW132" s="4"/>
      <c r="BX132" s="4"/>
      <c r="BY132" s="5"/>
      <c r="BZ132" s="4"/>
      <c r="CA132" s="4"/>
      <c r="CB132" s="4"/>
      <c r="CC132" s="5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</row>
    <row r="133" spans="1:191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f t="shared" si="151"/>
        <v>0</v>
      </c>
      <c r="X133" s="37">
        <v>0</v>
      </c>
      <c r="Y133" s="13">
        <v>0</v>
      </c>
      <c r="Z133" s="38">
        <f t="shared" si="152"/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f t="shared" si="153"/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7">
        <f t="shared" si="119"/>
        <v>0</v>
      </c>
      <c r="BO133" s="15">
        <f t="shared" si="120"/>
        <v>0</v>
      </c>
      <c r="BP133" s="4"/>
      <c r="BQ133" s="5"/>
      <c r="BR133" s="4"/>
      <c r="BS133" s="4"/>
      <c r="BT133" s="4"/>
      <c r="BU133" s="5"/>
      <c r="BV133" s="4"/>
      <c r="BW133" s="4"/>
      <c r="BX133" s="4"/>
      <c r="BY133" s="5"/>
      <c r="BZ133" s="4"/>
      <c r="CA133" s="4"/>
      <c r="CB133" s="4"/>
      <c r="CC133" s="5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</row>
    <row r="134" spans="1:191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f t="shared" si="151"/>
        <v>0</v>
      </c>
      <c r="X134" s="37">
        <v>0</v>
      </c>
      <c r="Y134" s="13">
        <v>0</v>
      </c>
      <c r="Z134" s="38">
        <f t="shared" si="152"/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f t="shared" si="153"/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0</v>
      </c>
      <c r="BI134" s="13">
        <v>0</v>
      </c>
      <c r="BJ134" s="38">
        <v>0</v>
      </c>
      <c r="BK134" s="37">
        <v>0</v>
      </c>
      <c r="BL134" s="13">
        <v>0</v>
      </c>
      <c r="BM134" s="38">
        <v>0</v>
      </c>
      <c r="BN134" s="7">
        <f t="shared" ref="BN134:BN161" si="154">SUM(BK134,AM134,AG134,AA134,L134,C134,F134,AD134,AJ134,AV134,BH134)</f>
        <v>0</v>
      </c>
      <c r="BO134" s="15">
        <f t="shared" ref="BO134:BO161" si="155">SUM(BL134,AN134,AH134,AB134,M134,D134,G134,AE134,AK134,AW134,BI134)</f>
        <v>0</v>
      </c>
      <c r="BP134" s="4"/>
      <c r="BQ134" s="5"/>
      <c r="BR134" s="4"/>
      <c r="BS134" s="4"/>
      <c r="BT134" s="4"/>
      <c r="BU134" s="5"/>
      <c r="BV134" s="4"/>
      <c r="BW134" s="4"/>
      <c r="BX134" s="4"/>
      <c r="BY134" s="5"/>
      <c r="BZ134" s="4"/>
      <c r="CA134" s="4"/>
      <c r="CB134" s="4"/>
      <c r="CC134" s="5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</row>
    <row r="135" spans="1:191" ht="15" thickBot="1" x14ac:dyDescent="0.35">
      <c r="A135" s="48"/>
      <c r="B135" s="49" t="s">
        <v>17</v>
      </c>
      <c r="C135" s="40">
        <f t="shared" ref="C135:D135" si="156">SUM(C123:C134)</f>
        <v>0</v>
      </c>
      <c r="D135" s="32">
        <f t="shared" si="156"/>
        <v>0</v>
      </c>
      <c r="E135" s="41"/>
      <c r="F135" s="40">
        <f t="shared" ref="F135:G135" si="157">SUM(F123:F134)</f>
        <v>0</v>
      </c>
      <c r="G135" s="32">
        <f t="shared" si="157"/>
        <v>0</v>
      </c>
      <c r="H135" s="41"/>
      <c r="I135" s="40">
        <v>0</v>
      </c>
      <c r="J135" s="32">
        <v>0</v>
      </c>
      <c r="K135" s="41"/>
      <c r="L135" s="40">
        <f t="shared" ref="L135:M135" si="158">SUM(L123:L134)</f>
        <v>0</v>
      </c>
      <c r="M135" s="32">
        <f t="shared" si="158"/>
        <v>0</v>
      </c>
      <c r="N135" s="41"/>
      <c r="O135" s="40">
        <f t="shared" ref="O135:P135" si="159">SUM(O123:O134)</f>
        <v>0</v>
      </c>
      <c r="P135" s="32">
        <f t="shared" si="159"/>
        <v>0</v>
      </c>
      <c r="Q135" s="41"/>
      <c r="R135" s="40">
        <f t="shared" ref="R135:S135" si="160">SUM(R123:R134)</f>
        <v>0</v>
      </c>
      <c r="S135" s="32">
        <f t="shared" si="160"/>
        <v>0</v>
      </c>
      <c r="T135" s="41"/>
      <c r="U135" s="40">
        <f t="shared" ref="U135:V135" si="161">SUM(U123:U134)</f>
        <v>0</v>
      </c>
      <c r="V135" s="32">
        <f t="shared" si="161"/>
        <v>0</v>
      </c>
      <c r="W135" s="41"/>
      <c r="X135" s="40">
        <f t="shared" ref="X135:Y135" si="162">SUM(X123:X134)</f>
        <v>0</v>
      </c>
      <c r="Y135" s="32">
        <f t="shared" si="162"/>
        <v>0</v>
      </c>
      <c r="Z135" s="41"/>
      <c r="AA135" s="40">
        <f t="shared" ref="AA135:AB135" si="163">SUM(AA123:AA134)</f>
        <v>0</v>
      </c>
      <c r="AB135" s="32">
        <f t="shared" si="163"/>
        <v>0</v>
      </c>
      <c r="AC135" s="41"/>
      <c r="AD135" s="40">
        <f t="shared" ref="AD135:AE135" si="164">SUM(AD123:AD134)</f>
        <v>0</v>
      </c>
      <c r="AE135" s="32">
        <f t="shared" si="164"/>
        <v>0</v>
      </c>
      <c r="AF135" s="41"/>
      <c r="AG135" s="40">
        <f t="shared" ref="AG135:AH135" si="165">SUM(AG123:AG134)</f>
        <v>0</v>
      </c>
      <c r="AH135" s="32">
        <f t="shared" si="165"/>
        <v>0</v>
      </c>
      <c r="AI135" s="41"/>
      <c r="AJ135" s="40">
        <f t="shared" ref="AJ135:AK135" si="166">SUM(AJ123:AJ134)</f>
        <v>0</v>
      </c>
      <c r="AK135" s="32">
        <f t="shared" si="166"/>
        <v>0</v>
      </c>
      <c r="AL135" s="41"/>
      <c r="AM135" s="40">
        <f t="shared" ref="AM135:AN135" si="167">SUM(AM123:AM134)</f>
        <v>0</v>
      </c>
      <c r="AN135" s="32">
        <f t="shared" si="167"/>
        <v>0</v>
      </c>
      <c r="AO135" s="41"/>
      <c r="AP135" s="40">
        <f t="shared" ref="AP135:AQ135" si="168">SUM(AP123:AP134)</f>
        <v>0</v>
      </c>
      <c r="AQ135" s="32">
        <f t="shared" si="168"/>
        <v>0</v>
      </c>
      <c r="AR135" s="41"/>
      <c r="AS135" s="40">
        <f t="shared" ref="AS135:AT135" si="169">SUM(AS123:AS134)</f>
        <v>0</v>
      </c>
      <c r="AT135" s="32">
        <f t="shared" si="169"/>
        <v>0</v>
      </c>
      <c r="AU135" s="41"/>
      <c r="AV135" s="40">
        <f t="shared" ref="AV135:AW135" si="170">SUM(AV123:AV134)</f>
        <v>0</v>
      </c>
      <c r="AW135" s="32">
        <f t="shared" si="170"/>
        <v>0</v>
      </c>
      <c r="AX135" s="41"/>
      <c r="AY135" s="40">
        <f t="shared" ref="AY135:AZ135" si="171">SUM(AY123:AY134)</f>
        <v>0</v>
      </c>
      <c r="AZ135" s="32">
        <f t="shared" si="171"/>
        <v>0</v>
      </c>
      <c r="BA135" s="41"/>
      <c r="BB135" s="40">
        <f t="shared" ref="BB135:BC135" si="172">SUM(BB123:BB134)</f>
        <v>0</v>
      </c>
      <c r="BC135" s="32">
        <f t="shared" si="172"/>
        <v>0</v>
      </c>
      <c r="BD135" s="41"/>
      <c r="BE135" s="40">
        <f t="shared" ref="BE135:BF135" si="173">SUM(BE123:BE134)</f>
        <v>0</v>
      </c>
      <c r="BF135" s="32">
        <f t="shared" si="173"/>
        <v>0</v>
      </c>
      <c r="BG135" s="41"/>
      <c r="BH135" s="40">
        <f t="shared" ref="BH135:BI135" si="174">SUM(BH123:BH134)</f>
        <v>0</v>
      </c>
      <c r="BI135" s="32">
        <f t="shared" si="174"/>
        <v>0</v>
      </c>
      <c r="BJ135" s="41"/>
      <c r="BK135" s="40">
        <f t="shared" ref="BK135:BL135" si="175">SUM(BK123:BK134)</f>
        <v>0</v>
      </c>
      <c r="BL135" s="32">
        <f t="shared" si="175"/>
        <v>0</v>
      </c>
      <c r="BM135" s="41"/>
      <c r="BN135" s="33">
        <f t="shared" si="154"/>
        <v>0</v>
      </c>
      <c r="BO135" s="34">
        <f t="shared" si="155"/>
        <v>0</v>
      </c>
      <c r="BP135" s="4"/>
      <c r="BQ135" s="5"/>
      <c r="BR135" s="4"/>
      <c r="BS135" s="4"/>
      <c r="BT135" s="4"/>
      <c r="BU135" s="5"/>
      <c r="BV135" s="4"/>
      <c r="BW135" s="4"/>
      <c r="BX135" s="4"/>
      <c r="BY135" s="5"/>
      <c r="BZ135" s="4"/>
      <c r="CA135" s="4"/>
      <c r="CB135" s="4"/>
      <c r="CC135" s="5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</row>
    <row r="136" spans="1:191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f t="shared" ref="W136:W147" si="176">IF(U136=0,0,V136/U136*1000)</f>
        <v>0</v>
      </c>
      <c r="X136" s="37">
        <v>0</v>
      </c>
      <c r="Y136" s="13">
        <v>0</v>
      </c>
      <c r="Z136" s="38">
        <f t="shared" ref="Z136:Z147" si="177">IF(X136=0,0,Y136/X136*1000)</f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f t="shared" ref="BA136:BA147" si="178">IF(AY136=0,0,AZ136/AY136*1000)</f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7">
        <f t="shared" si="154"/>
        <v>0</v>
      </c>
      <c r="BO136" s="15">
        <f t="shared" si="155"/>
        <v>0</v>
      </c>
      <c r="BP136" s="4"/>
      <c r="BQ136" s="5"/>
      <c r="BR136" s="4"/>
      <c r="BS136" s="4"/>
      <c r="BT136" s="4"/>
      <c r="BU136" s="5"/>
      <c r="BV136" s="4"/>
      <c r="BW136" s="4"/>
      <c r="BX136" s="4"/>
      <c r="BY136" s="5"/>
      <c r="BZ136" s="4"/>
      <c r="CA136" s="4"/>
      <c r="CB136" s="4"/>
      <c r="CC136" s="5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</row>
    <row r="137" spans="1:191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f t="shared" si="176"/>
        <v>0</v>
      </c>
      <c r="X137" s="37">
        <v>0</v>
      </c>
      <c r="Y137" s="13">
        <v>0</v>
      </c>
      <c r="Z137" s="38">
        <f t="shared" si="177"/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f t="shared" si="178"/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7">
        <f t="shared" si="154"/>
        <v>0</v>
      </c>
      <c r="BO137" s="15">
        <f t="shared" si="155"/>
        <v>0</v>
      </c>
      <c r="BP137" s="4"/>
      <c r="BQ137" s="5"/>
      <c r="BR137" s="4"/>
      <c r="BS137" s="4"/>
      <c r="BT137" s="4"/>
      <c r="BU137" s="5"/>
      <c r="BV137" s="4"/>
      <c r="BW137" s="4"/>
      <c r="BX137" s="4"/>
      <c r="BY137" s="5"/>
      <c r="BZ137" s="4"/>
      <c r="CA137" s="4"/>
      <c r="CB137" s="4"/>
      <c r="CC137" s="5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</row>
    <row r="138" spans="1:191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0</v>
      </c>
      <c r="J138" s="13">
        <v>0</v>
      </c>
      <c r="K138" s="38">
        <v>0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f t="shared" si="176"/>
        <v>0</v>
      </c>
      <c r="X138" s="37">
        <v>0</v>
      </c>
      <c r="Y138" s="13">
        <v>0</v>
      </c>
      <c r="Z138" s="38">
        <f t="shared" si="177"/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f t="shared" si="178"/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6.0000000000000001E-3</v>
      </c>
      <c r="BL138" s="13">
        <v>1.78</v>
      </c>
      <c r="BM138" s="38">
        <f t="shared" ref="BM138" si="179">BL138/BK138*1000</f>
        <v>296666.66666666669</v>
      </c>
      <c r="BN138" s="7">
        <f t="shared" si="154"/>
        <v>6.0000000000000001E-3</v>
      </c>
      <c r="BO138" s="15">
        <f t="shared" si="155"/>
        <v>1.78</v>
      </c>
      <c r="BP138" s="4"/>
      <c r="BQ138" s="5"/>
      <c r="BR138" s="4"/>
      <c r="BS138" s="4"/>
      <c r="BT138" s="4"/>
      <c r="BU138" s="5"/>
      <c r="BV138" s="4"/>
      <c r="BW138" s="4"/>
      <c r="BX138" s="4"/>
      <c r="BY138" s="5"/>
      <c r="BZ138" s="4"/>
      <c r="CA138" s="4"/>
      <c r="CB138" s="4"/>
      <c r="CC138" s="5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</row>
    <row r="139" spans="1:191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f t="shared" si="176"/>
        <v>0</v>
      </c>
      <c r="X139" s="37">
        <v>0</v>
      </c>
      <c r="Y139" s="13">
        <v>0</v>
      </c>
      <c r="Z139" s="38">
        <f t="shared" si="177"/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f t="shared" si="178"/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7">
        <f t="shared" si="154"/>
        <v>0</v>
      </c>
      <c r="BO139" s="15">
        <f t="shared" si="155"/>
        <v>0</v>
      </c>
      <c r="BP139" s="4"/>
      <c r="BQ139" s="5"/>
      <c r="BR139" s="4"/>
      <c r="BS139" s="4"/>
      <c r="BT139" s="4"/>
      <c r="BU139" s="5"/>
      <c r="BV139" s="4"/>
      <c r="BW139" s="4"/>
      <c r="BX139" s="4"/>
      <c r="BY139" s="5"/>
      <c r="BZ139" s="4"/>
      <c r="CA139" s="4"/>
      <c r="CB139" s="4"/>
      <c r="CC139" s="5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</row>
    <row r="140" spans="1:191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f t="shared" si="176"/>
        <v>0</v>
      </c>
      <c r="X140" s="37">
        <v>0</v>
      </c>
      <c r="Y140" s="13">
        <v>0</v>
      </c>
      <c r="Z140" s="38">
        <f t="shared" si="177"/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f t="shared" si="178"/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7">
        <f t="shared" si="154"/>
        <v>0</v>
      </c>
      <c r="BO140" s="15">
        <f t="shared" si="155"/>
        <v>0</v>
      </c>
      <c r="BP140" s="4"/>
      <c r="BQ140" s="5"/>
      <c r="BR140" s="4"/>
      <c r="BS140" s="4"/>
      <c r="BT140" s="4"/>
      <c r="BU140" s="5"/>
      <c r="BV140" s="4"/>
      <c r="BW140" s="4"/>
      <c r="BX140" s="4"/>
      <c r="BY140" s="5"/>
      <c r="BZ140" s="4"/>
      <c r="CA140" s="4"/>
      <c r="CB140" s="4"/>
      <c r="CC140" s="5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</row>
    <row r="141" spans="1:191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f t="shared" si="176"/>
        <v>0</v>
      </c>
      <c r="X141" s="37">
        <v>0</v>
      </c>
      <c r="Y141" s="13">
        <v>0</v>
      </c>
      <c r="Z141" s="38">
        <f t="shared" si="177"/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f t="shared" si="178"/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7">
        <f t="shared" si="154"/>
        <v>0</v>
      </c>
      <c r="BO141" s="15">
        <f t="shared" si="155"/>
        <v>0</v>
      </c>
      <c r="BP141" s="4"/>
      <c r="BQ141" s="5"/>
      <c r="BR141" s="4"/>
      <c r="BS141" s="4"/>
      <c r="BT141" s="4"/>
      <c r="BU141" s="5"/>
      <c r="BV141" s="4"/>
      <c r="BW141" s="4"/>
      <c r="BX141" s="4"/>
      <c r="BY141" s="5"/>
      <c r="BZ141" s="4"/>
      <c r="CA141" s="4"/>
      <c r="CB141" s="4"/>
      <c r="CC141" s="5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</row>
    <row r="142" spans="1:191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f t="shared" si="176"/>
        <v>0</v>
      </c>
      <c r="X142" s="37">
        <v>0</v>
      </c>
      <c r="Y142" s="13">
        <v>0</v>
      </c>
      <c r="Z142" s="38">
        <f t="shared" si="177"/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f t="shared" si="178"/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7">
        <f t="shared" si="154"/>
        <v>0</v>
      </c>
      <c r="BO142" s="15">
        <f t="shared" si="155"/>
        <v>0</v>
      </c>
      <c r="BP142" s="4"/>
      <c r="BQ142" s="5"/>
      <c r="BR142" s="4"/>
      <c r="BS142" s="4"/>
      <c r="BT142" s="4"/>
      <c r="BU142" s="5"/>
      <c r="BV142" s="4"/>
      <c r="BW142" s="4"/>
      <c r="BX142" s="4"/>
      <c r="BY142" s="5"/>
      <c r="BZ142" s="4"/>
      <c r="CA142" s="4"/>
      <c r="CB142" s="4"/>
      <c r="CC142" s="5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</row>
    <row r="143" spans="1:191" x14ac:dyDescent="0.3">
      <c r="A143" s="46">
        <v>2014</v>
      </c>
      <c r="B143" s="47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f t="shared" si="176"/>
        <v>0</v>
      </c>
      <c r="X143" s="37">
        <v>0</v>
      </c>
      <c r="Y143" s="13">
        <v>0</v>
      </c>
      <c r="Z143" s="38">
        <f t="shared" si="177"/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f t="shared" si="178"/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7">
        <f t="shared" si="154"/>
        <v>0</v>
      </c>
      <c r="BO143" s="15">
        <f t="shared" si="155"/>
        <v>0</v>
      </c>
      <c r="BP143" s="4"/>
      <c r="BQ143" s="5"/>
      <c r="BR143" s="4"/>
      <c r="BS143" s="4"/>
      <c r="BT143" s="4"/>
      <c r="BU143" s="5"/>
      <c r="BV143" s="4"/>
      <c r="BW143" s="4"/>
      <c r="BX143" s="4"/>
      <c r="BY143" s="5"/>
      <c r="BZ143" s="4"/>
      <c r="CA143" s="4"/>
      <c r="CB143" s="4"/>
      <c r="CC143" s="5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</row>
    <row r="144" spans="1:191" x14ac:dyDescent="0.3">
      <c r="A144" s="46">
        <v>2014</v>
      </c>
      <c r="B144" s="38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f t="shared" si="176"/>
        <v>0</v>
      </c>
      <c r="X144" s="37">
        <v>0</v>
      </c>
      <c r="Y144" s="13">
        <v>0</v>
      </c>
      <c r="Z144" s="38">
        <f t="shared" si="177"/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f t="shared" si="178"/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7">
        <f t="shared" si="154"/>
        <v>0</v>
      </c>
      <c r="BO144" s="15">
        <f t="shared" si="155"/>
        <v>0</v>
      </c>
      <c r="BP144" s="4"/>
      <c r="BQ144" s="5"/>
      <c r="BR144" s="4"/>
      <c r="BS144" s="4"/>
      <c r="BT144" s="4"/>
      <c r="BU144" s="5"/>
      <c r="BV144" s="4"/>
      <c r="BW144" s="4"/>
      <c r="BX144" s="4"/>
      <c r="BY144" s="5"/>
      <c r="BZ144" s="4"/>
      <c r="CA144" s="4"/>
      <c r="CB144" s="4"/>
      <c r="CC144" s="5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</row>
    <row r="145" spans="1:191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0</v>
      </c>
      <c r="J145" s="13">
        <v>0</v>
      </c>
      <c r="K145" s="38">
        <v>0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f t="shared" si="176"/>
        <v>0</v>
      </c>
      <c r="X145" s="37">
        <v>0</v>
      </c>
      <c r="Y145" s="13">
        <v>0</v>
      </c>
      <c r="Z145" s="38">
        <f t="shared" si="177"/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f t="shared" si="178"/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7">
        <f t="shared" si="154"/>
        <v>0</v>
      </c>
      <c r="BO145" s="15">
        <f t="shared" si="155"/>
        <v>0</v>
      </c>
      <c r="BP145" s="4"/>
      <c r="BQ145" s="5"/>
      <c r="BR145" s="4"/>
      <c r="BS145" s="4"/>
      <c r="BT145" s="4"/>
      <c r="BU145" s="5"/>
      <c r="BV145" s="4"/>
      <c r="BW145" s="4"/>
      <c r="BX145" s="4"/>
      <c r="BY145" s="5"/>
      <c r="BZ145" s="4"/>
      <c r="CA145" s="4"/>
      <c r="CB145" s="4"/>
      <c r="CC145" s="5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</row>
    <row r="146" spans="1:191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f t="shared" si="176"/>
        <v>0</v>
      </c>
      <c r="X146" s="37">
        <v>0</v>
      </c>
      <c r="Y146" s="13">
        <v>0</v>
      </c>
      <c r="Z146" s="38">
        <f t="shared" si="177"/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f t="shared" si="178"/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7">
        <f t="shared" si="154"/>
        <v>0</v>
      </c>
      <c r="BO146" s="15">
        <f t="shared" si="155"/>
        <v>0</v>
      </c>
      <c r="BP146" s="4"/>
      <c r="BQ146" s="5"/>
      <c r="BR146" s="4"/>
      <c r="BS146" s="4"/>
      <c r="BT146" s="4"/>
      <c r="BU146" s="5"/>
      <c r="BV146" s="4"/>
      <c r="BW146" s="4"/>
      <c r="BX146" s="4"/>
      <c r="BY146" s="5"/>
      <c r="BZ146" s="4"/>
      <c r="CA146" s="4"/>
      <c r="CB146" s="4"/>
      <c r="CC146" s="5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</row>
    <row r="147" spans="1:191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f t="shared" si="176"/>
        <v>0</v>
      </c>
      <c r="X147" s="37">
        <v>0</v>
      </c>
      <c r="Y147" s="13">
        <v>0</v>
      </c>
      <c r="Z147" s="38">
        <f t="shared" si="177"/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f t="shared" si="178"/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0</v>
      </c>
      <c r="BI147" s="13">
        <v>0</v>
      </c>
      <c r="BJ147" s="38">
        <v>0</v>
      </c>
      <c r="BK147" s="37">
        <v>0</v>
      </c>
      <c r="BL147" s="13">
        <v>0</v>
      </c>
      <c r="BM147" s="38">
        <v>0</v>
      </c>
      <c r="BN147" s="7">
        <f t="shared" si="154"/>
        <v>0</v>
      </c>
      <c r="BO147" s="15">
        <f t="shared" si="155"/>
        <v>0</v>
      </c>
      <c r="BP147" s="4"/>
      <c r="BQ147" s="5"/>
      <c r="BR147" s="4"/>
      <c r="BS147" s="4"/>
      <c r="BT147" s="4"/>
      <c r="BU147" s="5"/>
      <c r="BV147" s="4"/>
      <c r="BW147" s="4"/>
      <c r="BX147" s="4"/>
      <c r="BY147" s="5"/>
      <c r="BZ147" s="4"/>
      <c r="CA147" s="4"/>
      <c r="CB147" s="4"/>
      <c r="CC147" s="5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</row>
    <row r="148" spans="1:191" ht="15" thickBot="1" x14ac:dyDescent="0.35">
      <c r="A148" s="48"/>
      <c r="B148" s="49" t="s">
        <v>17</v>
      </c>
      <c r="C148" s="40">
        <f t="shared" ref="C148:D148" si="180">SUM(C136:C147)</f>
        <v>0</v>
      </c>
      <c r="D148" s="32">
        <f t="shared" si="180"/>
        <v>0</v>
      </c>
      <c r="E148" s="41"/>
      <c r="F148" s="40">
        <f t="shared" ref="F148:G148" si="181">SUM(F136:F147)</f>
        <v>0</v>
      </c>
      <c r="G148" s="32">
        <f t="shared" si="181"/>
        <v>0</v>
      </c>
      <c r="H148" s="41"/>
      <c r="I148" s="40">
        <v>0</v>
      </c>
      <c r="J148" s="32">
        <v>0</v>
      </c>
      <c r="K148" s="41"/>
      <c r="L148" s="40">
        <f t="shared" ref="L148:M148" si="182">SUM(L136:L147)</f>
        <v>0</v>
      </c>
      <c r="M148" s="32">
        <f t="shared" si="182"/>
        <v>0</v>
      </c>
      <c r="N148" s="41"/>
      <c r="O148" s="40">
        <f t="shared" ref="O148:P148" si="183">SUM(O136:O147)</f>
        <v>0</v>
      </c>
      <c r="P148" s="32">
        <f t="shared" si="183"/>
        <v>0</v>
      </c>
      <c r="Q148" s="41"/>
      <c r="R148" s="40">
        <f t="shared" ref="R148:S148" si="184">SUM(R136:R147)</f>
        <v>0</v>
      </c>
      <c r="S148" s="32">
        <f t="shared" si="184"/>
        <v>0</v>
      </c>
      <c r="T148" s="41"/>
      <c r="U148" s="40">
        <f t="shared" ref="U148:V148" si="185">SUM(U136:U147)</f>
        <v>0</v>
      </c>
      <c r="V148" s="32">
        <f t="shared" si="185"/>
        <v>0</v>
      </c>
      <c r="W148" s="41"/>
      <c r="X148" s="40">
        <f t="shared" ref="X148:Y148" si="186">SUM(X136:X147)</f>
        <v>0</v>
      </c>
      <c r="Y148" s="32">
        <f t="shared" si="186"/>
        <v>0</v>
      </c>
      <c r="Z148" s="41"/>
      <c r="AA148" s="40">
        <f t="shared" ref="AA148:AB148" si="187">SUM(AA136:AA147)</f>
        <v>0</v>
      </c>
      <c r="AB148" s="32">
        <f t="shared" si="187"/>
        <v>0</v>
      </c>
      <c r="AC148" s="41"/>
      <c r="AD148" s="40">
        <f t="shared" ref="AD148:AE148" si="188">SUM(AD136:AD147)</f>
        <v>0</v>
      </c>
      <c r="AE148" s="32">
        <f t="shared" si="188"/>
        <v>0</v>
      </c>
      <c r="AF148" s="41"/>
      <c r="AG148" s="40">
        <f t="shared" ref="AG148:AH148" si="189">SUM(AG136:AG147)</f>
        <v>0</v>
      </c>
      <c r="AH148" s="32">
        <f t="shared" si="189"/>
        <v>0</v>
      </c>
      <c r="AI148" s="41"/>
      <c r="AJ148" s="40">
        <f t="shared" ref="AJ148:AK148" si="190">SUM(AJ136:AJ147)</f>
        <v>0</v>
      </c>
      <c r="AK148" s="32">
        <f t="shared" si="190"/>
        <v>0</v>
      </c>
      <c r="AL148" s="41"/>
      <c r="AM148" s="40">
        <f t="shared" ref="AM148:AN148" si="191">SUM(AM136:AM147)</f>
        <v>0</v>
      </c>
      <c r="AN148" s="32">
        <f t="shared" si="191"/>
        <v>0</v>
      </c>
      <c r="AO148" s="41"/>
      <c r="AP148" s="40">
        <f t="shared" ref="AP148:AQ148" si="192">SUM(AP136:AP147)</f>
        <v>0</v>
      </c>
      <c r="AQ148" s="32">
        <f t="shared" si="192"/>
        <v>0</v>
      </c>
      <c r="AR148" s="41"/>
      <c r="AS148" s="40">
        <f t="shared" ref="AS148:AT148" si="193">SUM(AS136:AS147)</f>
        <v>0</v>
      </c>
      <c r="AT148" s="32">
        <f t="shared" si="193"/>
        <v>0</v>
      </c>
      <c r="AU148" s="41"/>
      <c r="AV148" s="40">
        <f t="shared" ref="AV148:AW148" si="194">SUM(AV136:AV147)</f>
        <v>0</v>
      </c>
      <c r="AW148" s="32">
        <f t="shared" si="194"/>
        <v>0</v>
      </c>
      <c r="AX148" s="41"/>
      <c r="AY148" s="40">
        <f t="shared" ref="AY148:AZ148" si="195">SUM(AY136:AY147)</f>
        <v>0</v>
      </c>
      <c r="AZ148" s="32">
        <f t="shared" si="195"/>
        <v>0</v>
      </c>
      <c r="BA148" s="41"/>
      <c r="BB148" s="40">
        <f t="shared" ref="BB148:BC148" si="196">SUM(BB136:BB147)</f>
        <v>0</v>
      </c>
      <c r="BC148" s="32">
        <f t="shared" si="196"/>
        <v>0</v>
      </c>
      <c r="BD148" s="41"/>
      <c r="BE148" s="40">
        <f t="shared" ref="BE148:BF148" si="197">SUM(BE136:BE147)</f>
        <v>0</v>
      </c>
      <c r="BF148" s="32">
        <f t="shared" si="197"/>
        <v>0</v>
      </c>
      <c r="BG148" s="41"/>
      <c r="BH148" s="40">
        <f t="shared" ref="BH148:BI148" si="198">SUM(BH136:BH147)</f>
        <v>0</v>
      </c>
      <c r="BI148" s="32">
        <f t="shared" si="198"/>
        <v>0</v>
      </c>
      <c r="BJ148" s="41"/>
      <c r="BK148" s="40">
        <f t="shared" ref="BK148:BL148" si="199">SUM(BK136:BK147)</f>
        <v>6.0000000000000001E-3</v>
      </c>
      <c r="BL148" s="32">
        <f t="shared" si="199"/>
        <v>1.78</v>
      </c>
      <c r="BM148" s="41"/>
      <c r="BN148" s="33">
        <f t="shared" si="154"/>
        <v>6.0000000000000001E-3</v>
      </c>
      <c r="BO148" s="34">
        <f t="shared" si="155"/>
        <v>1.78</v>
      </c>
      <c r="BP148" s="4"/>
      <c r="BQ148" s="5"/>
      <c r="BR148" s="4"/>
      <c r="BS148" s="4"/>
      <c r="BT148" s="4"/>
      <c r="BU148" s="5"/>
      <c r="BV148" s="4"/>
      <c r="BW148" s="4"/>
      <c r="BX148" s="4"/>
      <c r="BY148" s="5"/>
      <c r="BZ148" s="4"/>
      <c r="CA148" s="4"/>
      <c r="CB148" s="4"/>
      <c r="CC148" s="5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</row>
    <row r="149" spans="1:191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0</v>
      </c>
      <c r="M149" s="13">
        <v>0</v>
      </c>
      <c r="N149" s="38">
        <v>0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f t="shared" ref="W149:W160" si="200">IF(U149=0,0,V149/U149*1000)</f>
        <v>0</v>
      </c>
      <c r="X149" s="37">
        <v>0</v>
      </c>
      <c r="Y149" s="13">
        <v>0</v>
      </c>
      <c r="Z149" s="38">
        <f t="shared" ref="Z149:Z160" si="201">IF(X149=0,0,Y149/X149*1000)</f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f t="shared" ref="BA149:BA160" si="202">IF(AY149=0,0,AZ149/AY149*1000)</f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7">
        <f t="shared" si="154"/>
        <v>0</v>
      </c>
      <c r="BO149" s="15">
        <f t="shared" si="155"/>
        <v>0</v>
      </c>
      <c r="BP149" s="4"/>
      <c r="BQ149" s="5"/>
      <c r="BR149" s="4"/>
      <c r="BS149" s="4"/>
      <c r="BT149" s="4"/>
      <c r="BU149" s="5"/>
      <c r="BV149" s="4"/>
      <c r="BW149" s="4"/>
      <c r="BX149" s="4"/>
      <c r="BY149" s="5"/>
      <c r="BZ149" s="4"/>
      <c r="CA149" s="4"/>
      <c r="CB149" s="4"/>
      <c r="CC149" s="5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</row>
    <row r="150" spans="1:191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f t="shared" si="200"/>
        <v>0</v>
      </c>
      <c r="X150" s="37">
        <v>0</v>
      </c>
      <c r="Y150" s="13">
        <v>0</v>
      </c>
      <c r="Z150" s="38">
        <f t="shared" si="201"/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f t="shared" si="202"/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7">
        <f t="shared" si="154"/>
        <v>0</v>
      </c>
      <c r="BO150" s="15">
        <f t="shared" si="155"/>
        <v>0</v>
      </c>
      <c r="BP150" s="4"/>
      <c r="BQ150" s="5"/>
      <c r="BR150" s="4"/>
      <c r="BS150" s="4"/>
      <c r="BT150" s="4"/>
      <c r="BU150" s="5"/>
      <c r="BV150" s="4"/>
      <c r="BW150" s="4"/>
      <c r="BX150" s="4"/>
      <c r="BY150" s="5"/>
      <c r="BZ150" s="4"/>
      <c r="CA150" s="4"/>
      <c r="CB150" s="4"/>
      <c r="CC150" s="5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</row>
    <row r="151" spans="1:191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0</v>
      </c>
      <c r="G151" s="13">
        <v>0</v>
      </c>
      <c r="H151" s="38">
        <v>0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f t="shared" si="200"/>
        <v>0</v>
      </c>
      <c r="X151" s="37">
        <v>0</v>
      </c>
      <c r="Y151" s="13">
        <v>0</v>
      </c>
      <c r="Z151" s="38">
        <f t="shared" si="201"/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0</v>
      </c>
      <c r="AZ151" s="13">
        <v>0</v>
      </c>
      <c r="BA151" s="38">
        <f t="shared" si="202"/>
        <v>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0</v>
      </c>
      <c r="BI151" s="13">
        <v>0</v>
      </c>
      <c r="BJ151" s="38">
        <v>0</v>
      </c>
      <c r="BK151" s="37">
        <v>0</v>
      </c>
      <c r="BL151" s="13">
        <v>0</v>
      </c>
      <c r="BM151" s="38">
        <v>0</v>
      </c>
      <c r="BN151" s="7">
        <f t="shared" si="154"/>
        <v>0</v>
      </c>
      <c r="BO151" s="15">
        <f t="shared" si="155"/>
        <v>0</v>
      </c>
      <c r="BP151" s="4"/>
      <c r="BQ151" s="5"/>
      <c r="BR151" s="4"/>
      <c r="BS151" s="4"/>
      <c r="BT151" s="4"/>
      <c r="BU151" s="5"/>
      <c r="BV151" s="4"/>
      <c r="BW151" s="4"/>
      <c r="BX151" s="4"/>
      <c r="BY151" s="5"/>
      <c r="BZ151" s="4"/>
      <c r="CA151" s="4"/>
      <c r="CB151" s="4"/>
      <c r="CC151" s="5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</row>
    <row r="152" spans="1:191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f t="shared" si="200"/>
        <v>0</v>
      </c>
      <c r="X152" s="37">
        <v>0</v>
      </c>
      <c r="Y152" s="13">
        <v>0</v>
      </c>
      <c r="Z152" s="38">
        <f t="shared" si="201"/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f t="shared" si="202"/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7">
        <f t="shared" si="154"/>
        <v>0</v>
      </c>
      <c r="BO152" s="15">
        <f t="shared" si="155"/>
        <v>0</v>
      </c>
      <c r="BP152" s="4"/>
      <c r="BQ152" s="5"/>
      <c r="BR152" s="4"/>
      <c r="BS152" s="4"/>
      <c r="BT152" s="4"/>
      <c r="BU152" s="5"/>
      <c r="BV152" s="4"/>
      <c r="BW152" s="4"/>
      <c r="BX152" s="4"/>
      <c r="BY152" s="5"/>
      <c r="BZ152" s="4"/>
      <c r="CA152" s="4"/>
      <c r="CB152" s="4"/>
      <c r="CC152" s="5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</row>
    <row r="153" spans="1:191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f t="shared" si="200"/>
        <v>0</v>
      </c>
      <c r="X153" s="37">
        <v>0</v>
      </c>
      <c r="Y153" s="13">
        <v>0</v>
      </c>
      <c r="Z153" s="38">
        <f t="shared" si="201"/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f t="shared" si="202"/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0</v>
      </c>
      <c r="BI153" s="13">
        <v>0</v>
      </c>
      <c r="BJ153" s="38">
        <v>0</v>
      </c>
      <c r="BK153" s="37">
        <v>0</v>
      </c>
      <c r="BL153" s="13">
        <v>0</v>
      </c>
      <c r="BM153" s="38">
        <v>0</v>
      </c>
      <c r="BN153" s="7">
        <f t="shared" si="154"/>
        <v>0</v>
      </c>
      <c r="BO153" s="15">
        <f t="shared" si="155"/>
        <v>0</v>
      </c>
      <c r="BP153" s="4"/>
      <c r="BQ153" s="5"/>
      <c r="BR153" s="4"/>
      <c r="BS153" s="4"/>
      <c r="BT153" s="4"/>
      <c r="BU153" s="5"/>
      <c r="BV153" s="4"/>
      <c r="BW153" s="4"/>
      <c r="BX153" s="4"/>
      <c r="BY153" s="5"/>
      <c r="BZ153" s="4"/>
      <c r="CA153" s="4"/>
      <c r="CB153" s="4"/>
      <c r="CC153" s="5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</row>
    <row r="154" spans="1:191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f t="shared" si="200"/>
        <v>0</v>
      </c>
      <c r="X154" s="37">
        <v>0</v>
      </c>
      <c r="Y154" s="13">
        <v>0</v>
      </c>
      <c r="Z154" s="38">
        <f t="shared" si="201"/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f t="shared" si="202"/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7">
        <f t="shared" si="154"/>
        <v>0</v>
      </c>
      <c r="BO154" s="15">
        <f t="shared" si="155"/>
        <v>0</v>
      </c>
      <c r="BP154" s="4"/>
      <c r="BQ154" s="5"/>
      <c r="BR154" s="4"/>
      <c r="BS154" s="4"/>
      <c r="BT154" s="4"/>
      <c r="BU154" s="5"/>
      <c r="BV154" s="4"/>
      <c r="BW154" s="4"/>
      <c r="BX154" s="4"/>
      <c r="BY154" s="5"/>
      <c r="BZ154" s="4"/>
      <c r="CA154" s="4"/>
      <c r="CB154" s="4"/>
      <c r="CC154" s="5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</row>
    <row r="155" spans="1:191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0</v>
      </c>
      <c r="J155" s="13">
        <v>0</v>
      </c>
      <c r="K155" s="38">
        <v>0</v>
      </c>
      <c r="L155" s="37">
        <v>0</v>
      </c>
      <c r="M155" s="13">
        <v>0</v>
      </c>
      <c r="N155" s="38">
        <v>0</v>
      </c>
      <c r="O155" s="37">
        <v>0</v>
      </c>
      <c r="P155" s="13">
        <v>0</v>
      </c>
      <c r="Q155" s="38">
        <v>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f t="shared" si="200"/>
        <v>0</v>
      </c>
      <c r="X155" s="37">
        <v>0</v>
      </c>
      <c r="Y155" s="13">
        <v>0</v>
      </c>
      <c r="Z155" s="38">
        <f t="shared" si="201"/>
        <v>0</v>
      </c>
      <c r="AA155" s="37">
        <v>0</v>
      </c>
      <c r="AB155" s="13">
        <v>0</v>
      </c>
      <c r="AC155" s="38">
        <v>0</v>
      </c>
      <c r="AD155" s="37">
        <v>8.9999999999999993E-3</v>
      </c>
      <c r="AE155" s="13">
        <v>2.75</v>
      </c>
      <c r="AF155" s="38">
        <f t="shared" ref="AF155" si="203">AE155/AD155*1000</f>
        <v>305555.55555555562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f t="shared" si="202"/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7">
        <f t="shared" si="154"/>
        <v>8.9999999999999993E-3</v>
      </c>
      <c r="BO155" s="15">
        <f t="shared" si="155"/>
        <v>2.75</v>
      </c>
      <c r="BP155" s="4"/>
      <c r="BQ155" s="5"/>
      <c r="BR155" s="4"/>
      <c r="BS155" s="4"/>
      <c r="BT155" s="4"/>
      <c r="BU155" s="5"/>
      <c r="BV155" s="4"/>
      <c r="BW155" s="4"/>
      <c r="BX155" s="4"/>
      <c r="BY155" s="5"/>
      <c r="BZ155" s="4"/>
      <c r="CA155" s="4"/>
      <c r="CB155" s="4"/>
      <c r="CC155" s="5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</row>
    <row r="156" spans="1:191" x14ac:dyDescent="0.3">
      <c r="A156" s="46">
        <v>2015</v>
      </c>
      <c r="B156" s="47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f t="shared" si="200"/>
        <v>0</v>
      </c>
      <c r="X156" s="37">
        <v>0</v>
      </c>
      <c r="Y156" s="13">
        <v>0</v>
      </c>
      <c r="Z156" s="38">
        <f t="shared" si="201"/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f t="shared" si="202"/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7">
        <f t="shared" si="154"/>
        <v>0</v>
      </c>
      <c r="BO156" s="15">
        <f t="shared" si="155"/>
        <v>0</v>
      </c>
      <c r="BP156" s="4"/>
      <c r="BQ156" s="5"/>
      <c r="BR156" s="4"/>
      <c r="BS156" s="4"/>
      <c r="BT156" s="4"/>
      <c r="BU156" s="5"/>
      <c r="BV156" s="4"/>
      <c r="BW156" s="4"/>
      <c r="BX156" s="4"/>
      <c r="BY156" s="5"/>
      <c r="BZ156" s="4"/>
      <c r="CA156" s="4"/>
      <c r="CB156" s="4"/>
      <c r="CC156" s="5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</row>
    <row r="157" spans="1:191" x14ac:dyDescent="0.3">
      <c r="A157" s="46">
        <v>2015</v>
      </c>
      <c r="B157" s="38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f t="shared" si="200"/>
        <v>0</v>
      </c>
      <c r="X157" s="37">
        <v>0</v>
      </c>
      <c r="Y157" s="13">
        <v>0</v>
      </c>
      <c r="Z157" s="38">
        <f t="shared" si="201"/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f t="shared" si="202"/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7">
        <f t="shared" si="154"/>
        <v>0</v>
      </c>
      <c r="BO157" s="15">
        <f t="shared" si="155"/>
        <v>0</v>
      </c>
      <c r="BP157" s="4"/>
      <c r="BQ157" s="5"/>
      <c r="BR157" s="4"/>
      <c r="BS157" s="4"/>
      <c r="BT157" s="4"/>
      <c r="BU157" s="5"/>
      <c r="BV157" s="4"/>
      <c r="BW157" s="4"/>
      <c r="BX157" s="4"/>
      <c r="BY157" s="5"/>
      <c r="BZ157" s="4"/>
      <c r="CA157" s="4"/>
      <c r="CB157" s="4"/>
      <c r="CC157" s="5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</row>
    <row r="158" spans="1:191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0</v>
      </c>
      <c r="J158" s="13">
        <v>0</v>
      </c>
      <c r="K158" s="38">
        <v>0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f t="shared" si="200"/>
        <v>0</v>
      </c>
      <c r="X158" s="37">
        <v>0</v>
      </c>
      <c r="Y158" s="13">
        <v>0</v>
      </c>
      <c r="Z158" s="38">
        <f t="shared" si="201"/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f t="shared" si="202"/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7">
        <f t="shared" si="154"/>
        <v>0</v>
      </c>
      <c r="BO158" s="15">
        <f t="shared" si="155"/>
        <v>0</v>
      </c>
      <c r="BP158" s="4"/>
      <c r="BQ158" s="5"/>
      <c r="BR158" s="4"/>
      <c r="BS158" s="4"/>
      <c r="BT158" s="4"/>
      <c r="BU158" s="5"/>
      <c r="BV158" s="4"/>
      <c r="BW158" s="4"/>
      <c r="BX158" s="4"/>
      <c r="BY158" s="5"/>
      <c r="BZ158" s="4"/>
      <c r="CA158" s="4"/>
      <c r="CB158" s="4"/>
      <c r="CC158" s="5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</row>
    <row r="159" spans="1:191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0</v>
      </c>
      <c r="J159" s="13">
        <v>0</v>
      </c>
      <c r="K159" s="38">
        <v>0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f t="shared" si="200"/>
        <v>0</v>
      </c>
      <c r="X159" s="37">
        <v>0</v>
      </c>
      <c r="Y159" s="13">
        <v>0</v>
      </c>
      <c r="Z159" s="38">
        <f t="shared" si="201"/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f t="shared" si="202"/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0</v>
      </c>
      <c r="BI159" s="13">
        <v>0</v>
      </c>
      <c r="BJ159" s="38">
        <v>0</v>
      </c>
      <c r="BK159" s="37">
        <v>0</v>
      </c>
      <c r="BL159" s="13">
        <v>0</v>
      </c>
      <c r="BM159" s="38">
        <v>0</v>
      </c>
      <c r="BN159" s="7">
        <f t="shared" si="154"/>
        <v>0</v>
      </c>
      <c r="BO159" s="15">
        <f t="shared" si="155"/>
        <v>0</v>
      </c>
      <c r="BP159" s="4"/>
      <c r="BQ159" s="5"/>
      <c r="BR159" s="4"/>
      <c r="BS159" s="4"/>
      <c r="BT159" s="4"/>
      <c r="BU159" s="5"/>
      <c r="BV159" s="4"/>
      <c r="BW159" s="4"/>
      <c r="BX159" s="4"/>
      <c r="BY159" s="5"/>
      <c r="BZ159" s="4"/>
      <c r="CA159" s="4"/>
      <c r="CB159" s="4"/>
      <c r="CC159" s="5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</row>
    <row r="160" spans="1:191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f t="shared" si="200"/>
        <v>0</v>
      </c>
      <c r="X160" s="37">
        <v>0</v>
      </c>
      <c r="Y160" s="13">
        <v>0</v>
      </c>
      <c r="Z160" s="38">
        <f t="shared" si="201"/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f t="shared" si="202"/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7">
        <f t="shared" si="154"/>
        <v>0</v>
      </c>
      <c r="BO160" s="15">
        <f t="shared" si="155"/>
        <v>0</v>
      </c>
      <c r="BP160" s="4"/>
      <c r="BQ160" s="5"/>
      <c r="BR160" s="4"/>
      <c r="BS160" s="4"/>
      <c r="BT160" s="4"/>
      <c r="BU160" s="5"/>
      <c r="BV160" s="4"/>
      <c r="BW160" s="4"/>
      <c r="BX160" s="4"/>
      <c r="BY160" s="5"/>
      <c r="BZ160" s="4"/>
      <c r="CA160" s="4"/>
      <c r="CB160" s="4"/>
      <c r="CC160" s="5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</row>
    <row r="161" spans="1:191" ht="15" thickBot="1" x14ac:dyDescent="0.35">
      <c r="A161" s="48"/>
      <c r="B161" s="49" t="s">
        <v>17</v>
      </c>
      <c r="C161" s="40">
        <f t="shared" ref="C161:D161" si="204">SUM(C149:C160)</f>
        <v>0</v>
      </c>
      <c r="D161" s="32">
        <f t="shared" si="204"/>
        <v>0</v>
      </c>
      <c r="E161" s="41"/>
      <c r="F161" s="40">
        <f t="shared" ref="F161:G161" si="205">SUM(F149:F160)</f>
        <v>0</v>
      </c>
      <c r="G161" s="32">
        <f t="shared" si="205"/>
        <v>0</v>
      </c>
      <c r="H161" s="41"/>
      <c r="I161" s="40">
        <v>0</v>
      </c>
      <c r="J161" s="32">
        <v>0</v>
      </c>
      <c r="K161" s="41"/>
      <c r="L161" s="40">
        <f t="shared" ref="L161:M161" si="206">SUM(L149:L160)</f>
        <v>0</v>
      </c>
      <c r="M161" s="32">
        <f t="shared" si="206"/>
        <v>0</v>
      </c>
      <c r="N161" s="41"/>
      <c r="O161" s="40">
        <f t="shared" ref="O161:P161" si="207">SUM(O149:O160)</f>
        <v>0</v>
      </c>
      <c r="P161" s="32">
        <f t="shared" si="207"/>
        <v>0</v>
      </c>
      <c r="Q161" s="41"/>
      <c r="R161" s="40">
        <f t="shared" ref="R161:S161" si="208">SUM(R149:R160)</f>
        <v>0</v>
      </c>
      <c r="S161" s="32">
        <f t="shared" si="208"/>
        <v>0</v>
      </c>
      <c r="T161" s="41"/>
      <c r="U161" s="40">
        <f t="shared" ref="U161:V161" si="209">SUM(U149:U160)</f>
        <v>0</v>
      </c>
      <c r="V161" s="32">
        <f t="shared" si="209"/>
        <v>0</v>
      </c>
      <c r="W161" s="41"/>
      <c r="X161" s="40">
        <f t="shared" ref="X161:Y161" si="210">SUM(X149:X160)</f>
        <v>0</v>
      </c>
      <c r="Y161" s="32">
        <f t="shared" si="210"/>
        <v>0</v>
      </c>
      <c r="Z161" s="41"/>
      <c r="AA161" s="40">
        <f t="shared" ref="AA161:AB161" si="211">SUM(AA149:AA160)</f>
        <v>0</v>
      </c>
      <c r="AB161" s="32">
        <f t="shared" si="211"/>
        <v>0</v>
      </c>
      <c r="AC161" s="41"/>
      <c r="AD161" s="40">
        <f t="shared" ref="AD161:AE161" si="212">SUM(AD149:AD160)</f>
        <v>8.9999999999999993E-3</v>
      </c>
      <c r="AE161" s="32">
        <f t="shared" si="212"/>
        <v>2.75</v>
      </c>
      <c r="AF161" s="41"/>
      <c r="AG161" s="40">
        <f t="shared" ref="AG161:AH161" si="213">SUM(AG149:AG160)</f>
        <v>0</v>
      </c>
      <c r="AH161" s="32">
        <f t="shared" si="213"/>
        <v>0</v>
      </c>
      <c r="AI161" s="41"/>
      <c r="AJ161" s="40">
        <f t="shared" ref="AJ161:AK161" si="214">SUM(AJ149:AJ160)</f>
        <v>0</v>
      </c>
      <c r="AK161" s="32">
        <f t="shared" si="214"/>
        <v>0</v>
      </c>
      <c r="AL161" s="41"/>
      <c r="AM161" s="40">
        <f t="shared" ref="AM161:AN161" si="215">SUM(AM149:AM160)</f>
        <v>0</v>
      </c>
      <c r="AN161" s="32">
        <f t="shared" si="215"/>
        <v>0</v>
      </c>
      <c r="AO161" s="41"/>
      <c r="AP161" s="40">
        <f t="shared" ref="AP161:AQ161" si="216">SUM(AP149:AP160)</f>
        <v>0</v>
      </c>
      <c r="AQ161" s="32">
        <f t="shared" si="216"/>
        <v>0</v>
      </c>
      <c r="AR161" s="41"/>
      <c r="AS161" s="40">
        <f t="shared" ref="AS161:AT161" si="217">SUM(AS149:AS160)</f>
        <v>0</v>
      </c>
      <c r="AT161" s="32">
        <f t="shared" si="217"/>
        <v>0</v>
      </c>
      <c r="AU161" s="41"/>
      <c r="AV161" s="40">
        <f t="shared" ref="AV161:AW161" si="218">SUM(AV149:AV160)</f>
        <v>0</v>
      </c>
      <c r="AW161" s="32">
        <f t="shared" si="218"/>
        <v>0</v>
      </c>
      <c r="AX161" s="41"/>
      <c r="AY161" s="40">
        <f t="shared" ref="AY161:AZ161" si="219">SUM(AY149:AY160)</f>
        <v>0</v>
      </c>
      <c r="AZ161" s="32">
        <f t="shared" si="219"/>
        <v>0</v>
      </c>
      <c r="BA161" s="41"/>
      <c r="BB161" s="40">
        <f t="shared" ref="BB161:BC161" si="220">SUM(BB149:BB160)</f>
        <v>0</v>
      </c>
      <c r="BC161" s="32">
        <f t="shared" si="220"/>
        <v>0</v>
      </c>
      <c r="BD161" s="41"/>
      <c r="BE161" s="40">
        <f t="shared" ref="BE161:BF161" si="221">SUM(BE149:BE160)</f>
        <v>0</v>
      </c>
      <c r="BF161" s="32">
        <f t="shared" si="221"/>
        <v>0</v>
      </c>
      <c r="BG161" s="41"/>
      <c r="BH161" s="40">
        <f t="shared" ref="BH161:BI161" si="222">SUM(BH149:BH160)</f>
        <v>0</v>
      </c>
      <c r="BI161" s="32">
        <f t="shared" si="222"/>
        <v>0</v>
      </c>
      <c r="BJ161" s="41"/>
      <c r="BK161" s="40">
        <f t="shared" ref="BK161:BL161" si="223">SUM(BK149:BK160)</f>
        <v>0</v>
      </c>
      <c r="BL161" s="32">
        <f t="shared" si="223"/>
        <v>0</v>
      </c>
      <c r="BM161" s="41"/>
      <c r="BN161" s="33">
        <f t="shared" si="154"/>
        <v>8.9999999999999993E-3</v>
      </c>
      <c r="BO161" s="34">
        <f t="shared" si="155"/>
        <v>2.75</v>
      </c>
      <c r="BP161" s="4"/>
      <c r="BQ161" s="5"/>
      <c r="BR161" s="4"/>
      <c r="BS161" s="4"/>
      <c r="BT161" s="4"/>
      <c r="BU161" s="5"/>
      <c r="BV161" s="4"/>
      <c r="BW161" s="4"/>
      <c r="BX161" s="4"/>
      <c r="BY161" s="5"/>
      <c r="BZ161" s="4"/>
      <c r="CA161" s="4"/>
      <c r="CB161" s="4"/>
      <c r="CC161" s="5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</row>
    <row r="162" spans="1:191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f t="shared" ref="W162:W173" si="224">IF(U162=0,0,V162/U162*1000)</f>
        <v>0</v>
      </c>
      <c r="X162" s="37">
        <v>0</v>
      </c>
      <c r="Y162" s="13">
        <v>0</v>
      </c>
      <c r="Z162" s="38">
        <f t="shared" ref="Z162:Z173" si="225">IF(X162=0,0,Y162/X162*1000)</f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f t="shared" ref="BA162:BA173" si="226">IF(AY162=0,0,AZ162/AY162*1000)</f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7">
        <f t="shared" ref="BN162:BN174" si="227">SUM(BK162,AM162,AG162,AA162,L162,C162,F162,AD162,AJ162,AV162,BH162,AS162)</f>
        <v>0</v>
      </c>
      <c r="BO162" s="15">
        <f t="shared" ref="BO162:BO174" si="228">SUM(BL162,AN162,AH162,AB162,M162,D162,G162,AE162,AK162,AW162,BI162,AT162)</f>
        <v>0</v>
      </c>
      <c r="BP162" s="4"/>
      <c r="BQ162" s="5"/>
      <c r="BR162" s="4"/>
      <c r="BS162" s="4"/>
      <c r="BT162" s="4"/>
      <c r="BU162" s="5"/>
      <c r="BV162" s="4"/>
      <c r="BW162" s="4"/>
      <c r="BX162" s="4"/>
      <c r="BY162" s="5"/>
      <c r="BZ162" s="4"/>
      <c r="CA162" s="4"/>
      <c r="CB162" s="4"/>
      <c r="CC162" s="5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</row>
    <row r="163" spans="1:191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0</v>
      </c>
      <c r="J163" s="13">
        <v>0</v>
      </c>
      <c r="K163" s="38">
        <v>0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f t="shared" si="224"/>
        <v>0</v>
      </c>
      <c r="X163" s="37">
        <v>0</v>
      </c>
      <c r="Y163" s="13">
        <v>0</v>
      </c>
      <c r="Z163" s="38">
        <f t="shared" si="225"/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f t="shared" si="226"/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7">
        <f t="shared" si="227"/>
        <v>0</v>
      </c>
      <c r="BO163" s="15">
        <f t="shared" si="228"/>
        <v>0</v>
      </c>
      <c r="BP163" s="4"/>
      <c r="BQ163" s="5"/>
      <c r="BR163" s="4"/>
      <c r="BS163" s="4"/>
      <c r="BT163" s="4"/>
      <c r="BU163" s="5"/>
      <c r="BV163" s="4"/>
      <c r="BW163" s="4"/>
      <c r="BX163" s="4"/>
      <c r="BY163" s="5"/>
      <c r="BZ163" s="4"/>
      <c r="CA163" s="4"/>
      <c r="CB163" s="4"/>
      <c r="CC163" s="5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</row>
    <row r="164" spans="1:191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f t="shared" si="224"/>
        <v>0</v>
      </c>
      <c r="X164" s="37">
        <v>0</v>
      </c>
      <c r="Y164" s="13">
        <v>0</v>
      </c>
      <c r="Z164" s="38">
        <f t="shared" si="225"/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f t="shared" si="226"/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7">
        <f t="shared" si="227"/>
        <v>0</v>
      </c>
      <c r="BO164" s="15">
        <f t="shared" si="228"/>
        <v>0</v>
      </c>
      <c r="BP164" s="4"/>
      <c r="BQ164" s="5"/>
      <c r="BR164" s="4"/>
      <c r="BS164" s="4"/>
      <c r="BT164" s="4"/>
      <c r="BU164" s="5"/>
      <c r="BV164" s="4"/>
      <c r="BW164" s="4"/>
      <c r="BX164" s="4"/>
      <c r="BY164" s="5"/>
      <c r="BZ164" s="4"/>
      <c r="CA164" s="4"/>
      <c r="CB164" s="4"/>
      <c r="CC164" s="5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</row>
    <row r="165" spans="1:191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f t="shared" si="224"/>
        <v>0</v>
      </c>
      <c r="X165" s="37">
        <v>0</v>
      </c>
      <c r="Y165" s="13">
        <v>0</v>
      </c>
      <c r="Z165" s="38">
        <f t="shared" si="225"/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f t="shared" si="226"/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7">
        <f t="shared" si="227"/>
        <v>0</v>
      </c>
      <c r="BO165" s="15">
        <f t="shared" si="228"/>
        <v>0</v>
      </c>
      <c r="BP165" s="4"/>
      <c r="BQ165" s="5"/>
      <c r="BR165" s="4"/>
      <c r="BS165" s="4"/>
      <c r="BT165" s="4"/>
      <c r="BU165" s="5"/>
      <c r="BV165" s="4"/>
      <c r="BW165" s="4"/>
      <c r="BX165" s="4"/>
      <c r="BY165" s="5"/>
      <c r="BZ165" s="4"/>
      <c r="CA165" s="4"/>
      <c r="CB165" s="4"/>
      <c r="CC165" s="5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</row>
    <row r="166" spans="1:191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0</v>
      </c>
      <c r="J166" s="13">
        <v>0</v>
      </c>
      <c r="K166" s="38">
        <v>0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f t="shared" si="224"/>
        <v>0</v>
      </c>
      <c r="X166" s="37">
        <v>0</v>
      </c>
      <c r="Y166" s="13">
        <v>0</v>
      </c>
      <c r="Z166" s="38">
        <f t="shared" si="225"/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f t="shared" si="226"/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7">
        <f t="shared" si="227"/>
        <v>0</v>
      </c>
      <c r="BO166" s="15">
        <f t="shared" si="228"/>
        <v>0</v>
      </c>
      <c r="BP166" s="4"/>
      <c r="BQ166" s="5"/>
      <c r="BR166" s="4"/>
      <c r="BS166" s="4"/>
      <c r="BT166" s="4"/>
      <c r="BU166" s="5"/>
      <c r="BV166" s="4"/>
      <c r="BW166" s="4"/>
      <c r="BX166" s="4"/>
      <c r="BY166" s="5"/>
      <c r="BZ166" s="4"/>
      <c r="CA166" s="4"/>
      <c r="CB166" s="4"/>
      <c r="CC166" s="5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</row>
    <row r="167" spans="1:191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f t="shared" si="224"/>
        <v>0</v>
      </c>
      <c r="X167" s="37">
        <v>0</v>
      </c>
      <c r="Y167" s="13">
        <v>0</v>
      </c>
      <c r="Z167" s="38">
        <f t="shared" si="225"/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f t="shared" si="226"/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7">
        <f t="shared" si="227"/>
        <v>0</v>
      </c>
      <c r="BO167" s="15">
        <f t="shared" si="228"/>
        <v>0</v>
      </c>
      <c r="BP167" s="4"/>
      <c r="BQ167" s="5"/>
      <c r="BR167" s="4"/>
      <c r="BS167" s="4"/>
      <c r="BT167" s="4"/>
      <c r="BU167" s="5"/>
      <c r="BV167" s="4"/>
      <c r="BW167" s="4"/>
      <c r="BX167" s="4"/>
      <c r="BY167" s="5"/>
      <c r="BZ167" s="4"/>
      <c r="CA167" s="4"/>
      <c r="CB167" s="4"/>
      <c r="CC167" s="5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</row>
    <row r="168" spans="1:191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f t="shared" si="224"/>
        <v>0</v>
      </c>
      <c r="X168" s="37">
        <v>0</v>
      </c>
      <c r="Y168" s="13">
        <v>0</v>
      </c>
      <c r="Z168" s="38">
        <f t="shared" si="225"/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v>0</v>
      </c>
      <c r="AP168" s="37">
        <v>0</v>
      </c>
      <c r="AQ168" s="13">
        <v>0</v>
      </c>
      <c r="AR168" s="38">
        <v>0</v>
      </c>
      <c r="AS168" s="37">
        <v>6.9000000000000006E-2</v>
      </c>
      <c r="AT168" s="13">
        <v>69.88</v>
      </c>
      <c r="AU168" s="38">
        <f t="shared" ref="AU168" si="229">AT168/AS168*1000</f>
        <v>1012753.6231884056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f t="shared" si="226"/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7">
        <f t="shared" si="227"/>
        <v>6.9000000000000006E-2</v>
      </c>
      <c r="BO168" s="15">
        <f t="shared" si="228"/>
        <v>69.88</v>
      </c>
      <c r="BP168" s="4"/>
      <c r="BQ168" s="5"/>
      <c r="BR168" s="4"/>
      <c r="BS168" s="4"/>
      <c r="BT168" s="4"/>
      <c r="BU168" s="5"/>
      <c r="BV168" s="4"/>
      <c r="BW168" s="4"/>
      <c r="BX168" s="4"/>
      <c r="BY168" s="5"/>
      <c r="BZ168" s="4"/>
      <c r="CA168" s="4"/>
      <c r="CB168" s="4"/>
      <c r="CC168" s="5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</row>
    <row r="169" spans="1:191" x14ac:dyDescent="0.3">
      <c r="A169" s="46">
        <v>2016</v>
      </c>
      <c r="B169" s="47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f t="shared" si="224"/>
        <v>0</v>
      </c>
      <c r="X169" s="37">
        <v>0</v>
      </c>
      <c r="Y169" s="13">
        <v>0</v>
      </c>
      <c r="Z169" s="38">
        <f t="shared" si="225"/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f t="shared" si="226"/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7">
        <f t="shared" si="227"/>
        <v>0</v>
      </c>
      <c r="BO169" s="15">
        <f t="shared" si="228"/>
        <v>0</v>
      </c>
      <c r="BP169" s="4"/>
      <c r="BQ169" s="5"/>
      <c r="BR169" s="4"/>
      <c r="BS169" s="4"/>
      <c r="BT169" s="4"/>
      <c r="BU169" s="5"/>
      <c r="BV169" s="4"/>
      <c r="BW169" s="4"/>
      <c r="BX169" s="4"/>
      <c r="BY169" s="5"/>
      <c r="BZ169" s="4"/>
      <c r="CA169" s="4"/>
      <c r="CB169" s="4"/>
      <c r="CC169" s="5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</row>
    <row r="170" spans="1:191" x14ac:dyDescent="0.3">
      <c r="A170" s="46">
        <v>2016</v>
      </c>
      <c r="B170" s="38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0</v>
      </c>
      <c r="J170" s="13">
        <v>0</v>
      </c>
      <c r="K170" s="38">
        <v>0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f t="shared" si="224"/>
        <v>0</v>
      </c>
      <c r="X170" s="37">
        <v>0</v>
      </c>
      <c r="Y170" s="13">
        <v>0</v>
      </c>
      <c r="Z170" s="38">
        <f t="shared" si="225"/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f t="shared" si="226"/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7">
        <f t="shared" si="227"/>
        <v>0</v>
      </c>
      <c r="BO170" s="15">
        <f t="shared" si="228"/>
        <v>0</v>
      </c>
      <c r="BP170" s="4"/>
      <c r="BQ170" s="5"/>
      <c r="BR170" s="4"/>
      <c r="BS170" s="4"/>
      <c r="BT170" s="4"/>
      <c r="BU170" s="5"/>
      <c r="BV170" s="4"/>
      <c r="BW170" s="4"/>
      <c r="BX170" s="4"/>
      <c r="BY170" s="5"/>
      <c r="BZ170" s="4"/>
      <c r="CA170" s="4"/>
      <c r="CB170" s="4"/>
      <c r="CC170" s="5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</row>
    <row r="171" spans="1:191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f t="shared" si="224"/>
        <v>0</v>
      </c>
      <c r="X171" s="37">
        <v>0</v>
      </c>
      <c r="Y171" s="13">
        <v>0</v>
      </c>
      <c r="Z171" s="38">
        <f t="shared" si="225"/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f t="shared" si="226"/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7">
        <f t="shared" si="227"/>
        <v>0</v>
      </c>
      <c r="BO171" s="15">
        <f t="shared" si="228"/>
        <v>0</v>
      </c>
      <c r="BP171" s="4"/>
      <c r="BQ171" s="5"/>
      <c r="BR171" s="4"/>
      <c r="BS171" s="4"/>
      <c r="BT171" s="4"/>
      <c r="BU171" s="5"/>
      <c r="BV171" s="4"/>
      <c r="BW171" s="4"/>
      <c r="BX171" s="4"/>
      <c r="BY171" s="5"/>
      <c r="BZ171" s="4"/>
      <c r="CA171" s="4"/>
      <c r="CB171" s="4"/>
      <c r="CC171" s="5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</row>
    <row r="172" spans="1:191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f t="shared" si="224"/>
        <v>0</v>
      </c>
      <c r="X172" s="37">
        <v>0</v>
      </c>
      <c r="Y172" s="13">
        <v>0</v>
      </c>
      <c r="Z172" s="38">
        <f t="shared" si="225"/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f t="shared" si="226"/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7">
        <f t="shared" si="227"/>
        <v>0</v>
      </c>
      <c r="BO172" s="15">
        <f t="shared" si="228"/>
        <v>0</v>
      </c>
      <c r="BP172" s="4"/>
      <c r="BQ172" s="5"/>
      <c r="BR172" s="4"/>
      <c r="BS172" s="4"/>
      <c r="BT172" s="4"/>
      <c r="BU172" s="5"/>
      <c r="BV172" s="4"/>
      <c r="BW172" s="4"/>
      <c r="BX172" s="4"/>
      <c r="BY172" s="5"/>
      <c r="BZ172" s="4"/>
      <c r="CA172" s="4"/>
      <c r="CB172" s="4"/>
      <c r="CC172" s="5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</row>
    <row r="173" spans="1:191" x14ac:dyDescent="0.3">
      <c r="A173" s="46">
        <v>2016</v>
      </c>
      <c r="B173" s="47" t="s">
        <v>16</v>
      </c>
      <c r="C173" s="37">
        <v>0</v>
      </c>
      <c r="D173" s="13">
        <v>0</v>
      </c>
      <c r="E173" s="38">
        <v>0</v>
      </c>
      <c r="F173" s="37">
        <v>0</v>
      </c>
      <c r="G173" s="13">
        <v>0</v>
      </c>
      <c r="H173" s="38">
        <v>0</v>
      </c>
      <c r="I173" s="37">
        <v>0</v>
      </c>
      <c r="J173" s="13">
        <v>0</v>
      </c>
      <c r="K173" s="38">
        <v>0</v>
      </c>
      <c r="L173" s="37">
        <v>0</v>
      </c>
      <c r="M173" s="13">
        <v>0</v>
      </c>
      <c r="N173" s="38">
        <v>0</v>
      </c>
      <c r="O173" s="37">
        <v>0</v>
      </c>
      <c r="P173" s="13">
        <v>0</v>
      </c>
      <c r="Q173" s="38">
        <v>0</v>
      </c>
      <c r="R173" s="37">
        <v>0</v>
      </c>
      <c r="S173" s="13">
        <v>0</v>
      </c>
      <c r="T173" s="38">
        <v>0</v>
      </c>
      <c r="U173" s="37">
        <v>0</v>
      </c>
      <c r="V173" s="13">
        <v>0</v>
      </c>
      <c r="W173" s="38">
        <f t="shared" si="224"/>
        <v>0</v>
      </c>
      <c r="X173" s="37">
        <v>0</v>
      </c>
      <c r="Y173" s="13">
        <v>0</v>
      </c>
      <c r="Z173" s="38">
        <f t="shared" si="225"/>
        <v>0</v>
      </c>
      <c r="AA173" s="37">
        <v>0</v>
      </c>
      <c r="AB173" s="13">
        <v>0</v>
      </c>
      <c r="AC173" s="38">
        <v>0</v>
      </c>
      <c r="AD173" s="37">
        <v>0</v>
      </c>
      <c r="AE173" s="13">
        <v>0</v>
      </c>
      <c r="AF173" s="38">
        <v>0</v>
      </c>
      <c r="AG173" s="37">
        <v>0</v>
      </c>
      <c r="AH173" s="13">
        <v>0</v>
      </c>
      <c r="AI173" s="38">
        <v>0</v>
      </c>
      <c r="AJ173" s="37">
        <v>0</v>
      </c>
      <c r="AK173" s="13">
        <v>0</v>
      </c>
      <c r="AL173" s="38">
        <v>0</v>
      </c>
      <c r="AM173" s="37">
        <v>0</v>
      </c>
      <c r="AN173" s="13">
        <v>0</v>
      </c>
      <c r="AO173" s="38">
        <v>0</v>
      </c>
      <c r="AP173" s="37">
        <v>0</v>
      </c>
      <c r="AQ173" s="13">
        <v>0</v>
      </c>
      <c r="AR173" s="38">
        <v>0</v>
      </c>
      <c r="AS173" s="37">
        <v>0</v>
      </c>
      <c r="AT173" s="13">
        <v>0</v>
      </c>
      <c r="AU173" s="38">
        <v>0</v>
      </c>
      <c r="AV173" s="37">
        <v>0</v>
      </c>
      <c r="AW173" s="13">
        <v>0</v>
      </c>
      <c r="AX173" s="38">
        <v>0</v>
      </c>
      <c r="AY173" s="37">
        <v>0</v>
      </c>
      <c r="AZ173" s="13">
        <v>0</v>
      </c>
      <c r="BA173" s="38">
        <f t="shared" si="226"/>
        <v>0</v>
      </c>
      <c r="BB173" s="37">
        <v>0</v>
      </c>
      <c r="BC173" s="13">
        <v>0</v>
      </c>
      <c r="BD173" s="38">
        <v>0</v>
      </c>
      <c r="BE173" s="37">
        <v>0</v>
      </c>
      <c r="BF173" s="13">
        <v>0</v>
      </c>
      <c r="BG173" s="38">
        <v>0</v>
      </c>
      <c r="BH173" s="37">
        <v>0</v>
      </c>
      <c r="BI173" s="13">
        <v>0</v>
      </c>
      <c r="BJ173" s="38">
        <v>0</v>
      </c>
      <c r="BK173" s="37">
        <v>0</v>
      </c>
      <c r="BL173" s="13">
        <v>0</v>
      </c>
      <c r="BM173" s="38">
        <v>0</v>
      </c>
      <c r="BN173" s="7">
        <f t="shared" si="227"/>
        <v>0</v>
      </c>
      <c r="BO173" s="15">
        <f t="shared" si="228"/>
        <v>0</v>
      </c>
      <c r="BP173" s="4"/>
      <c r="BQ173" s="5"/>
      <c r="BR173" s="4"/>
      <c r="BS173" s="4"/>
      <c r="BT173" s="4"/>
      <c r="BU173" s="5"/>
      <c r="BV173" s="4"/>
      <c r="BW173" s="4"/>
      <c r="BX173" s="4"/>
      <c r="BY173" s="5"/>
      <c r="BZ173" s="4"/>
      <c r="CA173" s="4"/>
      <c r="CB173" s="4"/>
      <c r="CC173" s="5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</row>
    <row r="174" spans="1:191" ht="15" thickBot="1" x14ac:dyDescent="0.35">
      <c r="A174" s="48"/>
      <c r="B174" s="49" t="s">
        <v>17</v>
      </c>
      <c r="C174" s="40">
        <f t="shared" ref="C174:D174" si="230">SUM(C162:C173)</f>
        <v>0</v>
      </c>
      <c r="D174" s="32">
        <f t="shared" si="230"/>
        <v>0</v>
      </c>
      <c r="E174" s="41"/>
      <c r="F174" s="40">
        <f t="shared" ref="F174:G174" si="231">SUM(F162:F173)</f>
        <v>0</v>
      </c>
      <c r="G174" s="32">
        <f t="shared" si="231"/>
        <v>0</v>
      </c>
      <c r="H174" s="41"/>
      <c r="I174" s="40">
        <v>0</v>
      </c>
      <c r="J174" s="32">
        <v>0</v>
      </c>
      <c r="K174" s="41"/>
      <c r="L174" s="40">
        <f t="shared" ref="L174:M174" si="232">SUM(L162:L173)</f>
        <v>0</v>
      </c>
      <c r="M174" s="32">
        <f t="shared" si="232"/>
        <v>0</v>
      </c>
      <c r="N174" s="41"/>
      <c r="O174" s="40">
        <f t="shared" ref="O174:P174" si="233">SUM(O162:O173)</f>
        <v>0</v>
      </c>
      <c r="P174" s="32">
        <f t="shared" si="233"/>
        <v>0</v>
      </c>
      <c r="Q174" s="41"/>
      <c r="R174" s="40">
        <f t="shared" ref="R174:S174" si="234">SUM(R162:R173)</f>
        <v>0</v>
      </c>
      <c r="S174" s="32">
        <f t="shared" si="234"/>
        <v>0</v>
      </c>
      <c r="T174" s="41"/>
      <c r="U174" s="40">
        <f t="shared" ref="U174:V174" si="235">SUM(U162:U173)</f>
        <v>0</v>
      </c>
      <c r="V174" s="32">
        <f t="shared" si="235"/>
        <v>0</v>
      </c>
      <c r="W174" s="41"/>
      <c r="X174" s="40">
        <f t="shared" ref="X174:Y174" si="236">SUM(X162:X173)</f>
        <v>0</v>
      </c>
      <c r="Y174" s="32">
        <f t="shared" si="236"/>
        <v>0</v>
      </c>
      <c r="Z174" s="41"/>
      <c r="AA174" s="40">
        <f t="shared" ref="AA174:AB174" si="237">SUM(AA162:AA173)</f>
        <v>0</v>
      </c>
      <c r="AB174" s="32">
        <f t="shared" si="237"/>
        <v>0</v>
      </c>
      <c r="AC174" s="41"/>
      <c r="AD174" s="40">
        <f t="shared" ref="AD174:AE174" si="238">SUM(AD162:AD173)</f>
        <v>0</v>
      </c>
      <c r="AE174" s="32">
        <f t="shared" si="238"/>
        <v>0</v>
      </c>
      <c r="AF174" s="41"/>
      <c r="AG174" s="40">
        <f t="shared" ref="AG174:AH174" si="239">SUM(AG162:AG173)</f>
        <v>0</v>
      </c>
      <c r="AH174" s="32">
        <f t="shared" si="239"/>
        <v>0</v>
      </c>
      <c r="AI174" s="41"/>
      <c r="AJ174" s="40">
        <f t="shared" ref="AJ174:AK174" si="240">SUM(AJ162:AJ173)</f>
        <v>0</v>
      </c>
      <c r="AK174" s="32">
        <f t="shared" si="240"/>
        <v>0</v>
      </c>
      <c r="AL174" s="41"/>
      <c r="AM174" s="40">
        <f t="shared" ref="AM174:AN174" si="241">SUM(AM162:AM173)</f>
        <v>0</v>
      </c>
      <c r="AN174" s="32">
        <f t="shared" si="241"/>
        <v>0</v>
      </c>
      <c r="AO174" s="41"/>
      <c r="AP174" s="40">
        <f t="shared" ref="AP174:AQ174" si="242">SUM(AP162:AP173)</f>
        <v>0</v>
      </c>
      <c r="AQ174" s="32">
        <f t="shared" si="242"/>
        <v>0</v>
      </c>
      <c r="AR174" s="41"/>
      <c r="AS174" s="40">
        <f t="shared" ref="AS174:AT174" si="243">SUM(AS162:AS173)</f>
        <v>6.9000000000000006E-2</v>
      </c>
      <c r="AT174" s="32">
        <f t="shared" si="243"/>
        <v>69.88</v>
      </c>
      <c r="AU174" s="41"/>
      <c r="AV174" s="40">
        <f t="shared" ref="AV174:AW174" si="244">SUM(AV162:AV173)</f>
        <v>0</v>
      </c>
      <c r="AW174" s="32">
        <f t="shared" si="244"/>
        <v>0</v>
      </c>
      <c r="AX174" s="41"/>
      <c r="AY174" s="40">
        <f t="shared" ref="AY174:AZ174" si="245">SUM(AY162:AY173)</f>
        <v>0</v>
      </c>
      <c r="AZ174" s="32">
        <f t="shared" si="245"/>
        <v>0</v>
      </c>
      <c r="BA174" s="41"/>
      <c r="BB174" s="40">
        <f t="shared" ref="BB174:BC174" si="246">SUM(BB162:BB173)</f>
        <v>0</v>
      </c>
      <c r="BC174" s="32">
        <f t="shared" si="246"/>
        <v>0</v>
      </c>
      <c r="BD174" s="41"/>
      <c r="BE174" s="40">
        <f t="shared" ref="BE174:BF174" si="247">SUM(BE162:BE173)</f>
        <v>0</v>
      </c>
      <c r="BF174" s="32">
        <f t="shared" si="247"/>
        <v>0</v>
      </c>
      <c r="BG174" s="41"/>
      <c r="BH174" s="40">
        <f t="shared" ref="BH174:BI174" si="248">SUM(BH162:BH173)</f>
        <v>0</v>
      </c>
      <c r="BI174" s="32">
        <f t="shared" si="248"/>
        <v>0</v>
      </c>
      <c r="BJ174" s="41"/>
      <c r="BK174" s="40">
        <f t="shared" ref="BK174:BL174" si="249">SUM(BK162:BK173)</f>
        <v>0</v>
      </c>
      <c r="BL174" s="32">
        <f t="shared" si="249"/>
        <v>0</v>
      </c>
      <c r="BM174" s="41"/>
      <c r="BN174" s="33">
        <f t="shared" si="227"/>
        <v>6.9000000000000006E-2</v>
      </c>
      <c r="BO174" s="34">
        <f t="shared" si="228"/>
        <v>69.88</v>
      </c>
      <c r="BP174" s="4"/>
      <c r="BQ174" s="5"/>
      <c r="BR174" s="4"/>
      <c r="BS174" s="4"/>
      <c r="BT174" s="4"/>
      <c r="BU174" s="5"/>
      <c r="BV174" s="4"/>
      <c r="BW174" s="4"/>
      <c r="BX174" s="4"/>
      <c r="BY174" s="5"/>
      <c r="BZ174" s="4"/>
      <c r="CA174" s="4"/>
      <c r="CB174" s="4"/>
      <c r="CC174" s="5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</row>
    <row r="175" spans="1:191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f t="shared" ref="W175:W186" si="250">IF(U175=0,0,V175/U175*1000)</f>
        <v>0</v>
      </c>
      <c r="X175" s="37">
        <v>0</v>
      </c>
      <c r="Y175" s="13">
        <v>0</v>
      </c>
      <c r="Z175" s="38">
        <f t="shared" ref="Z175:Z186" si="251">IF(X175=0,0,Y175/X175*1000)</f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f t="shared" ref="BA175:BA186" si="252">IF(AY175=0,0,AZ175/AY175*1000)</f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7">
        <f t="shared" ref="BN175:BN187" si="253">SUM(BK175,AM175,AG175,AA175,L175,C175,F175,AD175,AJ175,AV175,BH175,AS175,BE175)</f>
        <v>0</v>
      </c>
      <c r="BO175" s="15">
        <f t="shared" ref="BO175:BO187" si="254">SUM(BL175,AN175,AH175,AB175,M175,D175,G175,AE175,AK175,AW175,BI175,AT175,BF175)</f>
        <v>0</v>
      </c>
      <c r="BP175" s="4"/>
      <c r="BQ175" s="5"/>
      <c r="BR175" s="4"/>
      <c r="BS175" s="4"/>
      <c r="BT175" s="4"/>
      <c r="BU175" s="5"/>
      <c r="BV175" s="4"/>
      <c r="BW175" s="4"/>
      <c r="BX175" s="4"/>
      <c r="BY175" s="5"/>
      <c r="BZ175" s="4"/>
      <c r="CA175" s="4"/>
      <c r="CB175" s="4"/>
      <c r="CC175" s="5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  <c r="CW175" s="2"/>
      <c r="CX175" s="1"/>
      <c r="CY175" s="1"/>
      <c r="CZ175" s="1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</row>
    <row r="176" spans="1:191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f t="shared" si="250"/>
        <v>0</v>
      </c>
      <c r="X176" s="37">
        <v>0</v>
      </c>
      <c r="Y176" s="13">
        <v>0</v>
      </c>
      <c r="Z176" s="38">
        <f t="shared" si="251"/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f t="shared" si="252"/>
        <v>0</v>
      </c>
      <c r="BB176" s="37">
        <v>0</v>
      </c>
      <c r="BC176" s="13">
        <v>0</v>
      </c>
      <c r="BD176" s="38">
        <v>0</v>
      </c>
      <c r="BE176" s="37">
        <v>1E-3</v>
      </c>
      <c r="BF176" s="13">
        <v>0.01</v>
      </c>
      <c r="BG176" s="38">
        <f t="shared" ref="BG176" si="255">BF176/BE176*1000</f>
        <v>10000</v>
      </c>
      <c r="BH176" s="37">
        <v>0</v>
      </c>
      <c r="BI176" s="13">
        <v>0</v>
      </c>
      <c r="BJ176" s="38">
        <v>0</v>
      </c>
      <c r="BK176" s="37">
        <v>0</v>
      </c>
      <c r="BL176" s="13">
        <v>0</v>
      </c>
      <c r="BM176" s="38">
        <v>0</v>
      </c>
      <c r="BN176" s="7">
        <f t="shared" si="253"/>
        <v>1E-3</v>
      </c>
      <c r="BO176" s="15">
        <f t="shared" si="254"/>
        <v>0.01</v>
      </c>
      <c r="BP176" s="4"/>
      <c r="BQ176" s="5"/>
      <c r="BR176" s="4"/>
      <c r="BS176" s="4"/>
      <c r="BT176" s="4"/>
      <c r="BU176" s="5"/>
      <c r="BV176" s="4"/>
      <c r="BW176" s="4"/>
      <c r="BX176" s="4"/>
      <c r="BY176" s="5"/>
      <c r="BZ176" s="4"/>
      <c r="CA176" s="4"/>
      <c r="CB176" s="4"/>
      <c r="CC176" s="5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  <c r="CW176" s="2"/>
      <c r="CX176" s="1"/>
      <c r="CY176" s="1"/>
      <c r="CZ176" s="1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</row>
    <row r="177" spans="1:191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f t="shared" si="250"/>
        <v>0</v>
      </c>
      <c r="X177" s="37">
        <v>0</v>
      </c>
      <c r="Y177" s="13">
        <v>0</v>
      </c>
      <c r="Z177" s="38">
        <f t="shared" si="251"/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f t="shared" si="252"/>
        <v>0</v>
      </c>
      <c r="BB177" s="37">
        <v>0</v>
      </c>
      <c r="BC177" s="13">
        <v>0</v>
      </c>
      <c r="BD177" s="38">
        <v>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7">
        <f t="shared" si="253"/>
        <v>0</v>
      </c>
      <c r="BO177" s="15">
        <f t="shared" si="254"/>
        <v>0</v>
      </c>
      <c r="BP177" s="4"/>
      <c r="BQ177" s="5"/>
      <c r="BR177" s="4"/>
      <c r="BS177" s="4"/>
      <c r="BT177" s="4"/>
      <c r="BU177" s="5"/>
      <c r="BV177" s="4"/>
      <c r="BW177" s="4"/>
      <c r="BX177" s="4"/>
      <c r="BY177" s="5"/>
      <c r="BZ177" s="4"/>
      <c r="CA177" s="4"/>
      <c r="CB177" s="4"/>
      <c r="CC177" s="5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  <c r="CW177" s="2"/>
      <c r="CX177" s="1"/>
      <c r="CY177" s="1"/>
      <c r="CZ177" s="1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</row>
    <row r="178" spans="1:191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f t="shared" si="250"/>
        <v>0</v>
      </c>
      <c r="X178" s="37">
        <v>0</v>
      </c>
      <c r="Y178" s="13">
        <v>0</v>
      </c>
      <c r="Z178" s="38">
        <f t="shared" si="251"/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f t="shared" si="252"/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7">
        <f t="shared" si="253"/>
        <v>0</v>
      </c>
      <c r="BO178" s="15">
        <f t="shared" si="254"/>
        <v>0</v>
      </c>
      <c r="BP178" s="4"/>
      <c r="BQ178" s="5"/>
      <c r="BR178" s="4"/>
      <c r="BS178" s="4"/>
      <c r="BT178" s="4"/>
      <c r="BU178" s="5"/>
      <c r="BV178" s="4"/>
      <c r="BW178" s="4"/>
      <c r="BX178" s="4"/>
      <c r="BY178" s="5"/>
      <c r="BZ178" s="4"/>
      <c r="CA178" s="4"/>
      <c r="CB178" s="4"/>
      <c r="CC178" s="5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  <c r="CW178" s="2"/>
      <c r="CX178" s="1"/>
      <c r="CY178" s="1"/>
      <c r="CZ178" s="1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</row>
    <row r="179" spans="1:191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f t="shared" si="250"/>
        <v>0</v>
      </c>
      <c r="X179" s="37">
        <v>0</v>
      </c>
      <c r="Y179" s="13">
        <v>0</v>
      </c>
      <c r="Z179" s="38">
        <f t="shared" si="251"/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f t="shared" si="252"/>
        <v>0</v>
      </c>
      <c r="BB179" s="37">
        <v>0</v>
      </c>
      <c r="BC179" s="13">
        <v>0</v>
      </c>
      <c r="BD179" s="38">
        <f t="shared" ref="BD179:BD186" si="256">IF(BB179=0,0,BC179/BB179*1000)</f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7">
        <f t="shared" si="253"/>
        <v>0</v>
      </c>
      <c r="BO179" s="15">
        <f t="shared" si="254"/>
        <v>0</v>
      </c>
      <c r="BP179" s="4"/>
      <c r="BQ179" s="5"/>
      <c r="BR179" s="4"/>
      <c r="BS179" s="4"/>
      <c r="BT179" s="4"/>
      <c r="BU179" s="5"/>
      <c r="BV179" s="4"/>
      <c r="BW179" s="4"/>
      <c r="BX179" s="4"/>
      <c r="BY179" s="5"/>
      <c r="BZ179" s="4"/>
      <c r="CA179" s="4"/>
      <c r="CB179" s="4"/>
      <c r="CC179" s="5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  <c r="CW179" s="2"/>
      <c r="CX179" s="1"/>
      <c r="CY179" s="1"/>
      <c r="CZ179" s="1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</row>
    <row r="180" spans="1:191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f t="shared" si="250"/>
        <v>0</v>
      </c>
      <c r="X180" s="37">
        <v>0</v>
      </c>
      <c r="Y180" s="13">
        <v>0</v>
      </c>
      <c r="Z180" s="38">
        <f t="shared" si="251"/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f t="shared" si="252"/>
        <v>0</v>
      </c>
      <c r="BB180" s="37">
        <v>0</v>
      </c>
      <c r="BC180" s="13">
        <v>0</v>
      </c>
      <c r="BD180" s="38">
        <f t="shared" si="256"/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7">
        <f t="shared" si="253"/>
        <v>0</v>
      </c>
      <c r="BO180" s="15">
        <f t="shared" si="254"/>
        <v>0</v>
      </c>
      <c r="BP180" s="4"/>
      <c r="BQ180" s="5"/>
      <c r="BR180" s="4"/>
      <c r="BS180" s="4"/>
      <c r="BT180" s="4"/>
      <c r="BU180" s="5"/>
      <c r="BV180" s="4"/>
      <c r="BW180" s="4"/>
      <c r="BX180" s="4"/>
      <c r="BY180" s="5"/>
      <c r="BZ180" s="4"/>
      <c r="CA180" s="4"/>
      <c r="CB180" s="4"/>
      <c r="CC180" s="5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  <c r="CW180" s="2"/>
      <c r="CX180" s="1"/>
      <c r="CY180" s="1"/>
      <c r="CZ180" s="1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</row>
    <row r="181" spans="1:191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f t="shared" si="250"/>
        <v>0</v>
      </c>
      <c r="X181" s="37">
        <v>0</v>
      </c>
      <c r="Y181" s="13">
        <v>0</v>
      </c>
      <c r="Z181" s="38">
        <f t="shared" si="251"/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f t="shared" si="252"/>
        <v>0</v>
      </c>
      <c r="BB181" s="37">
        <v>0</v>
      </c>
      <c r="BC181" s="13">
        <v>0</v>
      </c>
      <c r="BD181" s="38">
        <f t="shared" si="256"/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7">
        <f t="shared" si="253"/>
        <v>0</v>
      </c>
      <c r="BO181" s="15">
        <f t="shared" si="254"/>
        <v>0</v>
      </c>
      <c r="BP181" s="4"/>
      <c r="BQ181" s="5"/>
      <c r="BR181" s="4"/>
      <c r="BS181" s="4"/>
      <c r="BT181" s="4"/>
      <c r="BU181" s="5"/>
      <c r="BV181" s="4"/>
      <c r="BW181" s="4"/>
      <c r="BX181" s="4"/>
      <c r="BY181" s="5"/>
      <c r="BZ181" s="4"/>
      <c r="CA181" s="4"/>
      <c r="CB181" s="4"/>
      <c r="CC181" s="5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  <c r="CW181" s="2"/>
      <c r="CX181" s="1"/>
      <c r="CY181" s="1"/>
      <c r="CZ181" s="1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</row>
    <row r="182" spans="1:191" x14ac:dyDescent="0.3">
      <c r="A182" s="46">
        <v>2017</v>
      </c>
      <c r="B182" s="47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f t="shared" si="250"/>
        <v>0</v>
      </c>
      <c r="X182" s="37">
        <v>0</v>
      </c>
      <c r="Y182" s="13">
        <v>0</v>
      </c>
      <c r="Z182" s="38">
        <f t="shared" si="251"/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0</v>
      </c>
      <c r="AK182" s="13">
        <v>0</v>
      </c>
      <c r="AL182" s="38">
        <v>0</v>
      </c>
      <c r="AM182" s="37">
        <v>0</v>
      </c>
      <c r="AN182" s="13">
        <v>0</v>
      </c>
      <c r="AO182" s="38">
        <v>0</v>
      </c>
      <c r="AP182" s="37">
        <v>0</v>
      </c>
      <c r="AQ182" s="13">
        <v>0</v>
      </c>
      <c r="AR182" s="38">
        <v>0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f t="shared" si="252"/>
        <v>0</v>
      </c>
      <c r="BB182" s="37">
        <v>0</v>
      </c>
      <c r="BC182" s="13">
        <v>0</v>
      </c>
      <c r="BD182" s="38">
        <f t="shared" si="256"/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7">
        <f t="shared" si="253"/>
        <v>0</v>
      </c>
      <c r="BO182" s="15">
        <f t="shared" si="254"/>
        <v>0</v>
      </c>
      <c r="BP182" s="4"/>
      <c r="BQ182" s="5"/>
      <c r="BR182" s="4"/>
      <c r="BS182" s="4"/>
      <c r="BT182" s="4"/>
      <c r="BU182" s="5"/>
      <c r="BV182" s="4"/>
      <c r="BW182" s="4"/>
      <c r="BX182" s="4"/>
      <c r="BY182" s="5"/>
      <c r="BZ182" s="4"/>
      <c r="CA182" s="4"/>
      <c r="CB182" s="4"/>
      <c r="CC182" s="5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  <c r="CW182" s="2"/>
      <c r="CX182" s="1"/>
      <c r="CY182" s="1"/>
      <c r="CZ182" s="1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</row>
    <row r="183" spans="1:191" x14ac:dyDescent="0.3">
      <c r="A183" s="46">
        <v>2017</v>
      </c>
      <c r="B183" s="38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f t="shared" si="250"/>
        <v>0</v>
      </c>
      <c r="X183" s="37">
        <v>0</v>
      </c>
      <c r="Y183" s="13">
        <v>0</v>
      </c>
      <c r="Z183" s="38">
        <f t="shared" si="251"/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f t="shared" si="252"/>
        <v>0</v>
      </c>
      <c r="BB183" s="37">
        <v>0</v>
      </c>
      <c r="BC183" s="13">
        <v>0</v>
      </c>
      <c r="BD183" s="38">
        <f t="shared" si="256"/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7">
        <f t="shared" si="253"/>
        <v>0</v>
      </c>
      <c r="BO183" s="15">
        <f t="shared" si="254"/>
        <v>0</v>
      </c>
      <c r="BP183" s="4"/>
      <c r="BQ183" s="5"/>
      <c r="BR183" s="4"/>
      <c r="BS183" s="4"/>
      <c r="BT183" s="4"/>
      <c r="BU183" s="5"/>
      <c r="BV183" s="4"/>
      <c r="BW183" s="4"/>
      <c r="BX183" s="4"/>
      <c r="BY183" s="5"/>
      <c r="BZ183" s="4"/>
      <c r="CA183" s="4"/>
      <c r="CB183" s="4"/>
      <c r="CC183" s="5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  <c r="CW183" s="2"/>
      <c r="CX183" s="1"/>
      <c r="CY183" s="1"/>
      <c r="CZ183" s="1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</row>
    <row r="184" spans="1:191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f t="shared" si="250"/>
        <v>0</v>
      </c>
      <c r="X184" s="37">
        <v>0</v>
      </c>
      <c r="Y184" s="13">
        <v>0</v>
      </c>
      <c r="Z184" s="38">
        <f t="shared" si="251"/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0</v>
      </c>
      <c r="AH184" s="13">
        <v>0</v>
      </c>
      <c r="AI184" s="38">
        <v>0</v>
      </c>
      <c r="AJ184" s="37">
        <v>0</v>
      </c>
      <c r="AK184" s="13">
        <v>0</v>
      </c>
      <c r="AL184" s="38">
        <v>0</v>
      </c>
      <c r="AM184" s="37">
        <v>0</v>
      </c>
      <c r="AN184" s="13">
        <v>0</v>
      </c>
      <c r="AO184" s="38"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f t="shared" si="252"/>
        <v>0</v>
      </c>
      <c r="BB184" s="37">
        <v>0</v>
      </c>
      <c r="BC184" s="13">
        <v>0</v>
      </c>
      <c r="BD184" s="38">
        <f t="shared" si="256"/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7">
        <f t="shared" si="253"/>
        <v>0</v>
      </c>
      <c r="BO184" s="15">
        <f t="shared" si="254"/>
        <v>0</v>
      </c>
      <c r="BP184" s="4"/>
      <c r="BQ184" s="5"/>
      <c r="BR184" s="4"/>
      <c r="BS184" s="4"/>
      <c r="BT184" s="4"/>
      <c r="BU184" s="5"/>
      <c r="BV184" s="4"/>
      <c r="BW184" s="4"/>
      <c r="BX184" s="4"/>
      <c r="BY184" s="5"/>
      <c r="BZ184" s="4"/>
      <c r="CA184" s="4"/>
      <c r="CB184" s="4"/>
      <c r="CC184" s="5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  <c r="CW184" s="2"/>
      <c r="CX184" s="1"/>
      <c r="CY184" s="1"/>
      <c r="CZ184" s="1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</row>
    <row r="185" spans="1:191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f t="shared" si="250"/>
        <v>0</v>
      </c>
      <c r="X185" s="37">
        <v>0</v>
      </c>
      <c r="Y185" s="13">
        <v>0</v>
      </c>
      <c r="Z185" s="38">
        <f t="shared" si="251"/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f t="shared" si="252"/>
        <v>0</v>
      </c>
      <c r="BB185" s="37">
        <v>0</v>
      </c>
      <c r="BC185" s="13">
        <v>0</v>
      </c>
      <c r="BD185" s="38">
        <f t="shared" si="256"/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7">
        <f t="shared" si="253"/>
        <v>0</v>
      </c>
      <c r="BO185" s="15">
        <f t="shared" si="254"/>
        <v>0</v>
      </c>
      <c r="BP185" s="4"/>
      <c r="BQ185" s="5"/>
      <c r="BR185" s="4"/>
      <c r="BS185" s="4"/>
      <c r="BT185" s="4"/>
      <c r="BU185" s="5"/>
      <c r="BV185" s="4"/>
      <c r="BW185" s="4"/>
      <c r="BX185" s="4"/>
      <c r="BY185" s="5"/>
      <c r="BZ185" s="4"/>
      <c r="CA185" s="4"/>
      <c r="CB185" s="4"/>
      <c r="CC185" s="5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  <c r="CW185" s="2"/>
      <c r="CX185" s="1"/>
      <c r="CY185" s="1"/>
      <c r="CZ185" s="1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</row>
    <row r="186" spans="1:191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f t="shared" si="250"/>
        <v>0</v>
      </c>
      <c r="X186" s="37">
        <v>0</v>
      </c>
      <c r="Y186" s="13">
        <v>0</v>
      </c>
      <c r="Z186" s="38">
        <f t="shared" si="251"/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f t="shared" si="252"/>
        <v>0</v>
      </c>
      <c r="BB186" s="37">
        <v>0</v>
      </c>
      <c r="BC186" s="13">
        <v>0</v>
      </c>
      <c r="BD186" s="38">
        <f t="shared" si="256"/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7">
        <f t="shared" si="253"/>
        <v>0</v>
      </c>
      <c r="BO186" s="15">
        <f t="shared" si="254"/>
        <v>0</v>
      </c>
      <c r="BP186" s="4"/>
      <c r="BQ186" s="5"/>
      <c r="BR186" s="4"/>
      <c r="BS186" s="4"/>
      <c r="BT186" s="4"/>
      <c r="BU186" s="5"/>
      <c r="BV186" s="4"/>
      <c r="BW186" s="4"/>
      <c r="BX186" s="4"/>
      <c r="BY186" s="5"/>
      <c r="BZ186" s="4"/>
      <c r="CA186" s="4"/>
      <c r="CB186" s="4"/>
      <c r="CC186" s="5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  <c r="CW186" s="2"/>
      <c r="CX186" s="1"/>
      <c r="CY186" s="1"/>
      <c r="CZ186" s="1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</row>
    <row r="187" spans="1:191" ht="15" thickBot="1" x14ac:dyDescent="0.35">
      <c r="A187" s="48"/>
      <c r="B187" s="49" t="s">
        <v>17</v>
      </c>
      <c r="C187" s="40">
        <f t="shared" ref="C187:D187" si="257">SUM(C175:C186)</f>
        <v>0</v>
      </c>
      <c r="D187" s="32">
        <f t="shared" si="257"/>
        <v>0</v>
      </c>
      <c r="E187" s="41"/>
      <c r="F187" s="40">
        <f t="shared" ref="F187:G187" si="258">SUM(F175:F186)</f>
        <v>0</v>
      </c>
      <c r="G187" s="32">
        <f t="shared" si="258"/>
        <v>0</v>
      </c>
      <c r="H187" s="41"/>
      <c r="I187" s="40">
        <v>0</v>
      </c>
      <c r="J187" s="32">
        <v>0</v>
      </c>
      <c r="K187" s="41"/>
      <c r="L187" s="40">
        <f t="shared" ref="L187:M187" si="259">SUM(L175:L186)</f>
        <v>0</v>
      </c>
      <c r="M187" s="32">
        <f t="shared" si="259"/>
        <v>0</v>
      </c>
      <c r="N187" s="41"/>
      <c r="O187" s="40">
        <f t="shared" ref="O187:P187" si="260">SUM(O175:O186)</f>
        <v>0</v>
      </c>
      <c r="P187" s="32">
        <f t="shared" si="260"/>
        <v>0</v>
      </c>
      <c r="Q187" s="41"/>
      <c r="R187" s="40">
        <f t="shared" ref="R187:S187" si="261">SUM(R175:R186)</f>
        <v>0</v>
      </c>
      <c r="S187" s="32">
        <f t="shared" si="261"/>
        <v>0</v>
      </c>
      <c r="T187" s="41"/>
      <c r="U187" s="40">
        <f t="shared" ref="U187:V187" si="262">SUM(U175:U186)</f>
        <v>0</v>
      </c>
      <c r="V187" s="32">
        <f t="shared" si="262"/>
        <v>0</v>
      </c>
      <c r="W187" s="41"/>
      <c r="X187" s="40">
        <f t="shared" ref="X187:Y187" si="263">SUM(X175:X186)</f>
        <v>0</v>
      </c>
      <c r="Y187" s="32">
        <f t="shared" si="263"/>
        <v>0</v>
      </c>
      <c r="Z187" s="41"/>
      <c r="AA187" s="40">
        <f t="shared" ref="AA187:AB187" si="264">SUM(AA175:AA186)</f>
        <v>0</v>
      </c>
      <c r="AB187" s="32">
        <f t="shared" si="264"/>
        <v>0</v>
      </c>
      <c r="AC187" s="41"/>
      <c r="AD187" s="40">
        <f t="shared" ref="AD187:AE187" si="265">SUM(AD175:AD186)</f>
        <v>0</v>
      </c>
      <c r="AE187" s="32">
        <f t="shared" si="265"/>
        <v>0</v>
      </c>
      <c r="AF187" s="41"/>
      <c r="AG187" s="40">
        <f t="shared" ref="AG187:AH187" si="266">SUM(AG175:AG186)</f>
        <v>0</v>
      </c>
      <c r="AH187" s="32">
        <f t="shared" si="266"/>
        <v>0</v>
      </c>
      <c r="AI187" s="41"/>
      <c r="AJ187" s="40">
        <f t="shared" ref="AJ187:AK187" si="267">SUM(AJ175:AJ186)</f>
        <v>0</v>
      </c>
      <c r="AK187" s="32">
        <f t="shared" si="267"/>
        <v>0</v>
      </c>
      <c r="AL187" s="41"/>
      <c r="AM187" s="40">
        <f t="shared" ref="AM187:AN187" si="268">SUM(AM175:AM186)</f>
        <v>0</v>
      </c>
      <c r="AN187" s="32">
        <f t="shared" si="268"/>
        <v>0</v>
      </c>
      <c r="AO187" s="41"/>
      <c r="AP187" s="40">
        <f t="shared" ref="AP187:AQ187" si="269">SUM(AP175:AP186)</f>
        <v>0</v>
      </c>
      <c r="AQ187" s="32">
        <f t="shared" si="269"/>
        <v>0</v>
      </c>
      <c r="AR187" s="41"/>
      <c r="AS187" s="40">
        <f t="shared" ref="AS187:AT187" si="270">SUM(AS175:AS186)</f>
        <v>0</v>
      </c>
      <c r="AT187" s="32">
        <f t="shared" si="270"/>
        <v>0</v>
      </c>
      <c r="AU187" s="41"/>
      <c r="AV187" s="40">
        <f t="shared" ref="AV187:AW187" si="271">SUM(AV175:AV186)</f>
        <v>0</v>
      </c>
      <c r="AW187" s="32">
        <f t="shared" si="271"/>
        <v>0</v>
      </c>
      <c r="AX187" s="41"/>
      <c r="AY187" s="40">
        <f t="shared" ref="AY187:AZ187" si="272">SUM(AY175:AY186)</f>
        <v>0</v>
      </c>
      <c r="AZ187" s="32">
        <f t="shared" si="272"/>
        <v>0</v>
      </c>
      <c r="BA187" s="41"/>
      <c r="BB187" s="40">
        <f t="shared" ref="BB187:BC187" si="273">SUM(BB175:BB186)</f>
        <v>0</v>
      </c>
      <c r="BC187" s="32">
        <f t="shared" si="273"/>
        <v>0</v>
      </c>
      <c r="BD187" s="41"/>
      <c r="BE187" s="40">
        <f t="shared" ref="BE187:BF187" si="274">SUM(BE175:BE186)</f>
        <v>1E-3</v>
      </c>
      <c r="BF187" s="32">
        <f t="shared" si="274"/>
        <v>0.01</v>
      </c>
      <c r="BG187" s="41"/>
      <c r="BH187" s="40">
        <f t="shared" ref="BH187:BI187" si="275">SUM(BH175:BH186)</f>
        <v>0</v>
      </c>
      <c r="BI187" s="32">
        <f t="shared" si="275"/>
        <v>0</v>
      </c>
      <c r="BJ187" s="41"/>
      <c r="BK187" s="40">
        <f t="shared" ref="BK187:BL187" si="276">SUM(BK175:BK186)</f>
        <v>0</v>
      </c>
      <c r="BL187" s="32">
        <f t="shared" si="276"/>
        <v>0</v>
      </c>
      <c r="BM187" s="41"/>
      <c r="BN187" s="33">
        <f t="shared" si="253"/>
        <v>1E-3</v>
      </c>
      <c r="BO187" s="34">
        <f t="shared" si="254"/>
        <v>0.01</v>
      </c>
      <c r="BP187" s="4"/>
      <c r="BQ187" s="5"/>
      <c r="BR187" s="4"/>
      <c r="BS187" s="4"/>
      <c r="BT187" s="4"/>
      <c r="BU187" s="5"/>
      <c r="BV187" s="4"/>
      <c r="BW187" s="4"/>
      <c r="BX187" s="4"/>
      <c r="BY187" s="5"/>
      <c r="BZ187" s="4"/>
      <c r="CA187" s="4"/>
      <c r="CB187" s="4"/>
      <c r="CC187" s="5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CW187" s="2"/>
      <c r="CX187" s="1"/>
      <c r="CY187" s="1"/>
      <c r="CZ187" s="1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</row>
    <row r="188" spans="1:191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15.58</v>
      </c>
      <c r="P188" s="13">
        <v>151.94999999999999</v>
      </c>
      <c r="Q188" s="38">
        <f t="shared" ref="Q188:Q193" si="277">P188/O188*1000</f>
        <v>9752.8883183568669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f t="shared" ref="W188:W199" si="278">IF(U188=0,0,V188/U188*1000)</f>
        <v>0</v>
      </c>
      <c r="X188" s="37">
        <v>0</v>
      </c>
      <c r="Y188" s="13">
        <v>0</v>
      </c>
      <c r="Z188" s="38">
        <f t="shared" ref="Z188:Z199" si="279">IF(X188=0,0,Y188/X188*1000)</f>
        <v>0</v>
      </c>
      <c r="AA188" s="37">
        <v>0</v>
      </c>
      <c r="AB188" s="13">
        <v>0</v>
      </c>
      <c r="AC188" s="38">
        <v>0</v>
      </c>
      <c r="AD188" s="37">
        <v>0</v>
      </c>
      <c r="AE188" s="13">
        <v>0</v>
      </c>
      <c r="AF188" s="38">
        <v>0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f t="shared" ref="BA188:BA199" si="280">IF(AY188=0,0,AZ188/AY188*1000)</f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7">
        <f>SUM(BK188,AM188,AG188,AA188,L188,C188,F188,AD188,AJ188,AV188,BH188,AS188,BE188,O188)</f>
        <v>15.58</v>
      </c>
      <c r="BO188" s="15">
        <f>SUM(BL188,AN188,AH188,AB188,M188,D188,G188,AE188,AK188,AW188,BI188,AT188,BF188,P188)</f>
        <v>151.94999999999999</v>
      </c>
      <c r="BP188" s="4"/>
      <c r="BQ188" s="5"/>
      <c r="BR188" s="4"/>
      <c r="BS188" s="4"/>
      <c r="BT188" s="4"/>
      <c r="BU188" s="5"/>
      <c r="BV188" s="4"/>
      <c r="BW188" s="4"/>
      <c r="BX188" s="4"/>
      <c r="BY188" s="5"/>
      <c r="BZ188" s="4"/>
      <c r="CA188" s="4"/>
      <c r="CB188" s="4"/>
      <c r="CC188" s="5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  <c r="CW188" s="2"/>
      <c r="CX188" s="1"/>
      <c r="CY188" s="1"/>
      <c r="CZ188" s="1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</row>
    <row r="189" spans="1:191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f t="shared" si="278"/>
        <v>0</v>
      </c>
      <c r="X189" s="37">
        <v>0</v>
      </c>
      <c r="Y189" s="13">
        <v>0</v>
      </c>
      <c r="Z189" s="38">
        <f t="shared" si="279"/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f t="shared" si="280"/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7">
        <f>SUM(BK189,AM189,AG189,AA189,L189,C189,F189,AD189,AJ189,AV189,BH189,AS189,BE189,O189)</f>
        <v>0</v>
      </c>
      <c r="BO189" s="15">
        <f>SUM(BL189,AN189,AH189,AB189,M189,D189,G189,AE189,AK189,AW189,BI189,AT189,BF189,P189)</f>
        <v>0</v>
      </c>
      <c r="BP189" s="4"/>
      <c r="BQ189" s="5"/>
      <c r="BR189" s="4"/>
      <c r="BS189" s="4"/>
      <c r="BT189" s="4"/>
      <c r="BU189" s="5"/>
      <c r="BV189" s="4"/>
      <c r="BW189" s="4"/>
      <c r="BX189" s="4"/>
      <c r="BY189" s="5"/>
      <c r="BZ189" s="4"/>
      <c r="CA189" s="4"/>
      <c r="CB189" s="4"/>
      <c r="CC189" s="5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  <c r="CW189" s="2"/>
      <c r="CX189" s="1"/>
      <c r="CY189" s="1"/>
      <c r="CZ189" s="1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</row>
    <row r="190" spans="1:191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f t="shared" si="278"/>
        <v>0</v>
      </c>
      <c r="X190" s="37">
        <v>0</v>
      </c>
      <c r="Y190" s="13">
        <v>0</v>
      </c>
      <c r="Z190" s="38">
        <f t="shared" si="279"/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f t="shared" si="280"/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7">
        <v>0</v>
      </c>
      <c r="BO190" s="15">
        <f t="shared" ref="BO190:BO200" si="281">SUM(BL190,AN190,AH190,AB190,M190,D190,G190,AE190,AK190,AW190,BI190,AT190,BF190,P190)</f>
        <v>0</v>
      </c>
      <c r="BP190" s="4"/>
      <c r="BQ190" s="5"/>
      <c r="BR190" s="4"/>
      <c r="BS190" s="4"/>
      <c r="BT190" s="4"/>
      <c r="BU190" s="5"/>
      <c r="BV190" s="4"/>
      <c r="BW190" s="4"/>
      <c r="BX190" s="4"/>
      <c r="BY190" s="5"/>
      <c r="BZ190" s="4"/>
      <c r="CA190" s="4"/>
      <c r="CB190" s="4"/>
      <c r="CC190" s="5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  <c r="CW190" s="2"/>
      <c r="CX190" s="1"/>
      <c r="CY190" s="1"/>
      <c r="CZ190" s="1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</row>
    <row r="191" spans="1:191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f t="shared" si="278"/>
        <v>0</v>
      </c>
      <c r="X191" s="37">
        <v>0</v>
      </c>
      <c r="Y191" s="13">
        <v>0</v>
      </c>
      <c r="Z191" s="38">
        <f t="shared" si="279"/>
        <v>0</v>
      </c>
      <c r="AA191" s="37">
        <v>0</v>
      </c>
      <c r="AB191" s="13">
        <v>0</v>
      </c>
      <c r="AC191" s="38">
        <v>0</v>
      </c>
      <c r="AD191" s="37">
        <v>0</v>
      </c>
      <c r="AE191" s="13">
        <v>0</v>
      </c>
      <c r="AF191" s="38">
        <v>0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f t="shared" si="280"/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7">
        <f t="shared" ref="BN191:BN200" si="282">SUM(BK191,AM191,AG191,AA191,L191,C191,F191,AD191,AJ191,AV191,BH191,AS191,BE191,O191)</f>
        <v>0</v>
      </c>
      <c r="BO191" s="15">
        <f t="shared" si="281"/>
        <v>0</v>
      </c>
      <c r="BP191" s="4"/>
      <c r="BQ191" s="5"/>
      <c r="BR191" s="4"/>
      <c r="BS191" s="4"/>
      <c r="BT191" s="4"/>
      <c r="BU191" s="5"/>
      <c r="BV191" s="4"/>
      <c r="BW191" s="4"/>
      <c r="BX191" s="4"/>
      <c r="BY191" s="5"/>
      <c r="BZ191" s="4"/>
      <c r="CA191" s="4"/>
      <c r="CB191" s="4"/>
      <c r="CC191" s="5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  <c r="CW191" s="2"/>
      <c r="CX191" s="1"/>
      <c r="CY191" s="1"/>
      <c r="CZ191" s="1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</row>
    <row r="192" spans="1:191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f t="shared" si="278"/>
        <v>0</v>
      </c>
      <c r="X192" s="37">
        <v>0</v>
      </c>
      <c r="Y192" s="13">
        <v>0</v>
      </c>
      <c r="Z192" s="38">
        <f t="shared" si="279"/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f t="shared" si="280"/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7">
        <f t="shared" si="282"/>
        <v>0</v>
      </c>
      <c r="BO192" s="15">
        <f t="shared" si="281"/>
        <v>0</v>
      </c>
      <c r="BP192" s="4"/>
      <c r="BQ192" s="5"/>
      <c r="BR192" s="4"/>
      <c r="BS192" s="4"/>
      <c r="BT192" s="4"/>
      <c r="BU192" s="5"/>
      <c r="BV192" s="4"/>
      <c r="BW192" s="4"/>
      <c r="BX192" s="4"/>
      <c r="BY192" s="5"/>
      <c r="BZ192" s="4"/>
      <c r="CA192" s="4"/>
      <c r="CB192" s="4"/>
      <c r="CC192" s="5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  <c r="CW192" s="2"/>
      <c r="CX192" s="1"/>
      <c r="CY192" s="1"/>
      <c r="CZ192" s="1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</row>
    <row r="193" spans="1:191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5.18</v>
      </c>
      <c r="P193" s="13">
        <v>107.89100000000001</v>
      </c>
      <c r="Q193" s="38">
        <f t="shared" si="277"/>
        <v>20828.37837837838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f t="shared" si="278"/>
        <v>0</v>
      </c>
      <c r="X193" s="37">
        <v>0</v>
      </c>
      <c r="Y193" s="13">
        <v>0</v>
      </c>
      <c r="Z193" s="38">
        <f t="shared" si="279"/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f t="shared" si="280"/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1E-3</v>
      </c>
      <c r="BI193" s="13">
        <v>0.252</v>
      </c>
      <c r="BJ193" s="38">
        <f t="shared" ref="BJ193:BJ195" si="283">BI193/BH193*1000</f>
        <v>252000</v>
      </c>
      <c r="BK193" s="37">
        <v>0</v>
      </c>
      <c r="BL193" s="13">
        <v>0</v>
      </c>
      <c r="BM193" s="38">
        <v>0</v>
      </c>
      <c r="BN193" s="7">
        <f t="shared" si="282"/>
        <v>5.181</v>
      </c>
      <c r="BO193" s="15">
        <f t="shared" si="281"/>
        <v>108.143</v>
      </c>
      <c r="BP193" s="4"/>
      <c r="BQ193" s="5"/>
      <c r="BR193" s="4"/>
      <c r="BS193" s="4"/>
      <c r="BT193" s="4"/>
      <c r="BU193" s="5"/>
      <c r="BV193" s="4"/>
      <c r="BW193" s="4"/>
      <c r="BX193" s="4"/>
      <c r="BY193" s="5"/>
      <c r="BZ193" s="4"/>
      <c r="CA193" s="4"/>
      <c r="CB193" s="4"/>
      <c r="CC193" s="5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  <c r="CW193" s="2"/>
      <c r="CX193" s="1"/>
      <c r="CY193" s="1"/>
      <c r="CZ193" s="1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</row>
    <row r="194" spans="1:191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f t="shared" si="278"/>
        <v>0</v>
      </c>
      <c r="X194" s="37">
        <v>0</v>
      </c>
      <c r="Y194" s="13">
        <v>0</v>
      </c>
      <c r="Z194" s="38">
        <f t="shared" si="279"/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f t="shared" si="280"/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7">
        <f t="shared" si="282"/>
        <v>0</v>
      </c>
      <c r="BO194" s="15">
        <f t="shared" si="281"/>
        <v>0</v>
      </c>
      <c r="BP194" s="4"/>
      <c r="BQ194" s="5"/>
      <c r="BR194" s="4"/>
      <c r="BS194" s="4"/>
      <c r="BT194" s="4"/>
      <c r="BU194" s="5"/>
      <c r="BV194" s="4"/>
      <c r="BW194" s="4"/>
      <c r="BX194" s="4"/>
      <c r="BY194" s="5"/>
      <c r="BZ194" s="4"/>
      <c r="CA194" s="4"/>
      <c r="CB194" s="4"/>
      <c r="CC194" s="5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  <c r="CW194" s="2"/>
      <c r="CX194" s="1"/>
      <c r="CY194" s="1"/>
      <c r="CZ194" s="1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</row>
    <row r="195" spans="1:191" x14ac:dyDescent="0.3">
      <c r="A195" s="46">
        <v>2018</v>
      </c>
      <c r="B195" s="47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0</v>
      </c>
      <c r="M195" s="13">
        <v>0</v>
      </c>
      <c r="N195" s="38">
        <v>0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f t="shared" si="278"/>
        <v>0</v>
      </c>
      <c r="X195" s="37">
        <v>0</v>
      </c>
      <c r="Y195" s="13">
        <v>0</v>
      </c>
      <c r="Z195" s="38">
        <f t="shared" si="279"/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f t="shared" si="280"/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1E-3</v>
      </c>
      <c r="BI195" s="13">
        <v>0.14499999999999999</v>
      </c>
      <c r="BJ195" s="38">
        <f t="shared" si="283"/>
        <v>145000</v>
      </c>
      <c r="BK195" s="37">
        <v>0</v>
      </c>
      <c r="BL195" s="13">
        <v>0</v>
      </c>
      <c r="BM195" s="38">
        <v>0</v>
      </c>
      <c r="BN195" s="7">
        <f t="shared" si="282"/>
        <v>1E-3</v>
      </c>
      <c r="BO195" s="15">
        <f t="shared" si="281"/>
        <v>0.14499999999999999</v>
      </c>
      <c r="BP195" s="4"/>
      <c r="BQ195" s="5"/>
      <c r="BR195" s="4"/>
      <c r="BS195" s="4"/>
      <c r="BT195" s="4"/>
      <c r="BU195" s="5"/>
      <c r="BV195" s="4"/>
      <c r="BW195" s="4"/>
      <c r="BX195" s="4"/>
      <c r="BY195" s="5"/>
      <c r="BZ195" s="4"/>
      <c r="CA195" s="4"/>
      <c r="CB195" s="4"/>
      <c r="CC195" s="5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  <c r="CW195" s="2"/>
      <c r="CX195" s="1"/>
      <c r="CY195" s="1"/>
      <c r="CZ195" s="1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</row>
    <row r="196" spans="1:191" x14ac:dyDescent="0.3">
      <c r="A196" s="46">
        <v>2018</v>
      </c>
      <c r="B196" s="38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f t="shared" si="278"/>
        <v>0</v>
      </c>
      <c r="X196" s="37">
        <v>0</v>
      </c>
      <c r="Y196" s="13">
        <v>0</v>
      </c>
      <c r="Z196" s="38">
        <f t="shared" si="279"/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f t="shared" si="280"/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0</v>
      </c>
      <c r="BL196" s="13">
        <v>0</v>
      </c>
      <c r="BM196" s="38">
        <v>0</v>
      </c>
      <c r="BN196" s="7">
        <f t="shared" si="282"/>
        <v>0</v>
      </c>
      <c r="BO196" s="15">
        <f t="shared" si="281"/>
        <v>0</v>
      </c>
      <c r="BP196" s="4"/>
      <c r="BQ196" s="5"/>
      <c r="BR196" s="4"/>
      <c r="BS196" s="4"/>
      <c r="BT196" s="4"/>
      <c r="BU196" s="5"/>
      <c r="BV196" s="4"/>
      <c r="BW196" s="4"/>
      <c r="BX196" s="4"/>
      <c r="BY196" s="5"/>
      <c r="BZ196" s="4"/>
      <c r="CA196" s="4"/>
      <c r="CB196" s="4"/>
      <c r="CC196" s="5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  <c r="CW196" s="2"/>
      <c r="CX196" s="1"/>
      <c r="CY196" s="1"/>
      <c r="CZ196" s="1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</row>
    <row r="197" spans="1:191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f t="shared" si="278"/>
        <v>0</v>
      </c>
      <c r="X197" s="37">
        <v>0</v>
      </c>
      <c r="Y197" s="13">
        <v>0</v>
      </c>
      <c r="Z197" s="38">
        <f t="shared" si="279"/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f t="shared" si="280"/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7">
        <f t="shared" si="282"/>
        <v>0</v>
      </c>
      <c r="BO197" s="15">
        <f t="shared" si="281"/>
        <v>0</v>
      </c>
      <c r="BP197" s="4"/>
      <c r="BQ197" s="5"/>
      <c r="BR197" s="4"/>
      <c r="BS197" s="4"/>
      <c r="BT197" s="4"/>
      <c r="BU197" s="5"/>
      <c r="BV197" s="4"/>
      <c r="BW197" s="4"/>
      <c r="BX197" s="4"/>
      <c r="BY197" s="5"/>
      <c r="BZ197" s="4"/>
      <c r="CA197" s="4"/>
      <c r="CB197" s="4"/>
      <c r="CC197" s="5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  <c r="CW197" s="2"/>
      <c r="CX197" s="1"/>
      <c r="CY197" s="1"/>
      <c r="CZ197" s="1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</row>
    <row r="198" spans="1:191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f t="shared" si="278"/>
        <v>0</v>
      </c>
      <c r="X198" s="37">
        <v>0</v>
      </c>
      <c r="Y198" s="13">
        <v>0</v>
      </c>
      <c r="Z198" s="38">
        <f t="shared" si="279"/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f t="shared" si="280"/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6.9999999999999999E-4</v>
      </c>
      <c r="BL198" s="13">
        <v>1.4119999999999999</v>
      </c>
      <c r="BM198" s="38">
        <f t="shared" ref="BM198:BM199" si="284">BL198/BK198*1000</f>
        <v>2017142.857142857</v>
      </c>
      <c r="BN198" s="7">
        <f t="shared" si="282"/>
        <v>6.9999999999999999E-4</v>
      </c>
      <c r="BO198" s="15">
        <f t="shared" si="281"/>
        <v>1.4119999999999999</v>
      </c>
      <c r="BP198" s="4"/>
      <c r="BQ198" s="5"/>
      <c r="BR198" s="4"/>
      <c r="BS198" s="4"/>
      <c r="BT198" s="4"/>
      <c r="BU198" s="5"/>
      <c r="BV198" s="4"/>
      <c r="BW198" s="4"/>
      <c r="BX198" s="4"/>
      <c r="BY198" s="5"/>
      <c r="BZ198" s="4"/>
      <c r="CA198" s="4"/>
      <c r="CB198" s="4"/>
      <c r="CC198" s="5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  <c r="CW198" s="2"/>
      <c r="CX198" s="1"/>
      <c r="CY198" s="1"/>
      <c r="CZ198" s="1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</row>
    <row r="199" spans="1:191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f t="shared" si="278"/>
        <v>0</v>
      </c>
      <c r="X199" s="37">
        <v>0</v>
      </c>
      <c r="Y199" s="13">
        <v>0</v>
      </c>
      <c r="Z199" s="38">
        <f t="shared" si="279"/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f t="shared" si="280"/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7.2199999999999999E-3</v>
      </c>
      <c r="BL199" s="13">
        <v>3.2650000000000001</v>
      </c>
      <c r="BM199" s="38">
        <f t="shared" si="284"/>
        <v>452216.06648199446</v>
      </c>
      <c r="BN199" s="7">
        <f t="shared" si="282"/>
        <v>7.2199999999999999E-3</v>
      </c>
      <c r="BO199" s="15">
        <f t="shared" si="281"/>
        <v>3.2650000000000001</v>
      </c>
      <c r="BP199" s="4"/>
      <c r="BQ199" s="5"/>
      <c r="BR199" s="4"/>
      <c r="BS199" s="4"/>
      <c r="BT199" s="4"/>
      <c r="BU199" s="5"/>
      <c r="BV199" s="4"/>
      <c r="BW199" s="4"/>
      <c r="BX199" s="4"/>
      <c r="BY199" s="5"/>
      <c r="BZ199" s="4"/>
      <c r="CA199" s="4"/>
      <c r="CB199" s="4"/>
      <c r="CC199" s="5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  <c r="CW199" s="2"/>
      <c r="CX199" s="1"/>
      <c r="CY199" s="1"/>
      <c r="CZ199" s="1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</row>
    <row r="200" spans="1:191" ht="15" thickBot="1" x14ac:dyDescent="0.35">
      <c r="A200" s="48"/>
      <c r="B200" s="49" t="s">
        <v>17</v>
      </c>
      <c r="C200" s="40">
        <f t="shared" ref="C200:D200" si="285">SUM(C188:C199)</f>
        <v>0</v>
      </c>
      <c r="D200" s="32">
        <f t="shared" si="285"/>
        <v>0</v>
      </c>
      <c r="E200" s="41"/>
      <c r="F200" s="40">
        <f t="shared" ref="F200:G200" si="286">SUM(F188:F199)</f>
        <v>0</v>
      </c>
      <c r="G200" s="32">
        <f t="shared" si="286"/>
        <v>0</v>
      </c>
      <c r="H200" s="41"/>
      <c r="I200" s="40">
        <v>0</v>
      </c>
      <c r="J200" s="32">
        <v>0</v>
      </c>
      <c r="K200" s="41"/>
      <c r="L200" s="40">
        <f t="shared" ref="L200:M200" si="287">SUM(L188:L199)</f>
        <v>0</v>
      </c>
      <c r="M200" s="32">
        <f t="shared" si="287"/>
        <v>0</v>
      </c>
      <c r="N200" s="41"/>
      <c r="O200" s="40">
        <f t="shared" ref="O200:P200" si="288">SUM(O188:O199)</f>
        <v>20.759999999999998</v>
      </c>
      <c r="P200" s="32">
        <f t="shared" si="288"/>
        <v>259.84100000000001</v>
      </c>
      <c r="Q200" s="41"/>
      <c r="R200" s="40">
        <f t="shared" ref="R200:S200" si="289">SUM(R188:R199)</f>
        <v>0</v>
      </c>
      <c r="S200" s="32">
        <f t="shared" si="289"/>
        <v>0</v>
      </c>
      <c r="T200" s="41"/>
      <c r="U200" s="40">
        <f t="shared" ref="U200:V200" si="290">SUM(U188:U199)</f>
        <v>0</v>
      </c>
      <c r="V200" s="32">
        <f t="shared" si="290"/>
        <v>0</v>
      </c>
      <c r="W200" s="41"/>
      <c r="X200" s="40">
        <f t="shared" ref="X200:Y200" si="291">SUM(X188:X199)</f>
        <v>0</v>
      </c>
      <c r="Y200" s="32">
        <f t="shared" si="291"/>
        <v>0</v>
      </c>
      <c r="Z200" s="41"/>
      <c r="AA200" s="40">
        <f t="shared" ref="AA200:AB200" si="292">SUM(AA188:AA199)</f>
        <v>0</v>
      </c>
      <c r="AB200" s="32">
        <f t="shared" si="292"/>
        <v>0</v>
      </c>
      <c r="AC200" s="41"/>
      <c r="AD200" s="40">
        <f t="shared" ref="AD200:AE200" si="293">SUM(AD188:AD199)</f>
        <v>0</v>
      </c>
      <c r="AE200" s="32">
        <f t="shared" si="293"/>
        <v>0</v>
      </c>
      <c r="AF200" s="41"/>
      <c r="AG200" s="40">
        <f t="shared" ref="AG200:AH200" si="294">SUM(AG188:AG199)</f>
        <v>0</v>
      </c>
      <c r="AH200" s="32">
        <f t="shared" si="294"/>
        <v>0</v>
      </c>
      <c r="AI200" s="41"/>
      <c r="AJ200" s="40">
        <f t="shared" ref="AJ200:AK200" si="295">SUM(AJ188:AJ199)</f>
        <v>0</v>
      </c>
      <c r="AK200" s="32">
        <f t="shared" si="295"/>
        <v>0</v>
      </c>
      <c r="AL200" s="41"/>
      <c r="AM200" s="40">
        <f t="shared" ref="AM200:AN200" si="296">SUM(AM188:AM199)</f>
        <v>0</v>
      </c>
      <c r="AN200" s="32">
        <f t="shared" si="296"/>
        <v>0</v>
      </c>
      <c r="AO200" s="41"/>
      <c r="AP200" s="40">
        <f t="shared" ref="AP200:AQ200" si="297">SUM(AP188:AP199)</f>
        <v>0</v>
      </c>
      <c r="AQ200" s="32">
        <f t="shared" si="297"/>
        <v>0</v>
      </c>
      <c r="AR200" s="41"/>
      <c r="AS200" s="40">
        <f t="shared" ref="AS200:AT200" si="298">SUM(AS188:AS199)</f>
        <v>0</v>
      </c>
      <c r="AT200" s="32">
        <f t="shared" si="298"/>
        <v>0</v>
      </c>
      <c r="AU200" s="41"/>
      <c r="AV200" s="40">
        <f t="shared" ref="AV200:AW200" si="299">SUM(AV188:AV199)</f>
        <v>0</v>
      </c>
      <c r="AW200" s="32">
        <f t="shared" si="299"/>
        <v>0</v>
      </c>
      <c r="AX200" s="41"/>
      <c r="AY200" s="40">
        <f t="shared" ref="AY200:AZ200" si="300">SUM(AY188:AY199)</f>
        <v>0</v>
      </c>
      <c r="AZ200" s="32">
        <f t="shared" si="300"/>
        <v>0</v>
      </c>
      <c r="BA200" s="41"/>
      <c r="BB200" s="40">
        <f t="shared" ref="BB200:BC200" si="301">SUM(BB188:BB199)</f>
        <v>0</v>
      </c>
      <c r="BC200" s="32">
        <f t="shared" si="301"/>
        <v>0</v>
      </c>
      <c r="BD200" s="41"/>
      <c r="BE200" s="40">
        <f t="shared" ref="BE200:BF200" si="302">SUM(BE188:BE199)</f>
        <v>0</v>
      </c>
      <c r="BF200" s="32">
        <f t="shared" si="302"/>
        <v>0</v>
      </c>
      <c r="BG200" s="41"/>
      <c r="BH200" s="40">
        <f t="shared" ref="BH200:BI200" si="303">SUM(BH188:BH199)</f>
        <v>2E-3</v>
      </c>
      <c r="BI200" s="32">
        <f t="shared" si="303"/>
        <v>0.39700000000000002</v>
      </c>
      <c r="BJ200" s="41"/>
      <c r="BK200" s="40">
        <f t="shared" ref="BK200:BL200" si="304">SUM(BK188:BK199)</f>
        <v>7.92E-3</v>
      </c>
      <c r="BL200" s="32">
        <f t="shared" si="304"/>
        <v>4.6769999999999996</v>
      </c>
      <c r="BM200" s="41"/>
      <c r="BN200" s="33">
        <f t="shared" si="282"/>
        <v>20.769919999999999</v>
      </c>
      <c r="BO200" s="34">
        <f t="shared" si="281"/>
        <v>264.91500000000002</v>
      </c>
      <c r="BP200" s="4"/>
      <c r="BQ200" s="5"/>
      <c r="BR200" s="4"/>
      <c r="BS200" s="4"/>
      <c r="BT200" s="4"/>
      <c r="BU200" s="5"/>
      <c r="BV200" s="4"/>
      <c r="BW200" s="4"/>
      <c r="BX200" s="4"/>
      <c r="BY200" s="5"/>
      <c r="BZ200" s="4"/>
      <c r="CA200" s="4"/>
      <c r="CB200" s="4"/>
      <c r="CC200" s="5"/>
      <c r="CD200" s="1"/>
      <c r="CE200" s="1"/>
      <c r="CF200" s="1"/>
      <c r="CG200" s="2"/>
      <c r="CH200" s="1"/>
      <c r="CI200" s="1"/>
      <c r="CJ200" s="1"/>
      <c r="CK200" s="2"/>
      <c r="CL200" s="1"/>
      <c r="CM200" s="1"/>
      <c r="CN200" s="1"/>
      <c r="CO200" s="2"/>
      <c r="CP200" s="1"/>
      <c r="CQ200" s="1"/>
      <c r="CR200" s="1"/>
      <c r="CS200" s="2"/>
      <c r="CT200" s="1"/>
      <c r="CU200" s="1"/>
      <c r="CV200" s="1"/>
      <c r="CW200" s="2"/>
      <c r="CX200" s="1"/>
      <c r="CY200" s="1"/>
      <c r="CZ200" s="1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</row>
    <row r="201" spans="1:191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f t="shared" ref="W201:W212" si="305">IF(U201=0,0,V201/U201*1000)</f>
        <v>0</v>
      </c>
      <c r="X201" s="37">
        <v>0</v>
      </c>
      <c r="Y201" s="13">
        <v>0</v>
      </c>
      <c r="Z201" s="38">
        <f t="shared" ref="Z201:Z212" si="306">IF(X201=0,0,Y201/X201*1000)</f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f t="shared" ref="BA201:BA212" si="307">IF(AY201=0,0,AZ201/AY201*1000)</f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7">
        <f t="shared" ref="BN201:BN213" si="308">SUM(BK201,AM201,AG201,AA201,L201,C201,F201,AD201,AJ201,AV201,BH201,AS201,BE201,O201+R201)</f>
        <v>0</v>
      </c>
      <c r="BO201" s="15">
        <f t="shared" ref="BO201:BO213" si="309">SUM(BL201,AN201,AH201,AB201,M201,D201,G201,AE201,AK201,AW201,BI201,AT201,BF201,P201+S201)</f>
        <v>0</v>
      </c>
      <c r="BP201" s="4"/>
      <c r="BQ201" s="5"/>
      <c r="BR201" s="4"/>
      <c r="BS201" s="4"/>
      <c r="BT201" s="4"/>
      <c r="BU201" s="5"/>
      <c r="BV201" s="4"/>
      <c r="BW201" s="4"/>
      <c r="BX201" s="4"/>
      <c r="BY201" s="5"/>
      <c r="BZ201" s="4"/>
      <c r="CA201" s="4"/>
      <c r="CB201" s="4"/>
      <c r="CC201" s="5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  <c r="CW201" s="2"/>
      <c r="CX201" s="1"/>
      <c r="CY201" s="1"/>
      <c r="CZ201" s="1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</row>
    <row r="202" spans="1:191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f t="shared" si="305"/>
        <v>0</v>
      </c>
      <c r="X202" s="37">
        <v>0</v>
      </c>
      <c r="Y202" s="13">
        <v>0</v>
      </c>
      <c r="Z202" s="38">
        <f t="shared" si="306"/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f t="shared" si="307"/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7">
        <f t="shared" si="308"/>
        <v>0</v>
      </c>
      <c r="BO202" s="15">
        <f t="shared" si="309"/>
        <v>0</v>
      </c>
      <c r="BP202" s="4"/>
      <c r="BQ202" s="5"/>
      <c r="BR202" s="4"/>
      <c r="BS202" s="4"/>
      <c r="BT202" s="4"/>
      <c r="BU202" s="5"/>
      <c r="BV202" s="4"/>
      <c r="BW202" s="4"/>
      <c r="BX202" s="4"/>
      <c r="BY202" s="5"/>
      <c r="BZ202" s="4"/>
      <c r="CA202" s="4"/>
      <c r="CB202" s="4"/>
      <c r="CC202" s="5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  <c r="CW202" s="2"/>
      <c r="CX202" s="1"/>
      <c r="CY202" s="1"/>
      <c r="CZ202" s="1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</row>
    <row r="203" spans="1:191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f t="shared" si="305"/>
        <v>0</v>
      </c>
      <c r="X203" s="37">
        <v>0</v>
      </c>
      <c r="Y203" s="13">
        <v>0</v>
      </c>
      <c r="Z203" s="38">
        <f t="shared" si="306"/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f t="shared" si="307"/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7">
        <f t="shared" si="308"/>
        <v>0</v>
      </c>
      <c r="BO203" s="15">
        <f t="shared" si="309"/>
        <v>0</v>
      </c>
      <c r="BP203" s="4"/>
      <c r="BQ203" s="5"/>
      <c r="BR203" s="4"/>
      <c r="BS203" s="4"/>
      <c r="BT203" s="4"/>
      <c r="BU203" s="5"/>
      <c r="BV203" s="4"/>
      <c r="BW203" s="4"/>
      <c r="BX203" s="4"/>
      <c r="BY203" s="5"/>
      <c r="BZ203" s="4"/>
      <c r="CA203" s="4"/>
      <c r="CB203" s="4"/>
      <c r="CC203" s="5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  <c r="CW203" s="2"/>
      <c r="CX203" s="1"/>
      <c r="CY203" s="1"/>
      <c r="CZ203" s="1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</row>
    <row r="204" spans="1:191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2.7589000000000001</v>
      </c>
      <c r="P204" s="13">
        <v>259.13600000000002</v>
      </c>
      <c r="Q204" s="38">
        <f t="shared" ref="Q204:Q212" si="310">P204/O204*1000</f>
        <v>93927.289861901489</v>
      </c>
      <c r="R204" s="37">
        <v>1E-3</v>
      </c>
      <c r="S204" s="13">
        <v>0.106</v>
      </c>
      <c r="T204" s="38">
        <f t="shared" ref="T204" si="311">S204/R204*1000</f>
        <v>106000</v>
      </c>
      <c r="U204" s="37">
        <v>0</v>
      </c>
      <c r="V204" s="13">
        <v>0</v>
      </c>
      <c r="W204" s="38">
        <f t="shared" si="305"/>
        <v>0</v>
      </c>
      <c r="X204" s="37">
        <v>0</v>
      </c>
      <c r="Y204" s="13">
        <v>0</v>
      </c>
      <c r="Z204" s="38">
        <f t="shared" si="306"/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f t="shared" si="307"/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7">
        <f t="shared" si="308"/>
        <v>2.7599</v>
      </c>
      <c r="BO204" s="15">
        <f t="shared" si="309"/>
        <v>259.24200000000002</v>
      </c>
      <c r="BP204" s="4"/>
      <c r="BQ204" s="5"/>
      <c r="BR204" s="4"/>
      <c r="BS204" s="4"/>
      <c r="BT204" s="4"/>
      <c r="BU204" s="5"/>
      <c r="BV204" s="4"/>
      <c r="BW204" s="4"/>
      <c r="BX204" s="4"/>
      <c r="BY204" s="5"/>
      <c r="BZ204" s="4"/>
      <c r="CA204" s="4"/>
      <c r="CB204" s="4"/>
      <c r="CC204" s="5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  <c r="CW204" s="2"/>
      <c r="CX204" s="1"/>
      <c r="CY204" s="1"/>
      <c r="CZ204" s="1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</row>
    <row r="205" spans="1:191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f t="shared" si="305"/>
        <v>0</v>
      </c>
      <c r="X205" s="37">
        <v>0</v>
      </c>
      <c r="Y205" s="13">
        <v>0</v>
      </c>
      <c r="Z205" s="38">
        <f t="shared" si="306"/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f t="shared" si="307"/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7">
        <f t="shared" si="308"/>
        <v>0</v>
      </c>
      <c r="BO205" s="15">
        <f t="shared" si="309"/>
        <v>0</v>
      </c>
      <c r="BP205" s="4"/>
      <c r="BQ205" s="5"/>
      <c r="BR205" s="4"/>
      <c r="BS205" s="4"/>
      <c r="BT205" s="4"/>
      <c r="BU205" s="5"/>
      <c r="BV205" s="4"/>
      <c r="BW205" s="4"/>
      <c r="BX205" s="4"/>
      <c r="BY205" s="5"/>
      <c r="BZ205" s="4"/>
      <c r="CA205" s="4"/>
      <c r="CB205" s="4"/>
      <c r="CC205" s="5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  <c r="CW205" s="2"/>
      <c r="CX205" s="1"/>
      <c r="CY205" s="1"/>
      <c r="CZ205" s="1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</row>
    <row r="206" spans="1:191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1.04</v>
      </c>
      <c r="P206" s="13">
        <v>199.76499999999999</v>
      </c>
      <c r="Q206" s="38">
        <f t="shared" si="310"/>
        <v>192081.73076923075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f t="shared" si="305"/>
        <v>0</v>
      </c>
      <c r="X206" s="37">
        <v>0</v>
      </c>
      <c r="Y206" s="13">
        <v>0</v>
      </c>
      <c r="Z206" s="38">
        <f t="shared" si="306"/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f t="shared" si="307"/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7">
        <f t="shared" si="308"/>
        <v>1.04</v>
      </c>
      <c r="BO206" s="15">
        <f t="shared" si="309"/>
        <v>199.76499999999999</v>
      </c>
      <c r="BP206" s="4"/>
      <c r="BQ206" s="5"/>
      <c r="BR206" s="4"/>
      <c r="BS206" s="4"/>
      <c r="BT206" s="4"/>
      <c r="BU206" s="5"/>
      <c r="BV206" s="4"/>
      <c r="BW206" s="4"/>
      <c r="BX206" s="4"/>
      <c r="BY206" s="5"/>
      <c r="BZ206" s="4"/>
      <c r="CA206" s="4"/>
      <c r="CB206" s="4"/>
      <c r="CC206" s="5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  <c r="CW206" s="2"/>
      <c r="CX206" s="1"/>
      <c r="CY206" s="1"/>
      <c r="CZ206" s="1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</row>
    <row r="207" spans="1:191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f t="shared" si="305"/>
        <v>0</v>
      </c>
      <c r="X207" s="37">
        <v>0</v>
      </c>
      <c r="Y207" s="13">
        <v>0</v>
      </c>
      <c r="Z207" s="38">
        <f t="shared" si="306"/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f t="shared" si="307"/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1.506E-2</v>
      </c>
      <c r="BL207" s="13">
        <v>1.4039999999999999</v>
      </c>
      <c r="BM207" s="38">
        <f t="shared" ref="BM207:BM211" si="312">BL207/BK207*1000</f>
        <v>93227.091633466131</v>
      </c>
      <c r="BN207" s="7">
        <f t="shared" si="308"/>
        <v>1.506E-2</v>
      </c>
      <c r="BO207" s="15">
        <f t="shared" si="309"/>
        <v>1.4039999999999999</v>
      </c>
      <c r="BP207" s="4"/>
      <c r="BQ207" s="5"/>
      <c r="BR207" s="4"/>
      <c r="BS207" s="4"/>
      <c r="BT207" s="4"/>
      <c r="BU207" s="5"/>
      <c r="BV207" s="4"/>
      <c r="BW207" s="4"/>
      <c r="BX207" s="4"/>
      <c r="BY207" s="5"/>
      <c r="BZ207" s="4"/>
      <c r="CA207" s="4"/>
      <c r="CB207" s="4"/>
      <c r="CC207" s="5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  <c r="CW207" s="2"/>
      <c r="CX207" s="1"/>
      <c r="CY207" s="1"/>
      <c r="CZ207" s="1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</row>
    <row r="208" spans="1:191" x14ac:dyDescent="0.3">
      <c r="A208" s="46">
        <v>2019</v>
      </c>
      <c r="B208" s="47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5</v>
      </c>
      <c r="P208" s="13">
        <v>113.30200000000001</v>
      </c>
      <c r="Q208" s="38">
        <f t="shared" si="310"/>
        <v>22660.400000000001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f t="shared" si="305"/>
        <v>0</v>
      </c>
      <c r="X208" s="37">
        <v>0</v>
      </c>
      <c r="Y208" s="13">
        <v>0</v>
      </c>
      <c r="Z208" s="38">
        <f t="shared" si="306"/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f t="shared" si="307"/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7">
        <f t="shared" si="308"/>
        <v>5</v>
      </c>
      <c r="BO208" s="15">
        <f t="shared" si="309"/>
        <v>113.30200000000001</v>
      </c>
      <c r="BP208" s="4"/>
      <c r="BQ208" s="5"/>
      <c r="BR208" s="4"/>
      <c r="BS208" s="4"/>
      <c r="BT208" s="4"/>
      <c r="BU208" s="5"/>
      <c r="BV208" s="4"/>
      <c r="BW208" s="4"/>
      <c r="BX208" s="4"/>
      <c r="BY208" s="5"/>
      <c r="BZ208" s="4"/>
      <c r="CA208" s="4"/>
      <c r="CB208" s="4"/>
      <c r="CC208" s="5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  <c r="CW208" s="2"/>
      <c r="CX208" s="1"/>
      <c r="CY208" s="1"/>
      <c r="CZ208" s="1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</row>
    <row r="209" spans="1:191" x14ac:dyDescent="0.3">
      <c r="A209" s="46">
        <v>2019</v>
      </c>
      <c r="B209" s="38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1</v>
      </c>
      <c r="P209" s="13">
        <v>24.844000000000001</v>
      </c>
      <c r="Q209" s="38">
        <f t="shared" si="310"/>
        <v>24844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f t="shared" si="305"/>
        <v>0</v>
      </c>
      <c r="X209" s="37">
        <v>0</v>
      </c>
      <c r="Y209" s="13">
        <v>0</v>
      </c>
      <c r="Z209" s="38">
        <f t="shared" si="306"/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f t="shared" si="307"/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7">
        <f t="shared" si="308"/>
        <v>1</v>
      </c>
      <c r="BO209" s="15">
        <f t="shared" si="309"/>
        <v>24.844000000000001</v>
      </c>
      <c r="BP209" s="4"/>
      <c r="BQ209" s="5"/>
      <c r="BR209" s="4"/>
      <c r="BS209" s="4"/>
      <c r="BT209" s="4"/>
      <c r="BU209" s="5"/>
      <c r="BV209" s="4"/>
      <c r="BW209" s="4"/>
      <c r="BX209" s="4"/>
      <c r="BY209" s="5"/>
      <c r="BZ209" s="4"/>
      <c r="CA209" s="4"/>
      <c r="CB209" s="4"/>
      <c r="CC209" s="5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  <c r="CW209" s="2"/>
      <c r="CX209" s="1"/>
      <c r="CY209" s="1"/>
      <c r="CZ209" s="1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</row>
    <row r="210" spans="1:191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f t="shared" si="305"/>
        <v>0</v>
      </c>
      <c r="X210" s="37">
        <v>0</v>
      </c>
      <c r="Y210" s="13">
        <v>0</v>
      </c>
      <c r="Z210" s="38">
        <f t="shared" si="306"/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f t="shared" si="307"/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7">
        <f t="shared" si="308"/>
        <v>0</v>
      </c>
      <c r="BO210" s="15">
        <f t="shared" si="309"/>
        <v>0</v>
      </c>
      <c r="BP210" s="4"/>
      <c r="BQ210" s="5"/>
      <c r="BR210" s="4"/>
      <c r="BS210" s="4"/>
      <c r="BT210" s="4"/>
      <c r="BU210" s="5"/>
      <c r="BV210" s="4"/>
      <c r="BW210" s="4"/>
      <c r="BX210" s="4"/>
      <c r="BY210" s="5"/>
      <c r="BZ210" s="4"/>
      <c r="CA210" s="4"/>
      <c r="CB210" s="4"/>
      <c r="CC210" s="5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  <c r="CW210" s="2"/>
      <c r="CX210" s="1"/>
      <c r="CY210" s="1"/>
      <c r="CZ210" s="1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</row>
    <row r="211" spans="1:191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0</v>
      </c>
      <c r="M211" s="13">
        <v>0</v>
      </c>
      <c r="N211" s="38">
        <v>0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f t="shared" si="305"/>
        <v>0</v>
      </c>
      <c r="X211" s="37">
        <v>0</v>
      </c>
      <c r="Y211" s="13">
        <v>0</v>
      </c>
      <c r="Z211" s="38">
        <f t="shared" si="306"/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f t="shared" si="307"/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6.8300000000000001E-3</v>
      </c>
      <c r="BL211" s="13">
        <v>3.6619999999999999</v>
      </c>
      <c r="BM211" s="38">
        <f t="shared" si="312"/>
        <v>536163.98243045388</v>
      </c>
      <c r="BN211" s="7">
        <f t="shared" si="308"/>
        <v>6.8300000000000001E-3</v>
      </c>
      <c r="BO211" s="15">
        <f t="shared" si="309"/>
        <v>3.6619999999999999</v>
      </c>
      <c r="BP211" s="4"/>
      <c r="BQ211" s="5"/>
      <c r="BR211" s="4"/>
      <c r="BS211" s="4"/>
      <c r="BT211" s="4"/>
      <c r="BU211" s="5"/>
      <c r="BV211" s="4"/>
      <c r="BW211" s="4"/>
      <c r="BX211" s="4"/>
      <c r="BY211" s="5"/>
      <c r="BZ211" s="4"/>
      <c r="CA211" s="4"/>
      <c r="CB211" s="4"/>
      <c r="CC211" s="5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  <c r="CW211" s="2"/>
      <c r="CX211" s="1"/>
      <c r="CY211" s="1"/>
      <c r="CZ211" s="1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</row>
    <row r="212" spans="1:191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0</v>
      </c>
      <c r="M212" s="13">
        <v>0</v>
      </c>
      <c r="N212" s="38">
        <v>0</v>
      </c>
      <c r="O212" s="37">
        <v>2.44462</v>
      </c>
      <c r="P212" s="13">
        <v>95.73</v>
      </c>
      <c r="Q212" s="38">
        <f t="shared" si="310"/>
        <v>39159.460366028259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f t="shared" si="305"/>
        <v>0</v>
      </c>
      <c r="X212" s="37">
        <v>0</v>
      </c>
      <c r="Y212" s="13">
        <v>0</v>
      </c>
      <c r="Z212" s="38">
        <f t="shared" si="306"/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f t="shared" si="307"/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7">
        <f t="shared" si="308"/>
        <v>2.44462</v>
      </c>
      <c r="BO212" s="15">
        <f t="shared" si="309"/>
        <v>95.73</v>
      </c>
      <c r="BP212" s="4"/>
      <c r="BQ212" s="5"/>
      <c r="BR212" s="4"/>
      <c r="BS212" s="4"/>
      <c r="BT212" s="4"/>
      <c r="BU212" s="5"/>
      <c r="BV212" s="4"/>
      <c r="BW212" s="4"/>
      <c r="BX212" s="4"/>
      <c r="BY212" s="5"/>
      <c r="BZ212" s="4"/>
      <c r="CA212" s="4"/>
      <c r="CB212" s="4"/>
      <c r="CC212" s="5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  <c r="CW212" s="2"/>
      <c r="CX212" s="1"/>
      <c r="CY212" s="1"/>
      <c r="CZ212" s="1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</row>
    <row r="213" spans="1:191" ht="15" thickBot="1" x14ac:dyDescent="0.35">
      <c r="A213" s="48"/>
      <c r="B213" s="49" t="s">
        <v>17</v>
      </c>
      <c r="C213" s="40">
        <f t="shared" ref="C213:D213" si="313">SUM(C201:C212)</f>
        <v>0</v>
      </c>
      <c r="D213" s="32">
        <f t="shared" si="313"/>
        <v>0</v>
      </c>
      <c r="E213" s="41"/>
      <c r="F213" s="40">
        <f t="shared" ref="F213:G213" si="314">SUM(F201:F212)</f>
        <v>0</v>
      </c>
      <c r="G213" s="32">
        <f t="shared" si="314"/>
        <v>0</v>
      </c>
      <c r="H213" s="41"/>
      <c r="I213" s="40">
        <v>0</v>
      </c>
      <c r="J213" s="32">
        <v>0</v>
      </c>
      <c r="K213" s="41"/>
      <c r="L213" s="40">
        <f t="shared" ref="L213:M213" si="315">SUM(L201:L212)</f>
        <v>0</v>
      </c>
      <c r="M213" s="32">
        <f t="shared" si="315"/>
        <v>0</v>
      </c>
      <c r="N213" s="41"/>
      <c r="O213" s="40">
        <f t="shared" ref="O213:P213" si="316">SUM(O201:O212)</f>
        <v>12.24352</v>
      </c>
      <c r="P213" s="32">
        <f t="shared" si="316"/>
        <v>692.77700000000004</v>
      </c>
      <c r="Q213" s="41"/>
      <c r="R213" s="40">
        <f t="shared" ref="R213:S213" si="317">SUM(R201:R212)</f>
        <v>1E-3</v>
      </c>
      <c r="S213" s="32">
        <f t="shared" si="317"/>
        <v>0.106</v>
      </c>
      <c r="T213" s="41"/>
      <c r="U213" s="40">
        <f t="shared" ref="U213:V213" si="318">SUM(U201:U212)</f>
        <v>0</v>
      </c>
      <c r="V213" s="32">
        <f t="shared" si="318"/>
        <v>0</v>
      </c>
      <c r="W213" s="41"/>
      <c r="X213" s="40">
        <f t="shared" ref="X213:Y213" si="319">SUM(X201:X212)</f>
        <v>0</v>
      </c>
      <c r="Y213" s="32">
        <f t="shared" si="319"/>
        <v>0</v>
      </c>
      <c r="Z213" s="41"/>
      <c r="AA213" s="40">
        <f t="shared" ref="AA213:AB213" si="320">SUM(AA201:AA212)</f>
        <v>0</v>
      </c>
      <c r="AB213" s="32">
        <f t="shared" si="320"/>
        <v>0</v>
      </c>
      <c r="AC213" s="41"/>
      <c r="AD213" s="40">
        <f t="shared" ref="AD213:AE213" si="321">SUM(AD201:AD212)</f>
        <v>0</v>
      </c>
      <c r="AE213" s="32">
        <f t="shared" si="321"/>
        <v>0</v>
      </c>
      <c r="AF213" s="41"/>
      <c r="AG213" s="40">
        <f t="shared" ref="AG213:AH213" si="322">SUM(AG201:AG212)</f>
        <v>0</v>
      </c>
      <c r="AH213" s="32">
        <f t="shared" si="322"/>
        <v>0</v>
      </c>
      <c r="AI213" s="41"/>
      <c r="AJ213" s="40">
        <f t="shared" ref="AJ213:AK213" si="323">SUM(AJ201:AJ212)</f>
        <v>0</v>
      </c>
      <c r="AK213" s="32">
        <f t="shared" si="323"/>
        <v>0</v>
      </c>
      <c r="AL213" s="41"/>
      <c r="AM213" s="40">
        <f t="shared" ref="AM213:AN213" si="324">SUM(AM201:AM212)</f>
        <v>0</v>
      </c>
      <c r="AN213" s="32">
        <f t="shared" si="324"/>
        <v>0</v>
      </c>
      <c r="AO213" s="41"/>
      <c r="AP213" s="40">
        <f t="shared" ref="AP213:AQ213" si="325">SUM(AP201:AP212)</f>
        <v>0</v>
      </c>
      <c r="AQ213" s="32">
        <f t="shared" si="325"/>
        <v>0</v>
      </c>
      <c r="AR213" s="41"/>
      <c r="AS213" s="40">
        <f t="shared" ref="AS213:AT213" si="326">SUM(AS201:AS212)</f>
        <v>0</v>
      </c>
      <c r="AT213" s="32">
        <f t="shared" si="326"/>
        <v>0</v>
      </c>
      <c r="AU213" s="41"/>
      <c r="AV213" s="40">
        <f t="shared" ref="AV213:AW213" si="327">SUM(AV201:AV212)</f>
        <v>0</v>
      </c>
      <c r="AW213" s="32">
        <f t="shared" si="327"/>
        <v>0</v>
      </c>
      <c r="AX213" s="41"/>
      <c r="AY213" s="40">
        <f t="shared" ref="AY213:AZ213" si="328">SUM(AY201:AY212)</f>
        <v>0</v>
      </c>
      <c r="AZ213" s="32">
        <f t="shared" si="328"/>
        <v>0</v>
      </c>
      <c r="BA213" s="41"/>
      <c r="BB213" s="40">
        <f t="shared" ref="BB213:BC213" si="329">SUM(BB201:BB212)</f>
        <v>0</v>
      </c>
      <c r="BC213" s="32">
        <f t="shared" si="329"/>
        <v>0</v>
      </c>
      <c r="BD213" s="41"/>
      <c r="BE213" s="40">
        <f t="shared" ref="BE213:BF213" si="330">SUM(BE201:BE212)</f>
        <v>0</v>
      </c>
      <c r="BF213" s="32">
        <f t="shared" si="330"/>
        <v>0</v>
      </c>
      <c r="BG213" s="41"/>
      <c r="BH213" s="40">
        <f t="shared" ref="BH213:BI213" si="331">SUM(BH201:BH212)</f>
        <v>0</v>
      </c>
      <c r="BI213" s="32">
        <f t="shared" si="331"/>
        <v>0</v>
      </c>
      <c r="BJ213" s="41"/>
      <c r="BK213" s="40">
        <f t="shared" ref="BK213:BL213" si="332">SUM(BK201:BK212)</f>
        <v>2.189E-2</v>
      </c>
      <c r="BL213" s="32">
        <f t="shared" si="332"/>
        <v>5.0659999999999998</v>
      </c>
      <c r="BM213" s="41"/>
      <c r="BN213" s="33">
        <f t="shared" si="308"/>
        <v>12.26641</v>
      </c>
      <c r="BO213" s="34">
        <f t="shared" si="309"/>
        <v>697.94900000000007</v>
      </c>
      <c r="BP213" s="4"/>
      <c r="BQ213" s="5"/>
      <c r="BR213" s="4"/>
      <c r="BS213" s="4"/>
      <c r="BT213" s="4"/>
      <c r="BU213" s="5"/>
      <c r="BV213" s="4"/>
      <c r="BW213" s="4"/>
      <c r="BX213" s="4"/>
      <c r="BY213" s="5"/>
      <c r="BZ213" s="4"/>
      <c r="CA213" s="4"/>
      <c r="CB213" s="4"/>
      <c r="CC213" s="5"/>
      <c r="CD213" s="1"/>
      <c r="CE213" s="1"/>
      <c r="CF213" s="1"/>
      <c r="CG213" s="2"/>
      <c r="CH213" s="1"/>
      <c r="CI213" s="1"/>
      <c r="CJ213" s="1"/>
      <c r="CK213" s="2"/>
      <c r="CL213" s="1"/>
      <c r="CM213" s="1"/>
      <c r="CN213" s="1"/>
      <c r="CO213" s="2"/>
      <c r="CP213" s="1"/>
      <c r="CQ213" s="1"/>
      <c r="CR213" s="1"/>
      <c r="CS213" s="2"/>
      <c r="CT213" s="1"/>
      <c r="CU213" s="1"/>
      <c r="CV213" s="1"/>
      <c r="CW213" s="2"/>
      <c r="CX213" s="1"/>
      <c r="CY213" s="1"/>
      <c r="CZ213" s="1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</row>
    <row r="214" spans="1:191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f t="shared" ref="W214:W225" si="333">IF(U214=0,0,V214/U214*1000)</f>
        <v>0</v>
      </c>
      <c r="X214" s="37">
        <v>0</v>
      </c>
      <c r="Y214" s="13">
        <v>0</v>
      </c>
      <c r="Z214" s="38">
        <f t="shared" ref="Z214:Z225" si="334">IF(X214=0,0,Y214/X214*1000)</f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f t="shared" ref="BA214:BA225" si="335">IF(AY214=0,0,AZ214/AY214*1000)</f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1E-3</v>
      </c>
      <c r="BI214" s="13">
        <v>2.827</v>
      </c>
      <c r="BJ214" s="53">
        <f t="shared" ref="BJ214" si="336">BI214/BH214*1000</f>
        <v>2827000</v>
      </c>
      <c r="BK214" s="37">
        <v>0</v>
      </c>
      <c r="BL214" s="13">
        <v>0</v>
      </c>
      <c r="BM214" s="38">
        <v>0</v>
      </c>
      <c r="BN214" s="7">
        <f t="shared" ref="BN214:BN223" si="337">SUM(BK214,AM214,AG214,AA214,L214,C214,F214,AD214,AJ214,AV214,BH214,AS214,BE214,O214+R214)+AP214+BB214</f>
        <v>1E-3</v>
      </c>
      <c r="BO214" s="15">
        <f t="shared" ref="BO214:BO223" si="338">SUM(BL214,AN214,AH214,AB214,M214,D214,G214,AE214,AK214,AW214,BI214,AT214,BF214,P214+S214)+AQ214+BC214</f>
        <v>2.827</v>
      </c>
    </row>
    <row r="215" spans="1:191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f t="shared" si="333"/>
        <v>0</v>
      </c>
      <c r="X215" s="37">
        <v>0</v>
      </c>
      <c r="Y215" s="13">
        <v>0</v>
      </c>
      <c r="Z215" s="38">
        <f t="shared" si="334"/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1E-3</v>
      </c>
      <c r="AW215" s="13">
        <v>7.4999999999999997E-2</v>
      </c>
      <c r="AX215" s="38">
        <f t="shared" ref="AX215" si="339">AW215/AV215*1000</f>
        <v>75000</v>
      </c>
      <c r="AY215" s="37">
        <v>0</v>
      </c>
      <c r="AZ215" s="13">
        <v>0</v>
      </c>
      <c r="BA215" s="38">
        <f t="shared" si="335"/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7">
        <f t="shared" si="337"/>
        <v>1E-3</v>
      </c>
      <c r="BO215" s="15">
        <f t="shared" si="338"/>
        <v>7.4999999999999997E-2</v>
      </c>
    </row>
    <row r="216" spans="1:191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10</v>
      </c>
      <c r="P216" s="13">
        <v>297.75400000000002</v>
      </c>
      <c r="Q216" s="38">
        <f t="shared" ref="Q216:Q217" si="340">P216/O216*1000</f>
        <v>29775.4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f t="shared" si="333"/>
        <v>0</v>
      </c>
      <c r="X216" s="37">
        <v>0</v>
      </c>
      <c r="Y216" s="13">
        <v>0</v>
      </c>
      <c r="Z216" s="38">
        <f t="shared" si="334"/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f t="shared" si="335"/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7">
        <f t="shared" si="337"/>
        <v>10</v>
      </c>
      <c r="BO216" s="15">
        <f t="shared" si="338"/>
        <v>297.75400000000002</v>
      </c>
    </row>
    <row r="217" spans="1:191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10</v>
      </c>
      <c r="P217" s="13">
        <v>330.69200000000001</v>
      </c>
      <c r="Q217" s="38">
        <f t="shared" si="340"/>
        <v>33069.200000000004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f t="shared" si="333"/>
        <v>0</v>
      </c>
      <c r="X217" s="37">
        <v>0</v>
      </c>
      <c r="Y217" s="13">
        <v>0</v>
      </c>
      <c r="Z217" s="38">
        <f t="shared" si="334"/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f t="shared" si="335"/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7">
        <f t="shared" si="337"/>
        <v>10</v>
      </c>
      <c r="BO217" s="15">
        <f t="shared" si="338"/>
        <v>330.69200000000001</v>
      </c>
    </row>
    <row r="218" spans="1:191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BM225" si="341">IF(C218=0,0,D218/C218*1000)</f>
        <v>0</v>
      </c>
      <c r="F218" s="37">
        <v>0</v>
      </c>
      <c r="G218" s="13">
        <v>0</v>
      </c>
      <c r="H218" s="38">
        <f t="shared" si="341"/>
        <v>0</v>
      </c>
      <c r="I218" s="37">
        <v>0</v>
      </c>
      <c r="J218" s="13">
        <v>0</v>
      </c>
      <c r="K218" s="38">
        <v>0</v>
      </c>
      <c r="L218" s="37">
        <v>0</v>
      </c>
      <c r="M218" s="13">
        <v>0</v>
      </c>
      <c r="N218" s="38">
        <f t="shared" si="341"/>
        <v>0</v>
      </c>
      <c r="O218" s="37">
        <v>40</v>
      </c>
      <c r="P218" s="13">
        <v>1553.9580000000001</v>
      </c>
      <c r="Q218" s="38">
        <f t="shared" si="341"/>
        <v>38848.950000000004</v>
      </c>
      <c r="R218" s="37">
        <v>0</v>
      </c>
      <c r="S218" s="13">
        <v>0</v>
      </c>
      <c r="T218" s="38">
        <f t="shared" si="341"/>
        <v>0</v>
      </c>
      <c r="U218" s="37">
        <v>0</v>
      </c>
      <c r="V218" s="13">
        <v>0</v>
      </c>
      <c r="W218" s="38">
        <f t="shared" si="333"/>
        <v>0</v>
      </c>
      <c r="X218" s="37">
        <v>0</v>
      </c>
      <c r="Y218" s="13">
        <v>0</v>
      </c>
      <c r="Z218" s="38">
        <f t="shared" si="334"/>
        <v>0</v>
      </c>
      <c r="AA218" s="37">
        <v>0</v>
      </c>
      <c r="AB218" s="13">
        <v>0</v>
      </c>
      <c r="AC218" s="38">
        <f t="shared" si="341"/>
        <v>0</v>
      </c>
      <c r="AD218" s="37">
        <v>0</v>
      </c>
      <c r="AE218" s="13">
        <v>0</v>
      </c>
      <c r="AF218" s="38">
        <f t="shared" si="341"/>
        <v>0</v>
      </c>
      <c r="AG218" s="37">
        <v>0</v>
      </c>
      <c r="AH218" s="13">
        <v>0</v>
      </c>
      <c r="AI218" s="38">
        <f t="shared" si="341"/>
        <v>0</v>
      </c>
      <c r="AJ218" s="37">
        <v>0</v>
      </c>
      <c r="AK218" s="13">
        <v>0</v>
      </c>
      <c r="AL218" s="38">
        <f t="shared" si="341"/>
        <v>0</v>
      </c>
      <c r="AM218" s="37">
        <v>0</v>
      </c>
      <c r="AN218" s="13">
        <v>0</v>
      </c>
      <c r="AO218" s="38">
        <f t="shared" si="341"/>
        <v>0</v>
      </c>
      <c r="AP218" s="37">
        <v>0.87651000000000001</v>
      </c>
      <c r="AQ218" s="13">
        <v>284.61399999999998</v>
      </c>
      <c r="AR218" s="38">
        <f t="shared" ref="AR218:AR225" si="342">IF(AP218=0,0,AQ218/AP218*1000)</f>
        <v>324712.7813715759</v>
      </c>
      <c r="AS218" s="37">
        <v>0</v>
      </c>
      <c r="AT218" s="13">
        <v>0</v>
      </c>
      <c r="AU218" s="38">
        <f t="shared" si="341"/>
        <v>0</v>
      </c>
      <c r="AV218" s="37">
        <v>0</v>
      </c>
      <c r="AW218" s="13">
        <v>0</v>
      </c>
      <c r="AX218" s="38">
        <f t="shared" si="341"/>
        <v>0</v>
      </c>
      <c r="AY218" s="37">
        <v>0</v>
      </c>
      <c r="AZ218" s="13">
        <v>0</v>
      </c>
      <c r="BA218" s="38">
        <f t="shared" si="335"/>
        <v>0</v>
      </c>
      <c r="BB218" s="37">
        <v>0</v>
      </c>
      <c r="BC218" s="13">
        <v>0</v>
      </c>
      <c r="BD218" s="38">
        <f t="shared" ref="BD218:BD225" si="343">IF(BB218=0,0,BC218/BB218*1000)</f>
        <v>0</v>
      </c>
      <c r="BE218" s="37">
        <v>0</v>
      </c>
      <c r="BF218" s="13">
        <v>0</v>
      </c>
      <c r="BG218" s="38">
        <f t="shared" si="341"/>
        <v>0</v>
      </c>
      <c r="BH218" s="37">
        <v>0</v>
      </c>
      <c r="BI218" s="13">
        <v>0</v>
      </c>
      <c r="BJ218" s="38">
        <f t="shared" si="341"/>
        <v>0</v>
      </c>
      <c r="BK218" s="37">
        <v>0</v>
      </c>
      <c r="BL218" s="13">
        <v>0</v>
      </c>
      <c r="BM218" s="38">
        <f t="shared" si="341"/>
        <v>0</v>
      </c>
      <c r="BN218" s="7">
        <f t="shared" si="337"/>
        <v>40.876510000000003</v>
      </c>
      <c r="BO218" s="15">
        <f t="shared" si="338"/>
        <v>1838.5720000000001</v>
      </c>
    </row>
    <row r="219" spans="1:191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341"/>
        <v>0</v>
      </c>
      <c r="F219" s="37">
        <v>0</v>
      </c>
      <c r="G219" s="13">
        <v>0</v>
      </c>
      <c r="H219" s="38">
        <f t="shared" si="341"/>
        <v>0</v>
      </c>
      <c r="I219" s="37">
        <v>0</v>
      </c>
      <c r="J219" s="13">
        <v>0</v>
      </c>
      <c r="K219" s="38">
        <v>0</v>
      </c>
      <c r="L219" s="37">
        <v>0</v>
      </c>
      <c r="M219" s="13">
        <v>0</v>
      </c>
      <c r="N219" s="38">
        <f t="shared" si="341"/>
        <v>0</v>
      </c>
      <c r="O219" s="37">
        <v>0</v>
      </c>
      <c r="P219" s="13">
        <v>0</v>
      </c>
      <c r="Q219" s="38">
        <f t="shared" si="341"/>
        <v>0</v>
      </c>
      <c r="R219" s="37">
        <v>0</v>
      </c>
      <c r="S219" s="13">
        <v>0</v>
      </c>
      <c r="T219" s="38">
        <f t="shared" si="341"/>
        <v>0</v>
      </c>
      <c r="U219" s="37">
        <v>0</v>
      </c>
      <c r="V219" s="13">
        <v>0</v>
      </c>
      <c r="W219" s="38">
        <f t="shared" si="333"/>
        <v>0</v>
      </c>
      <c r="X219" s="37">
        <v>0</v>
      </c>
      <c r="Y219" s="13">
        <v>0</v>
      </c>
      <c r="Z219" s="38">
        <f t="shared" si="334"/>
        <v>0</v>
      </c>
      <c r="AA219" s="37">
        <v>0</v>
      </c>
      <c r="AB219" s="13">
        <v>0</v>
      </c>
      <c r="AC219" s="38">
        <f t="shared" si="341"/>
        <v>0</v>
      </c>
      <c r="AD219" s="37">
        <v>0</v>
      </c>
      <c r="AE219" s="13">
        <v>0</v>
      </c>
      <c r="AF219" s="38">
        <f t="shared" si="341"/>
        <v>0</v>
      </c>
      <c r="AG219" s="37">
        <v>0</v>
      </c>
      <c r="AH219" s="13">
        <v>0</v>
      </c>
      <c r="AI219" s="38">
        <f t="shared" si="341"/>
        <v>0</v>
      </c>
      <c r="AJ219" s="37">
        <v>0</v>
      </c>
      <c r="AK219" s="13">
        <v>0</v>
      </c>
      <c r="AL219" s="38">
        <f t="shared" si="341"/>
        <v>0</v>
      </c>
      <c r="AM219" s="37">
        <v>0</v>
      </c>
      <c r="AN219" s="13">
        <v>0</v>
      </c>
      <c r="AO219" s="38">
        <f t="shared" si="341"/>
        <v>0</v>
      </c>
      <c r="AP219" s="37">
        <v>0</v>
      </c>
      <c r="AQ219" s="13">
        <v>0</v>
      </c>
      <c r="AR219" s="38">
        <f t="shared" si="342"/>
        <v>0</v>
      </c>
      <c r="AS219" s="37">
        <v>0</v>
      </c>
      <c r="AT219" s="13">
        <v>0</v>
      </c>
      <c r="AU219" s="38">
        <f t="shared" si="341"/>
        <v>0</v>
      </c>
      <c r="AV219" s="37">
        <v>0</v>
      </c>
      <c r="AW219" s="13">
        <v>0</v>
      </c>
      <c r="AX219" s="38">
        <f t="shared" si="341"/>
        <v>0</v>
      </c>
      <c r="AY219" s="37">
        <v>0</v>
      </c>
      <c r="AZ219" s="13">
        <v>0</v>
      </c>
      <c r="BA219" s="38">
        <f t="shared" si="335"/>
        <v>0</v>
      </c>
      <c r="BB219" s="37">
        <v>0</v>
      </c>
      <c r="BC219" s="13">
        <v>0</v>
      </c>
      <c r="BD219" s="38">
        <f t="shared" si="343"/>
        <v>0</v>
      </c>
      <c r="BE219" s="37">
        <v>0</v>
      </c>
      <c r="BF219" s="13">
        <v>0</v>
      </c>
      <c r="BG219" s="38">
        <f t="shared" si="341"/>
        <v>0</v>
      </c>
      <c r="BH219" s="37">
        <v>0</v>
      </c>
      <c r="BI219" s="13">
        <v>0</v>
      </c>
      <c r="BJ219" s="38">
        <f t="shared" si="341"/>
        <v>0</v>
      </c>
      <c r="BK219" s="37">
        <v>0</v>
      </c>
      <c r="BL219" s="13">
        <v>0</v>
      </c>
      <c r="BM219" s="38">
        <f t="shared" si="341"/>
        <v>0</v>
      </c>
      <c r="BN219" s="7">
        <f t="shared" si="337"/>
        <v>0</v>
      </c>
      <c r="BO219" s="15">
        <f t="shared" si="338"/>
        <v>0</v>
      </c>
    </row>
    <row r="220" spans="1:191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341"/>
        <v>0</v>
      </c>
      <c r="F220" s="37">
        <v>0</v>
      </c>
      <c r="G220" s="13">
        <v>0</v>
      </c>
      <c r="H220" s="38">
        <f t="shared" si="341"/>
        <v>0</v>
      </c>
      <c r="I220" s="37">
        <v>0</v>
      </c>
      <c r="J220" s="13">
        <v>0</v>
      </c>
      <c r="K220" s="38">
        <v>0</v>
      </c>
      <c r="L220" s="37">
        <v>0</v>
      </c>
      <c r="M220" s="13">
        <v>0</v>
      </c>
      <c r="N220" s="38">
        <f t="shared" si="341"/>
        <v>0</v>
      </c>
      <c r="O220" s="37">
        <v>0</v>
      </c>
      <c r="P220" s="13">
        <v>0</v>
      </c>
      <c r="Q220" s="38">
        <f t="shared" si="341"/>
        <v>0</v>
      </c>
      <c r="R220" s="37">
        <v>0</v>
      </c>
      <c r="S220" s="13">
        <v>0</v>
      </c>
      <c r="T220" s="38">
        <f t="shared" si="341"/>
        <v>0</v>
      </c>
      <c r="U220" s="37">
        <v>0</v>
      </c>
      <c r="V220" s="13">
        <v>0</v>
      </c>
      <c r="W220" s="38">
        <f t="shared" si="333"/>
        <v>0</v>
      </c>
      <c r="X220" s="37">
        <v>0</v>
      </c>
      <c r="Y220" s="13">
        <v>0</v>
      </c>
      <c r="Z220" s="38">
        <f t="shared" si="334"/>
        <v>0</v>
      </c>
      <c r="AA220" s="37">
        <v>0</v>
      </c>
      <c r="AB220" s="13">
        <v>0</v>
      </c>
      <c r="AC220" s="38">
        <f t="shared" si="341"/>
        <v>0</v>
      </c>
      <c r="AD220" s="37">
        <v>0</v>
      </c>
      <c r="AE220" s="13">
        <v>0</v>
      </c>
      <c r="AF220" s="38">
        <f t="shared" si="341"/>
        <v>0</v>
      </c>
      <c r="AG220" s="37">
        <v>0</v>
      </c>
      <c r="AH220" s="13">
        <v>0</v>
      </c>
      <c r="AI220" s="38">
        <f t="shared" si="341"/>
        <v>0</v>
      </c>
      <c r="AJ220" s="37">
        <v>0</v>
      </c>
      <c r="AK220" s="13">
        <v>0</v>
      </c>
      <c r="AL220" s="38">
        <f t="shared" si="341"/>
        <v>0</v>
      </c>
      <c r="AM220" s="37">
        <v>0</v>
      </c>
      <c r="AN220" s="13">
        <v>0</v>
      </c>
      <c r="AO220" s="38">
        <f t="shared" si="341"/>
        <v>0</v>
      </c>
      <c r="AP220" s="37">
        <v>0</v>
      </c>
      <c r="AQ220" s="13">
        <v>0</v>
      </c>
      <c r="AR220" s="38">
        <f t="shared" si="342"/>
        <v>0</v>
      </c>
      <c r="AS220" s="37">
        <v>0</v>
      </c>
      <c r="AT220" s="13">
        <v>0</v>
      </c>
      <c r="AU220" s="38">
        <f t="shared" si="341"/>
        <v>0</v>
      </c>
      <c r="AV220" s="37">
        <v>0</v>
      </c>
      <c r="AW220" s="13">
        <v>0</v>
      </c>
      <c r="AX220" s="38">
        <f t="shared" si="341"/>
        <v>0</v>
      </c>
      <c r="AY220" s="37">
        <v>0</v>
      </c>
      <c r="AZ220" s="13">
        <v>0</v>
      </c>
      <c r="BA220" s="38">
        <f t="shared" si="335"/>
        <v>0</v>
      </c>
      <c r="BB220" s="37">
        <v>0</v>
      </c>
      <c r="BC220" s="13">
        <v>0</v>
      </c>
      <c r="BD220" s="38">
        <f t="shared" si="343"/>
        <v>0</v>
      </c>
      <c r="BE220" s="37">
        <v>0</v>
      </c>
      <c r="BF220" s="13">
        <v>0</v>
      </c>
      <c r="BG220" s="38">
        <f t="shared" si="341"/>
        <v>0</v>
      </c>
      <c r="BH220" s="37">
        <v>0</v>
      </c>
      <c r="BI220" s="13">
        <v>0</v>
      </c>
      <c r="BJ220" s="38">
        <f t="shared" si="341"/>
        <v>0</v>
      </c>
      <c r="BK220" s="37">
        <v>0</v>
      </c>
      <c r="BL220" s="13">
        <v>0</v>
      </c>
      <c r="BM220" s="38">
        <f t="shared" si="341"/>
        <v>0</v>
      </c>
      <c r="BN220" s="7">
        <f t="shared" si="337"/>
        <v>0</v>
      </c>
      <c r="BO220" s="15">
        <f t="shared" si="338"/>
        <v>0</v>
      </c>
    </row>
    <row r="221" spans="1:191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341"/>
        <v>0</v>
      </c>
      <c r="F221" s="37">
        <v>0</v>
      </c>
      <c r="G221" s="13">
        <v>0</v>
      </c>
      <c r="H221" s="38">
        <f t="shared" si="341"/>
        <v>0</v>
      </c>
      <c r="I221" s="37">
        <v>0</v>
      </c>
      <c r="J221" s="13">
        <v>0</v>
      </c>
      <c r="K221" s="38">
        <v>0</v>
      </c>
      <c r="L221" s="37">
        <v>0</v>
      </c>
      <c r="M221" s="13">
        <v>0</v>
      </c>
      <c r="N221" s="38">
        <f t="shared" si="341"/>
        <v>0</v>
      </c>
      <c r="O221" s="37">
        <v>0</v>
      </c>
      <c r="P221" s="13">
        <v>0</v>
      </c>
      <c r="Q221" s="38">
        <f t="shared" si="341"/>
        <v>0</v>
      </c>
      <c r="R221" s="37">
        <v>0</v>
      </c>
      <c r="S221" s="13">
        <v>0</v>
      </c>
      <c r="T221" s="38">
        <f t="shared" si="341"/>
        <v>0</v>
      </c>
      <c r="U221" s="37">
        <v>0</v>
      </c>
      <c r="V221" s="13">
        <v>0</v>
      </c>
      <c r="W221" s="38">
        <f t="shared" si="333"/>
        <v>0</v>
      </c>
      <c r="X221" s="37">
        <v>0</v>
      </c>
      <c r="Y221" s="13">
        <v>0</v>
      </c>
      <c r="Z221" s="38">
        <f t="shared" si="334"/>
        <v>0</v>
      </c>
      <c r="AA221" s="37">
        <v>0</v>
      </c>
      <c r="AB221" s="13">
        <v>0</v>
      </c>
      <c r="AC221" s="38">
        <f t="shared" si="341"/>
        <v>0</v>
      </c>
      <c r="AD221" s="37">
        <v>0</v>
      </c>
      <c r="AE221" s="13">
        <v>0</v>
      </c>
      <c r="AF221" s="38">
        <f t="shared" si="341"/>
        <v>0</v>
      </c>
      <c r="AG221" s="37">
        <v>0</v>
      </c>
      <c r="AH221" s="13">
        <v>0</v>
      </c>
      <c r="AI221" s="38">
        <f t="shared" si="341"/>
        <v>0</v>
      </c>
      <c r="AJ221" s="37">
        <v>0</v>
      </c>
      <c r="AK221" s="13">
        <v>0</v>
      </c>
      <c r="AL221" s="38">
        <f t="shared" si="341"/>
        <v>0</v>
      </c>
      <c r="AM221" s="37">
        <v>0</v>
      </c>
      <c r="AN221" s="13">
        <v>0</v>
      </c>
      <c r="AO221" s="38">
        <f t="shared" si="341"/>
        <v>0</v>
      </c>
      <c r="AP221" s="37">
        <v>0</v>
      </c>
      <c r="AQ221" s="13">
        <v>0</v>
      </c>
      <c r="AR221" s="38">
        <f t="shared" si="342"/>
        <v>0</v>
      </c>
      <c r="AS221" s="37">
        <v>0</v>
      </c>
      <c r="AT221" s="13">
        <v>0</v>
      </c>
      <c r="AU221" s="38">
        <f t="shared" si="341"/>
        <v>0</v>
      </c>
      <c r="AV221" s="37">
        <v>0</v>
      </c>
      <c r="AW221" s="13">
        <v>0</v>
      </c>
      <c r="AX221" s="38">
        <f t="shared" si="341"/>
        <v>0</v>
      </c>
      <c r="AY221" s="37">
        <v>0</v>
      </c>
      <c r="AZ221" s="13">
        <v>0</v>
      </c>
      <c r="BA221" s="38">
        <f t="shared" si="335"/>
        <v>0</v>
      </c>
      <c r="BB221" s="37">
        <v>0</v>
      </c>
      <c r="BC221" s="13">
        <v>0</v>
      </c>
      <c r="BD221" s="38">
        <f t="shared" si="343"/>
        <v>0</v>
      </c>
      <c r="BE221" s="37">
        <v>0</v>
      </c>
      <c r="BF221" s="13">
        <v>0</v>
      </c>
      <c r="BG221" s="38">
        <f t="shared" si="341"/>
        <v>0</v>
      </c>
      <c r="BH221" s="54">
        <v>1.1999999999999999E-3</v>
      </c>
      <c r="BI221" s="55">
        <v>3.206</v>
      </c>
      <c r="BJ221" s="53">
        <f t="shared" si="341"/>
        <v>2671666.666666667</v>
      </c>
      <c r="BK221" s="54">
        <v>5.8999999999999992E-4</v>
      </c>
      <c r="BL221" s="55">
        <v>0.90700000000000003</v>
      </c>
      <c r="BM221" s="38">
        <f t="shared" si="341"/>
        <v>1537288.1355932206</v>
      </c>
      <c r="BN221" s="7">
        <f t="shared" si="337"/>
        <v>1.7899999999999999E-3</v>
      </c>
      <c r="BO221" s="15">
        <f t="shared" si="338"/>
        <v>4.1129999999999995</v>
      </c>
    </row>
    <row r="222" spans="1:191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341"/>
        <v>0</v>
      </c>
      <c r="F222" s="37">
        <v>0</v>
      </c>
      <c r="G222" s="13">
        <v>0</v>
      </c>
      <c r="H222" s="38">
        <f t="shared" si="341"/>
        <v>0</v>
      </c>
      <c r="I222" s="37">
        <v>0</v>
      </c>
      <c r="J222" s="13">
        <v>0</v>
      </c>
      <c r="K222" s="38">
        <v>0</v>
      </c>
      <c r="L222" s="37">
        <v>0</v>
      </c>
      <c r="M222" s="13">
        <v>0</v>
      </c>
      <c r="N222" s="38">
        <f t="shared" si="341"/>
        <v>0</v>
      </c>
      <c r="O222" s="37">
        <v>0</v>
      </c>
      <c r="P222" s="13">
        <v>0</v>
      </c>
      <c r="Q222" s="38">
        <f t="shared" si="341"/>
        <v>0</v>
      </c>
      <c r="R222" s="37">
        <v>0</v>
      </c>
      <c r="S222" s="13">
        <v>0</v>
      </c>
      <c r="T222" s="38">
        <f t="shared" si="341"/>
        <v>0</v>
      </c>
      <c r="U222" s="37">
        <v>0</v>
      </c>
      <c r="V222" s="13">
        <v>0</v>
      </c>
      <c r="W222" s="38">
        <f t="shared" si="333"/>
        <v>0</v>
      </c>
      <c r="X222" s="37">
        <v>0</v>
      </c>
      <c r="Y222" s="13">
        <v>0</v>
      </c>
      <c r="Z222" s="38">
        <f t="shared" si="334"/>
        <v>0</v>
      </c>
      <c r="AA222" s="37">
        <v>0</v>
      </c>
      <c r="AB222" s="13">
        <v>0</v>
      </c>
      <c r="AC222" s="38">
        <f t="shared" si="341"/>
        <v>0</v>
      </c>
      <c r="AD222" s="37">
        <v>0</v>
      </c>
      <c r="AE222" s="13">
        <v>0</v>
      </c>
      <c r="AF222" s="38">
        <f t="shared" si="341"/>
        <v>0</v>
      </c>
      <c r="AG222" s="37">
        <v>0</v>
      </c>
      <c r="AH222" s="13">
        <v>0</v>
      </c>
      <c r="AI222" s="38">
        <f t="shared" si="341"/>
        <v>0</v>
      </c>
      <c r="AJ222" s="37">
        <v>0</v>
      </c>
      <c r="AK222" s="13">
        <v>0</v>
      </c>
      <c r="AL222" s="38">
        <f t="shared" si="341"/>
        <v>0</v>
      </c>
      <c r="AM222" s="37">
        <v>0</v>
      </c>
      <c r="AN222" s="13">
        <v>0</v>
      </c>
      <c r="AO222" s="38">
        <f t="shared" si="341"/>
        <v>0</v>
      </c>
      <c r="AP222" s="56">
        <v>1.7999999999999999E-2</v>
      </c>
      <c r="AQ222" s="57">
        <v>29.997</v>
      </c>
      <c r="AR222" s="53">
        <f t="shared" si="342"/>
        <v>1666500.0000000002</v>
      </c>
      <c r="AS222" s="37">
        <v>0</v>
      </c>
      <c r="AT222" s="13">
        <v>0</v>
      </c>
      <c r="AU222" s="38">
        <f t="shared" si="341"/>
        <v>0</v>
      </c>
      <c r="AV222" s="56">
        <v>1.2999999999999999E-2</v>
      </c>
      <c r="AW222" s="57">
        <v>0.16600000000000001</v>
      </c>
      <c r="AX222" s="38">
        <f t="shared" si="341"/>
        <v>12769.23076923077</v>
      </c>
      <c r="AY222" s="37">
        <v>0</v>
      </c>
      <c r="AZ222" s="13">
        <v>0</v>
      </c>
      <c r="BA222" s="38">
        <f t="shared" si="335"/>
        <v>0</v>
      </c>
      <c r="BB222" s="37">
        <v>0</v>
      </c>
      <c r="BC222" s="13">
        <v>0</v>
      </c>
      <c r="BD222" s="38">
        <f t="shared" si="343"/>
        <v>0</v>
      </c>
      <c r="BE222" s="37">
        <v>0</v>
      </c>
      <c r="BF222" s="13">
        <v>0</v>
      </c>
      <c r="BG222" s="38">
        <f t="shared" si="341"/>
        <v>0</v>
      </c>
      <c r="BH222" s="37">
        <v>0</v>
      </c>
      <c r="BI222" s="13">
        <v>0</v>
      </c>
      <c r="BJ222" s="38">
        <f t="shared" si="341"/>
        <v>0</v>
      </c>
      <c r="BK222" s="37">
        <v>0</v>
      </c>
      <c r="BL222" s="13">
        <v>0</v>
      </c>
      <c r="BM222" s="38">
        <f t="shared" si="341"/>
        <v>0</v>
      </c>
      <c r="BN222" s="7">
        <f t="shared" si="337"/>
        <v>3.1E-2</v>
      </c>
      <c r="BO222" s="15">
        <f t="shared" si="338"/>
        <v>30.163</v>
      </c>
    </row>
    <row r="223" spans="1:191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341"/>
        <v>0</v>
      </c>
      <c r="F223" s="37">
        <v>0</v>
      </c>
      <c r="G223" s="13">
        <v>0</v>
      </c>
      <c r="H223" s="38">
        <f t="shared" si="341"/>
        <v>0</v>
      </c>
      <c r="I223" s="37">
        <v>0</v>
      </c>
      <c r="J223" s="13">
        <v>0</v>
      </c>
      <c r="K223" s="38">
        <v>0</v>
      </c>
      <c r="L223" s="37">
        <v>0</v>
      </c>
      <c r="M223" s="13">
        <v>0</v>
      </c>
      <c r="N223" s="38">
        <f t="shared" si="341"/>
        <v>0</v>
      </c>
      <c r="O223" s="37">
        <v>0</v>
      </c>
      <c r="P223" s="13">
        <v>0</v>
      </c>
      <c r="Q223" s="38">
        <f t="shared" si="341"/>
        <v>0</v>
      </c>
      <c r="R223" s="37">
        <v>0</v>
      </c>
      <c r="S223" s="13">
        <v>0</v>
      </c>
      <c r="T223" s="38">
        <f t="shared" si="341"/>
        <v>0</v>
      </c>
      <c r="U223" s="37">
        <v>0</v>
      </c>
      <c r="V223" s="13">
        <v>0</v>
      </c>
      <c r="W223" s="38">
        <f t="shared" si="333"/>
        <v>0</v>
      </c>
      <c r="X223" s="37">
        <v>0</v>
      </c>
      <c r="Y223" s="13">
        <v>0</v>
      </c>
      <c r="Z223" s="38">
        <f t="shared" si="334"/>
        <v>0</v>
      </c>
      <c r="AA223" s="37">
        <v>0</v>
      </c>
      <c r="AB223" s="13">
        <v>0</v>
      </c>
      <c r="AC223" s="38">
        <f t="shared" si="341"/>
        <v>0</v>
      </c>
      <c r="AD223" s="37">
        <v>0</v>
      </c>
      <c r="AE223" s="13">
        <v>0</v>
      </c>
      <c r="AF223" s="38">
        <f t="shared" si="341"/>
        <v>0</v>
      </c>
      <c r="AG223" s="37">
        <v>0</v>
      </c>
      <c r="AH223" s="13">
        <v>0</v>
      </c>
      <c r="AI223" s="38">
        <f t="shared" si="341"/>
        <v>0</v>
      </c>
      <c r="AJ223" s="37">
        <v>0</v>
      </c>
      <c r="AK223" s="13">
        <v>0</v>
      </c>
      <c r="AL223" s="38">
        <f t="shared" si="341"/>
        <v>0</v>
      </c>
      <c r="AM223" s="37">
        <v>0</v>
      </c>
      <c r="AN223" s="13">
        <v>0</v>
      </c>
      <c r="AO223" s="38">
        <f t="shared" si="341"/>
        <v>0</v>
      </c>
      <c r="AP223" s="37">
        <v>0</v>
      </c>
      <c r="AQ223" s="13">
        <v>0</v>
      </c>
      <c r="AR223" s="38">
        <f t="shared" si="342"/>
        <v>0</v>
      </c>
      <c r="AS223" s="37">
        <v>0</v>
      </c>
      <c r="AT223" s="13">
        <v>0</v>
      </c>
      <c r="AU223" s="38">
        <f t="shared" si="341"/>
        <v>0</v>
      </c>
      <c r="AV223" s="37">
        <v>0</v>
      </c>
      <c r="AW223" s="13">
        <v>0</v>
      </c>
      <c r="AX223" s="38">
        <f t="shared" si="341"/>
        <v>0</v>
      </c>
      <c r="AY223" s="37">
        <v>0</v>
      </c>
      <c r="AZ223" s="13">
        <v>0</v>
      </c>
      <c r="BA223" s="38">
        <f t="shared" si="335"/>
        <v>0</v>
      </c>
      <c r="BB223" s="37">
        <v>0</v>
      </c>
      <c r="BC223" s="13">
        <v>0</v>
      </c>
      <c r="BD223" s="38">
        <f t="shared" si="343"/>
        <v>0</v>
      </c>
      <c r="BE223" s="37">
        <v>0</v>
      </c>
      <c r="BF223" s="13">
        <v>0</v>
      </c>
      <c r="BG223" s="38">
        <f t="shared" si="341"/>
        <v>0</v>
      </c>
      <c r="BH223" s="37">
        <v>0</v>
      </c>
      <c r="BI223" s="13">
        <v>0</v>
      </c>
      <c r="BJ223" s="38">
        <f t="shared" si="341"/>
        <v>0</v>
      </c>
      <c r="BK223" s="37">
        <v>0</v>
      </c>
      <c r="BL223" s="13">
        <v>0</v>
      </c>
      <c r="BM223" s="38">
        <f t="shared" si="341"/>
        <v>0</v>
      </c>
      <c r="BN223" s="7">
        <f t="shared" si="337"/>
        <v>0</v>
      </c>
      <c r="BO223" s="15">
        <f t="shared" si="338"/>
        <v>0</v>
      </c>
    </row>
    <row r="224" spans="1:191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341"/>
        <v>0</v>
      </c>
      <c r="F224" s="37">
        <v>0</v>
      </c>
      <c r="G224" s="13">
        <v>0</v>
      </c>
      <c r="H224" s="38">
        <f t="shared" si="341"/>
        <v>0</v>
      </c>
      <c r="I224" s="37">
        <v>0</v>
      </c>
      <c r="J224" s="13">
        <v>0</v>
      </c>
      <c r="K224" s="38">
        <v>0</v>
      </c>
      <c r="L224" s="37">
        <v>0</v>
      </c>
      <c r="M224" s="13">
        <v>0</v>
      </c>
      <c r="N224" s="38">
        <f t="shared" si="341"/>
        <v>0</v>
      </c>
      <c r="O224" s="37">
        <v>0</v>
      </c>
      <c r="P224" s="13">
        <v>0</v>
      </c>
      <c r="Q224" s="38">
        <f t="shared" si="341"/>
        <v>0</v>
      </c>
      <c r="R224" s="37">
        <v>0</v>
      </c>
      <c r="S224" s="13">
        <v>0</v>
      </c>
      <c r="T224" s="38">
        <f t="shared" si="341"/>
        <v>0</v>
      </c>
      <c r="U224" s="37">
        <v>0</v>
      </c>
      <c r="V224" s="13">
        <v>0</v>
      </c>
      <c r="W224" s="38">
        <f t="shared" si="333"/>
        <v>0</v>
      </c>
      <c r="X224" s="37">
        <v>0</v>
      </c>
      <c r="Y224" s="13">
        <v>0</v>
      </c>
      <c r="Z224" s="38">
        <f t="shared" si="334"/>
        <v>0</v>
      </c>
      <c r="AA224" s="37">
        <v>0</v>
      </c>
      <c r="AB224" s="13">
        <v>0</v>
      </c>
      <c r="AC224" s="38">
        <f t="shared" si="341"/>
        <v>0</v>
      </c>
      <c r="AD224" s="37">
        <v>0</v>
      </c>
      <c r="AE224" s="13">
        <v>0</v>
      </c>
      <c r="AF224" s="38">
        <f t="shared" si="341"/>
        <v>0</v>
      </c>
      <c r="AG224" s="37">
        <v>0</v>
      </c>
      <c r="AH224" s="13">
        <v>0</v>
      </c>
      <c r="AI224" s="38">
        <f t="shared" si="341"/>
        <v>0</v>
      </c>
      <c r="AJ224" s="37">
        <v>0</v>
      </c>
      <c r="AK224" s="13">
        <v>0</v>
      </c>
      <c r="AL224" s="38">
        <f t="shared" si="341"/>
        <v>0</v>
      </c>
      <c r="AM224" s="37">
        <v>0</v>
      </c>
      <c r="AN224" s="13">
        <v>0</v>
      </c>
      <c r="AO224" s="38">
        <f t="shared" si="341"/>
        <v>0</v>
      </c>
      <c r="AP224" s="37">
        <v>0</v>
      </c>
      <c r="AQ224" s="13">
        <v>0</v>
      </c>
      <c r="AR224" s="38">
        <f t="shared" si="342"/>
        <v>0</v>
      </c>
      <c r="AS224" s="37">
        <v>0</v>
      </c>
      <c r="AT224" s="13">
        <v>0</v>
      </c>
      <c r="AU224" s="38">
        <f t="shared" si="341"/>
        <v>0</v>
      </c>
      <c r="AV224" s="56">
        <v>1.6E-2</v>
      </c>
      <c r="AW224" s="57">
        <v>8.2000000000000003E-2</v>
      </c>
      <c r="AX224" s="38">
        <f t="shared" si="341"/>
        <v>5125</v>
      </c>
      <c r="AY224" s="56">
        <v>0</v>
      </c>
      <c r="AZ224" s="57">
        <v>0</v>
      </c>
      <c r="BA224" s="38">
        <f t="shared" si="335"/>
        <v>0</v>
      </c>
      <c r="BB224" s="56">
        <v>1.9E-2</v>
      </c>
      <c r="BC224" s="57">
        <v>0.497</v>
      </c>
      <c r="BD224" s="38">
        <f t="shared" si="343"/>
        <v>26157.894736842107</v>
      </c>
      <c r="BE224" s="37">
        <v>0</v>
      </c>
      <c r="BF224" s="13">
        <v>0</v>
      </c>
      <c r="BG224" s="38">
        <f t="shared" si="341"/>
        <v>0</v>
      </c>
      <c r="BH224" s="37">
        <v>0</v>
      </c>
      <c r="BI224" s="13">
        <v>0</v>
      </c>
      <c r="BJ224" s="38">
        <f t="shared" si="341"/>
        <v>0</v>
      </c>
      <c r="BK224" s="37">
        <v>0</v>
      </c>
      <c r="BL224" s="13">
        <v>0</v>
      </c>
      <c r="BM224" s="38">
        <f t="shared" si="341"/>
        <v>0</v>
      </c>
      <c r="BN224" s="7">
        <f>SUM(BK224,AM224,AG224,AA224,L224,C224,F224,AD224,AJ224,AV224,BH224,AS224,BE224,O224+R224)+AP224+BB224</f>
        <v>3.5000000000000003E-2</v>
      </c>
      <c r="BO224" s="15">
        <f>SUM(BL224,AN224,AH224,AB224,M224,D224,G224,AE224,AK224,AW224,BI224,AT224,BF224,P224+S224)+AQ224+BC224</f>
        <v>0.57899999999999996</v>
      </c>
    </row>
    <row r="225" spans="1:6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341"/>
        <v>0</v>
      </c>
      <c r="F225" s="37">
        <v>0</v>
      </c>
      <c r="G225" s="13">
        <v>0</v>
      </c>
      <c r="H225" s="38">
        <f t="shared" si="341"/>
        <v>0</v>
      </c>
      <c r="I225" s="37">
        <v>0</v>
      </c>
      <c r="J225" s="13">
        <v>0</v>
      </c>
      <c r="K225" s="38">
        <v>0</v>
      </c>
      <c r="L225" s="37">
        <v>0</v>
      </c>
      <c r="M225" s="13">
        <v>0</v>
      </c>
      <c r="N225" s="38">
        <f t="shared" si="341"/>
        <v>0</v>
      </c>
      <c r="O225" s="37">
        <v>0</v>
      </c>
      <c r="P225" s="13">
        <v>0</v>
      </c>
      <c r="Q225" s="38">
        <f t="shared" si="341"/>
        <v>0</v>
      </c>
      <c r="R225" s="37">
        <v>0</v>
      </c>
      <c r="S225" s="13">
        <v>0</v>
      </c>
      <c r="T225" s="38">
        <f t="shared" si="341"/>
        <v>0</v>
      </c>
      <c r="U225" s="37">
        <v>0</v>
      </c>
      <c r="V225" s="13">
        <v>0</v>
      </c>
      <c r="W225" s="38">
        <f t="shared" si="333"/>
        <v>0</v>
      </c>
      <c r="X225" s="37">
        <v>0</v>
      </c>
      <c r="Y225" s="13">
        <v>0</v>
      </c>
      <c r="Z225" s="38">
        <f t="shared" si="334"/>
        <v>0</v>
      </c>
      <c r="AA225" s="37">
        <v>0</v>
      </c>
      <c r="AB225" s="13">
        <v>0</v>
      </c>
      <c r="AC225" s="38">
        <f t="shared" si="341"/>
        <v>0</v>
      </c>
      <c r="AD225" s="37">
        <v>0</v>
      </c>
      <c r="AE225" s="13">
        <v>0</v>
      </c>
      <c r="AF225" s="38">
        <f t="shared" si="341"/>
        <v>0</v>
      </c>
      <c r="AG225" s="37">
        <v>0</v>
      </c>
      <c r="AH225" s="13">
        <v>0</v>
      </c>
      <c r="AI225" s="38">
        <f t="shared" si="341"/>
        <v>0</v>
      </c>
      <c r="AJ225" s="37">
        <v>0</v>
      </c>
      <c r="AK225" s="13">
        <v>0</v>
      </c>
      <c r="AL225" s="38">
        <f t="shared" si="341"/>
        <v>0</v>
      </c>
      <c r="AM225" s="37">
        <v>0</v>
      </c>
      <c r="AN225" s="13">
        <v>0</v>
      </c>
      <c r="AO225" s="38">
        <f t="shared" si="341"/>
        <v>0</v>
      </c>
      <c r="AP225" s="37">
        <v>0</v>
      </c>
      <c r="AQ225" s="13">
        <v>0</v>
      </c>
      <c r="AR225" s="38">
        <f t="shared" si="342"/>
        <v>0</v>
      </c>
      <c r="AS225" s="37">
        <v>0</v>
      </c>
      <c r="AT225" s="13">
        <v>0</v>
      </c>
      <c r="AU225" s="38">
        <f t="shared" si="341"/>
        <v>0</v>
      </c>
      <c r="AV225" s="37">
        <v>0</v>
      </c>
      <c r="AW225" s="13">
        <v>0</v>
      </c>
      <c r="AX225" s="38">
        <f t="shared" si="341"/>
        <v>0</v>
      </c>
      <c r="AY225" s="37">
        <v>0</v>
      </c>
      <c r="AZ225" s="13">
        <v>0</v>
      </c>
      <c r="BA225" s="38">
        <f t="shared" si="335"/>
        <v>0</v>
      </c>
      <c r="BB225" s="37">
        <v>0</v>
      </c>
      <c r="BC225" s="13">
        <v>0</v>
      </c>
      <c r="BD225" s="38">
        <f t="shared" si="343"/>
        <v>0</v>
      </c>
      <c r="BE225" s="37">
        <v>0</v>
      </c>
      <c r="BF225" s="13">
        <v>0</v>
      </c>
      <c r="BG225" s="38">
        <f t="shared" si="341"/>
        <v>0</v>
      </c>
      <c r="BH225" s="37">
        <v>0</v>
      </c>
      <c r="BI225" s="13">
        <v>0</v>
      </c>
      <c r="BJ225" s="38">
        <f t="shared" si="341"/>
        <v>0</v>
      </c>
      <c r="BK225" s="37">
        <v>0</v>
      </c>
      <c r="BL225" s="13">
        <v>0</v>
      </c>
      <c r="BM225" s="38">
        <f t="shared" si="341"/>
        <v>0</v>
      </c>
      <c r="BN225" s="7">
        <f t="shared" ref="BN225:BN226" si="344">SUM(BK225,AM225,AG225,AA225,L225,C225,F225,AD225,AJ225,AV225,BH225,AS225,BE225,O225+R225)+AP225+BB225</f>
        <v>0</v>
      </c>
      <c r="BO225" s="15">
        <f t="shared" ref="BO225:BO226" si="345">SUM(BL225,AN225,AH225,AB225,M225,D225,G225,AE225,AK225,AW225,BI225,AT225,BF225,P225+S225)+AQ225+BC225</f>
        <v>0</v>
      </c>
    </row>
    <row r="226" spans="1:67" ht="15" thickBot="1" x14ac:dyDescent="0.35">
      <c r="A226" s="52"/>
      <c r="B226" s="49" t="s">
        <v>17</v>
      </c>
      <c r="C226" s="40">
        <f t="shared" ref="C226:D226" si="346">SUM(C214:C225)</f>
        <v>0</v>
      </c>
      <c r="D226" s="32">
        <f t="shared" si="346"/>
        <v>0</v>
      </c>
      <c r="E226" s="41"/>
      <c r="F226" s="40">
        <f t="shared" ref="F226:G226" si="347">SUM(F214:F225)</f>
        <v>0</v>
      </c>
      <c r="G226" s="32">
        <f t="shared" si="347"/>
        <v>0</v>
      </c>
      <c r="H226" s="41"/>
      <c r="I226" s="40">
        <v>0</v>
      </c>
      <c r="J226" s="32">
        <v>0</v>
      </c>
      <c r="K226" s="41"/>
      <c r="L226" s="40">
        <f t="shared" ref="L226:M226" si="348">SUM(L214:L225)</f>
        <v>0</v>
      </c>
      <c r="M226" s="32">
        <f t="shared" si="348"/>
        <v>0</v>
      </c>
      <c r="N226" s="41"/>
      <c r="O226" s="40">
        <f t="shared" ref="O226:P226" si="349">SUM(O214:O225)</f>
        <v>60</v>
      </c>
      <c r="P226" s="32">
        <f t="shared" si="349"/>
        <v>2182.404</v>
      </c>
      <c r="Q226" s="41"/>
      <c r="R226" s="40">
        <f t="shared" ref="R226:S226" si="350">SUM(R214:R225)</f>
        <v>0</v>
      </c>
      <c r="S226" s="32">
        <f t="shared" si="350"/>
        <v>0</v>
      </c>
      <c r="T226" s="41"/>
      <c r="U226" s="40">
        <f t="shared" ref="U226:V226" si="351">SUM(U214:U225)</f>
        <v>0</v>
      </c>
      <c r="V226" s="32">
        <f t="shared" si="351"/>
        <v>0</v>
      </c>
      <c r="W226" s="41"/>
      <c r="X226" s="40">
        <f t="shared" ref="X226:Y226" si="352">SUM(X214:X225)</f>
        <v>0</v>
      </c>
      <c r="Y226" s="32">
        <f t="shared" si="352"/>
        <v>0</v>
      </c>
      <c r="Z226" s="41"/>
      <c r="AA226" s="40">
        <f t="shared" ref="AA226:AB226" si="353">SUM(AA214:AA225)</f>
        <v>0</v>
      </c>
      <c r="AB226" s="32">
        <f t="shared" si="353"/>
        <v>0</v>
      </c>
      <c r="AC226" s="41"/>
      <c r="AD226" s="40">
        <f t="shared" ref="AD226:AE226" si="354">SUM(AD214:AD225)</f>
        <v>0</v>
      </c>
      <c r="AE226" s="32">
        <f t="shared" si="354"/>
        <v>0</v>
      </c>
      <c r="AF226" s="41"/>
      <c r="AG226" s="40">
        <f t="shared" ref="AG226:AH226" si="355">SUM(AG214:AG225)</f>
        <v>0</v>
      </c>
      <c r="AH226" s="32">
        <f t="shared" si="355"/>
        <v>0</v>
      </c>
      <c r="AI226" s="41"/>
      <c r="AJ226" s="40">
        <f t="shared" ref="AJ226:AK226" si="356">SUM(AJ214:AJ225)</f>
        <v>0</v>
      </c>
      <c r="AK226" s="32">
        <f t="shared" si="356"/>
        <v>0</v>
      </c>
      <c r="AL226" s="41"/>
      <c r="AM226" s="40">
        <f t="shared" ref="AM226:AN226" si="357">SUM(AM214:AM225)</f>
        <v>0</v>
      </c>
      <c r="AN226" s="32">
        <f t="shared" si="357"/>
        <v>0</v>
      </c>
      <c r="AO226" s="41"/>
      <c r="AP226" s="40">
        <f t="shared" ref="AP226:AQ226" si="358">SUM(AP214:AP225)</f>
        <v>0.89451000000000003</v>
      </c>
      <c r="AQ226" s="32">
        <f t="shared" si="358"/>
        <v>314.61099999999999</v>
      </c>
      <c r="AR226" s="41"/>
      <c r="AS226" s="40">
        <f t="shared" ref="AS226:AT226" si="359">SUM(AS214:AS225)</f>
        <v>0</v>
      </c>
      <c r="AT226" s="32">
        <f t="shared" si="359"/>
        <v>0</v>
      </c>
      <c r="AU226" s="41"/>
      <c r="AV226" s="40">
        <f t="shared" ref="AV226:AW226" si="360">SUM(AV214:AV225)</f>
        <v>0.03</v>
      </c>
      <c r="AW226" s="32">
        <f t="shared" si="360"/>
        <v>0.32300000000000001</v>
      </c>
      <c r="AX226" s="41"/>
      <c r="AY226" s="40">
        <f t="shared" ref="AY226:AZ226" si="361">SUM(AY214:AY225)</f>
        <v>0</v>
      </c>
      <c r="AZ226" s="32">
        <f t="shared" si="361"/>
        <v>0</v>
      </c>
      <c r="BA226" s="41"/>
      <c r="BB226" s="40">
        <f t="shared" ref="BB226:BC226" si="362">SUM(BB214:BB225)</f>
        <v>1.9E-2</v>
      </c>
      <c r="BC226" s="32">
        <f t="shared" si="362"/>
        <v>0.497</v>
      </c>
      <c r="BD226" s="41"/>
      <c r="BE226" s="40">
        <f t="shared" ref="BE226:BF226" si="363">SUM(BE214:BE225)</f>
        <v>0</v>
      </c>
      <c r="BF226" s="32">
        <f t="shared" si="363"/>
        <v>0</v>
      </c>
      <c r="BG226" s="41"/>
      <c r="BH226" s="40">
        <f t="shared" ref="BH226:BI226" si="364">SUM(BH214:BH225)</f>
        <v>2.1999999999999997E-3</v>
      </c>
      <c r="BI226" s="32">
        <f t="shared" si="364"/>
        <v>6.0329999999999995</v>
      </c>
      <c r="BJ226" s="41"/>
      <c r="BK226" s="40">
        <f t="shared" ref="BK226:BL226" si="365">SUM(BK214:BK225)</f>
        <v>5.8999999999999992E-4</v>
      </c>
      <c r="BL226" s="32">
        <f t="shared" si="365"/>
        <v>0.90700000000000003</v>
      </c>
      <c r="BM226" s="41"/>
      <c r="BN226" s="33">
        <f t="shared" si="344"/>
        <v>60.946299999999994</v>
      </c>
      <c r="BO226" s="34">
        <f t="shared" si="345"/>
        <v>2504.7749999999996</v>
      </c>
    </row>
    <row r="227" spans="1:6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366">IF(F227=0,0,G227/F227*1000)</f>
        <v>0</v>
      </c>
      <c r="I227" s="37">
        <v>0</v>
      </c>
      <c r="J227" s="13">
        <v>0</v>
      </c>
      <c r="K227" s="38">
        <f t="shared" ref="K227:K238" si="367">IF(I227=0,0,J227/I227*1000)</f>
        <v>0</v>
      </c>
      <c r="L227" s="37">
        <v>0</v>
      </c>
      <c r="M227" s="13">
        <v>0</v>
      </c>
      <c r="N227" s="38">
        <f t="shared" ref="N227:N238" si="368">IF(L227=0,0,M227/L227*1000)</f>
        <v>0</v>
      </c>
      <c r="O227" s="37">
        <v>0</v>
      </c>
      <c r="P227" s="13">
        <v>0</v>
      </c>
      <c r="Q227" s="38">
        <f t="shared" ref="Q227:Q238" si="369">IF(O227=0,0,P227/O227*1000)</f>
        <v>0</v>
      </c>
      <c r="R227" s="37">
        <v>0</v>
      </c>
      <c r="S227" s="13">
        <v>0</v>
      </c>
      <c r="T227" s="38">
        <f t="shared" ref="T227:T238" si="370">IF(R227=0,0,S227/R227*1000)</f>
        <v>0</v>
      </c>
      <c r="U227" s="37">
        <v>0</v>
      </c>
      <c r="V227" s="13">
        <v>0</v>
      </c>
      <c r="W227" s="38">
        <f t="shared" ref="W227:W238" si="371">IF(U227=0,0,V227/U227*1000)</f>
        <v>0</v>
      </c>
      <c r="X227" s="37">
        <v>0</v>
      </c>
      <c r="Y227" s="13">
        <v>0</v>
      </c>
      <c r="Z227" s="38">
        <f t="shared" ref="Z227:Z238" si="372">IF(X227=0,0,Y227/X227*1000)</f>
        <v>0</v>
      </c>
      <c r="AA227" s="37">
        <v>0</v>
      </c>
      <c r="AB227" s="13">
        <v>0</v>
      </c>
      <c r="AC227" s="38">
        <f t="shared" ref="AC227:AC238" si="373">IF(AA227=0,0,AB227/AA227*1000)</f>
        <v>0</v>
      </c>
      <c r="AD227" s="37">
        <v>0</v>
      </c>
      <c r="AE227" s="13">
        <v>0</v>
      </c>
      <c r="AF227" s="38">
        <f t="shared" ref="AF227:AF238" si="374">IF(AD227=0,0,AE227/AD227*1000)</f>
        <v>0</v>
      </c>
      <c r="AG227" s="37">
        <v>0</v>
      </c>
      <c r="AH227" s="13">
        <v>0</v>
      </c>
      <c r="AI227" s="38">
        <f t="shared" ref="AI227:AI238" si="375">IF(AG227=0,0,AH227/AG227*1000)</f>
        <v>0</v>
      </c>
      <c r="AJ227" s="37">
        <v>0</v>
      </c>
      <c r="AK227" s="13">
        <v>0</v>
      </c>
      <c r="AL227" s="38">
        <f t="shared" ref="AL227:AL238" si="376">IF(AJ227=0,0,AK227/AJ227*1000)</f>
        <v>0</v>
      </c>
      <c r="AM227" s="37">
        <v>0</v>
      </c>
      <c r="AN227" s="13">
        <v>0</v>
      </c>
      <c r="AO227" s="38">
        <f t="shared" ref="AO227:AO238" si="377">IF(AM227=0,0,AN227/AM227*1000)</f>
        <v>0</v>
      </c>
      <c r="AP227" s="37">
        <v>0</v>
      </c>
      <c r="AQ227" s="13">
        <v>0</v>
      </c>
      <c r="AR227" s="38">
        <f t="shared" ref="AR227:AR238" si="378">IF(AP227=0,0,AQ227/AP227*1000)</f>
        <v>0</v>
      </c>
      <c r="AS227" s="37">
        <v>0</v>
      </c>
      <c r="AT227" s="13">
        <v>0</v>
      </c>
      <c r="AU227" s="38">
        <f t="shared" ref="AU227:AU238" si="379">IF(AS227=0,0,AT227/AS227*1000)</f>
        <v>0</v>
      </c>
      <c r="AV227" s="58">
        <v>1.7000000000000001E-2</v>
      </c>
      <c r="AW227" s="13">
        <v>0.151</v>
      </c>
      <c r="AX227" s="38">
        <f t="shared" ref="AX227:AX238" si="380">IF(AV227=0,0,AW227/AV227*1000)</f>
        <v>8882.3529411764684</v>
      </c>
      <c r="AY227" s="37">
        <v>0</v>
      </c>
      <c r="AZ227" s="13">
        <v>0</v>
      </c>
      <c r="BA227" s="38">
        <f t="shared" ref="BA227:BA238" si="381">IF(AY227=0,0,AZ227/AY227*1000)</f>
        <v>0</v>
      </c>
      <c r="BB227" s="37">
        <v>0</v>
      </c>
      <c r="BC227" s="13">
        <v>0</v>
      </c>
      <c r="BD227" s="38">
        <f t="shared" ref="BD227:BD238" si="382">IF(BB227=0,0,BC227/BB227*1000)</f>
        <v>0</v>
      </c>
      <c r="BE227" s="37">
        <v>0</v>
      </c>
      <c r="BF227" s="13">
        <v>0</v>
      </c>
      <c r="BG227" s="38">
        <f t="shared" ref="BG227:BG238" si="383">IF(BE227=0,0,BF227/BE227*1000)</f>
        <v>0</v>
      </c>
      <c r="BH227" s="37">
        <v>0</v>
      </c>
      <c r="BI227" s="13">
        <v>0</v>
      </c>
      <c r="BJ227" s="38">
        <f t="shared" ref="BJ227:BJ238" si="384">IF(BH227=0,0,BI227/BH227*1000)</f>
        <v>0</v>
      </c>
      <c r="BK227" s="37">
        <v>0</v>
      </c>
      <c r="BL227" s="13">
        <v>0</v>
      </c>
      <c r="BM227" s="38">
        <f t="shared" ref="BM227:BM238" si="385">IF(BK227=0,0,BL227/BK227*1000)</f>
        <v>0</v>
      </c>
      <c r="BN227" s="7">
        <f t="shared" ref="BN227:BN231" si="386">SUM(BK227,AM227,AG227,AA227,L227,C227,F227,AD227,AJ227,AV227,BH227,AS227,BE227,O227+R227)+AP227+BB227+I227+U227</f>
        <v>1.7000000000000001E-2</v>
      </c>
      <c r="BO227" s="15">
        <f t="shared" ref="BO227:BO231" si="387">SUM(BL227,AN227,AH227,AB227,M227,D227,G227,AE227,AK227,AW227,BI227,AT227,BF227,P227+S227)+AQ227+BC227+J227+V227</f>
        <v>0.151</v>
      </c>
    </row>
    <row r="228" spans="1:6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388">IF(C228=0,0,D228/C228*1000)</f>
        <v>0</v>
      </c>
      <c r="F228" s="37">
        <v>0</v>
      </c>
      <c r="G228" s="13">
        <v>0</v>
      </c>
      <c r="H228" s="38">
        <f t="shared" si="366"/>
        <v>0</v>
      </c>
      <c r="I228" s="58">
        <v>1E-3</v>
      </c>
      <c r="J228" s="13">
        <v>0.17</v>
      </c>
      <c r="K228" s="53">
        <f t="shared" si="367"/>
        <v>170000</v>
      </c>
      <c r="L228" s="37">
        <v>0</v>
      </c>
      <c r="M228" s="13">
        <v>0</v>
      </c>
      <c r="N228" s="38">
        <f t="shared" si="368"/>
        <v>0</v>
      </c>
      <c r="O228" s="37">
        <v>0</v>
      </c>
      <c r="P228" s="13">
        <v>0</v>
      </c>
      <c r="Q228" s="38">
        <f t="shared" si="369"/>
        <v>0</v>
      </c>
      <c r="R228" s="37">
        <v>0</v>
      </c>
      <c r="S228" s="13">
        <v>0</v>
      </c>
      <c r="T228" s="38">
        <f t="shared" si="370"/>
        <v>0</v>
      </c>
      <c r="U228" s="37">
        <v>0</v>
      </c>
      <c r="V228" s="13">
        <v>0</v>
      </c>
      <c r="W228" s="38">
        <f t="shared" si="371"/>
        <v>0</v>
      </c>
      <c r="X228" s="37">
        <v>0</v>
      </c>
      <c r="Y228" s="13">
        <v>0</v>
      </c>
      <c r="Z228" s="38">
        <f t="shared" si="372"/>
        <v>0</v>
      </c>
      <c r="AA228" s="37">
        <v>0</v>
      </c>
      <c r="AB228" s="13">
        <v>0</v>
      </c>
      <c r="AC228" s="38">
        <f t="shared" si="373"/>
        <v>0</v>
      </c>
      <c r="AD228" s="37">
        <v>0</v>
      </c>
      <c r="AE228" s="13">
        <v>0</v>
      </c>
      <c r="AF228" s="38">
        <f t="shared" si="374"/>
        <v>0</v>
      </c>
      <c r="AG228" s="37">
        <v>0</v>
      </c>
      <c r="AH228" s="13">
        <v>0</v>
      </c>
      <c r="AI228" s="38">
        <f t="shared" si="375"/>
        <v>0</v>
      </c>
      <c r="AJ228" s="37">
        <v>0</v>
      </c>
      <c r="AK228" s="13">
        <v>0</v>
      </c>
      <c r="AL228" s="38">
        <f t="shared" si="376"/>
        <v>0</v>
      </c>
      <c r="AM228" s="37">
        <v>0</v>
      </c>
      <c r="AN228" s="13">
        <v>0</v>
      </c>
      <c r="AO228" s="38">
        <f t="shared" si="377"/>
        <v>0</v>
      </c>
      <c r="AP228" s="37">
        <v>0</v>
      </c>
      <c r="AQ228" s="13">
        <v>0</v>
      </c>
      <c r="AR228" s="38">
        <f t="shared" si="378"/>
        <v>0</v>
      </c>
      <c r="AS228" s="37">
        <v>0</v>
      </c>
      <c r="AT228" s="13">
        <v>0</v>
      </c>
      <c r="AU228" s="38">
        <f t="shared" si="379"/>
        <v>0</v>
      </c>
      <c r="AV228" s="37">
        <v>0</v>
      </c>
      <c r="AW228" s="13">
        <v>0</v>
      </c>
      <c r="AX228" s="38">
        <f t="shared" si="380"/>
        <v>0</v>
      </c>
      <c r="AY228" s="37">
        <v>0</v>
      </c>
      <c r="AZ228" s="13">
        <v>0</v>
      </c>
      <c r="BA228" s="38">
        <f t="shared" si="381"/>
        <v>0</v>
      </c>
      <c r="BB228" s="37">
        <v>0</v>
      </c>
      <c r="BC228" s="13">
        <v>0</v>
      </c>
      <c r="BD228" s="38">
        <f t="shared" si="382"/>
        <v>0</v>
      </c>
      <c r="BE228" s="37">
        <v>0</v>
      </c>
      <c r="BF228" s="13">
        <v>0</v>
      </c>
      <c r="BG228" s="38">
        <f t="shared" si="383"/>
        <v>0</v>
      </c>
      <c r="BH228" s="37">
        <v>0</v>
      </c>
      <c r="BI228" s="13">
        <v>0</v>
      </c>
      <c r="BJ228" s="38">
        <f t="shared" si="384"/>
        <v>0</v>
      </c>
      <c r="BK228" s="37">
        <v>0</v>
      </c>
      <c r="BL228" s="13">
        <v>0</v>
      </c>
      <c r="BM228" s="38">
        <f t="shared" si="385"/>
        <v>0</v>
      </c>
      <c r="BN228" s="7">
        <f t="shared" si="386"/>
        <v>1E-3</v>
      </c>
      <c r="BO228" s="15">
        <f t="shared" si="387"/>
        <v>0.17</v>
      </c>
    </row>
    <row r="229" spans="1:6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388"/>
        <v>0</v>
      </c>
      <c r="F229" s="37">
        <v>0</v>
      </c>
      <c r="G229" s="13">
        <v>0</v>
      </c>
      <c r="H229" s="38">
        <f t="shared" si="366"/>
        <v>0</v>
      </c>
      <c r="I229" s="37">
        <v>0</v>
      </c>
      <c r="J229" s="13">
        <v>0</v>
      </c>
      <c r="K229" s="38">
        <f t="shared" si="367"/>
        <v>0</v>
      </c>
      <c r="L229" s="37">
        <v>0</v>
      </c>
      <c r="M229" s="13">
        <v>0</v>
      </c>
      <c r="N229" s="38">
        <f t="shared" si="368"/>
        <v>0</v>
      </c>
      <c r="O229" s="37">
        <v>0</v>
      </c>
      <c r="P229" s="13">
        <v>0</v>
      </c>
      <c r="Q229" s="38">
        <f t="shared" si="369"/>
        <v>0</v>
      </c>
      <c r="R229" s="37">
        <v>0</v>
      </c>
      <c r="S229" s="13">
        <v>0</v>
      </c>
      <c r="T229" s="38">
        <f t="shared" si="370"/>
        <v>0</v>
      </c>
      <c r="U229" s="37">
        <v>0</v>
      </c>
      <c r="V229" s="13">
        <v>0</v>
      </c>
      <c r="W229" s="38">
        <f t="shared" si="371"/>
        <v>0</v>
      </c>
      <c r="X229" s="37">
        <v>0</v>
      </c>
      <c r="Y229" s="13">
        <v>0</v>
      </c>
      <c r="Z229" s="38">
        <f t="shared" si="372"/>
        <v>0</v>
      </c>
      <c r="AA229" s="37">
        <v>0</v>
      </c>
      <c r="AB229" s="13">
        <v>0</v>
      </c>
      <c r="AC229" s="38">
        <f t="shared" si="373"/>
        <v>0</v>
      </c>
      <c r="AD229" s="37">
        <v>0</v>
      </c>
      <c r="AE229" s="13">
        <v>0</v>
      </c>
      <c r="AF229" s="38">
        <f t="shared" si="374"/>
        <v>0</v>
      </c>
      <c r="AG229" s="37">
        <v>0</v>
      </c>
      <c r="AH229" s="13">
        <v>0</v>
      </c>
      <c r="AI229" s="38">
        <f t="shared" si="375"/>
        <v>0</v>
      </c>
      <c r="AJ229" s="37">
        <v>0</v>
      </c>
      <c r="AK229" s="13">
        <v>0</v>
      </c>
      <c r="AL229" s="38">
        <f t="shared" si="376"/>
        <v>0</v>
      </c>
      <c r="AM229" s="37">
        <v>0</v>
      </c>
      <c r="AN229" s="13">
        <v>0</v>
      </c>
      <c r="AO229" s="38">
        <f t="shared" si="377"/>
        <v>0</v>
      </c>
      <c r="AP229" s="37">
        <v>0</v>
      </c>
      <c r="AQ229" s="13">
        <v>0</v>
      </c>
      <c r="AR229" s="38">
        <f t="shared" si="378"/>
        <v>0</v>
      </c>
      <c r="AS229" s="37">
        <v>0</v>
      </c>
      <c r="AT229" s="13">
        <v>0</v>
      </c>
      <c r="AU229" s="38">
        <f t="shared" si="379"/>
        <v>0</v>
      </c>
      <c r="AV229" s="37">
        <v>0</v>
      </c>
      <c r="AW229" s="13">
        <v>0</v>
      </c>
      <c r="AX229" s="38">
        <f t="shared" si="380"/>
        <v>0</v>
      </c>
      <c r="AY229" s="37">
        <v>0</v>
      </c>
      <c r="AZ229" s="13">
        <v>0</v>
      </c>
      <c r="BA229" s="38">
        <f t="shared" si="381"/>
        <v>0</v>
      </c>
      <c r="BB229" s="37">
        <v>0</v>
      </c>
      <c r="BC229" s="13">
        <v>0</v>
      </c>
      <c r="BD229" s="38">
        <f t="shared" si="382"/>
        <v>0</v>
      </c>
      <c r="BE229" s="37">
        <v>0</v>
      </c>
      <c r="BF229" s="13">
        <v>0</v>
      </c>
      <c r="BG229" s="38">
        <f t="shared" si="383"/>
        <v>0</v>
      </c>
      <c r="BH229" s="37">
        <v>0</v>
      </c>
      <c r="BI229" s="13">
        <v>0</v>
      </c>
      <c r="BJ229" s="38">
        <f t="shared" si="384"/>
        <v>0</v>
      </c>
      <c r="BK229" s="37">
        <v>0</v>
      </c>
      <c r="BL229" s="13">
        <v>0</v>
      </c>
      <c r="BM229" s="38">
        <f t="shared" si="385"/>
        <v>0</v>
      </c>
      <c r="BN229" s="7">
        <f t="shared" si="386"/>
        <v>0</v>
      </c>
      <c r="BO229" s="15">
        <f t="shared" si="387"/>
        <v>0</v>
      </c>
    </row>
    <row r="230" spans="1:6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366"/>
        <v>0</v>
      </c>
      <c r="I230" s="37">
        <v>0</v>
      </c>
      <c r="J230" s="13">
        <v>0</v>
      </c>
      <c r="K230" s="38">
        <f t="shared" si="367"/>
        <v>0</v>
      </c>
      <c r="L230" s="37">
        <v>0</v>
      </c>
      <c r="M230" s="13">
        <v>0</v>
      </c>
      <c r="N230" s="38">
        <f t="shared" si="368"/>
        <v>0</v>
      </c>
      <c r="O230" s="37">
        <v>0</v>
      </c>
      <c r="P230" s="13">
        <v>0</v>
      </c>
      <c r="Q230" s="38">
        <f t="shared" si="369"/>
        <v>0</v>
      </c>
      <c r="R230" s="37">
        <v>0</v>
      </c>
      <c r="S230" s="13">
        <v>0</v>
      </c>
      <c r="T230" s="38">
        <f t="shared" si="370"/>
        <v>0</v>
      </c>
      <c r="U230" s="37">
        <v>0</v>
      </c>
      <c r="V230" s="13">
        <v>0</v>
      </c>
      <c r="W230" s="38">
        <f t="shared" si="371"/>
        <v>0</v>
      </c>
      <c r="X230" s="37">
        <v>0</v>
      </c>
      <c r="Y230" s="13">
        <v>0</v>
      </c>
      <c r="Z230" s="38">
        <f t="shared" si="372"/>
        <v>0</v>
      </c>
      <c r="AA230" s="37">
        <v>0</v>
      </c>
      <c r="AB230" s="13">
        <v>0</v>
      </c>
      <c r="AC230" s="38">
        <f t="shared" si="373"/>
        <v>0</v>
      </c>
      <c r="AD230" s="37">
        <v>0</v>
      </c>
      <c r="AE230" s="13">
        <v>0</v>
      </c>
      <c r="AF230" s="38">
        <f t="shared" si="374"/>
        <v>0</v>
      </c>
      <c r="AG230" s="37">
        <v>0</v>
      </c>
      <c r="AH230" s="13">
        <v>0</v>
      </c>
      <c r="AI230" s="38">
        <f t="shared" si="375"/>
        <v>0</v>
      </c>
      <c r="AJ230" s="37">
        <v>0</v>
      </c>
      <c r="AK230" s="13">
        <v>0</v>
      </c>
      <c r="AL230" s="38">
        <f t="shared" si="376"/>
        <v>0</v>
      </c>
      <c r="AM230" s="37">
        <v>0</v>
      </c>
      <c r="AN230" s="13">
        <v>0</v>
      </c>
      <c r="AO230" s="38">
        <f t="shared" si="377"/>
        <v>0</v>
      </c>
      <c r="AP230" s="37">
        <v>0</v>
      </c>
      <c r="AQ230" s="13">
        <v>0</v>
      </c>
      <c r="AR230" s="38">
        <f t="shared" si="378"/>
        <v>0</v>
      </c>
      <c r="AS230" s="37">
        <v>0</v>
      </c>
      <c r="AT230" s="13">
        <v>0</v>
      </c>
      <c r="AU230" s="38">
        <f t="shared" si="379"/>
        <v>0</v>
      </c>
      <c r="AV230" s="37">
        <v>0</v>
      </c>
      <c r="AW230" s="13">
        <v>0</v>
      </c>
      <c r="AX230" s="38">
        <f t="shared" si="380"/>
        <v>0</v>
      </c>
      <c r="AY230" s="37">
        <v>0</v>
      </c>
      <c r="AZ230" s="13">
        <v>0</v>
      </c>
      <c r="BA230" s="38">
        <f t="shared" si="381"/>
        <v>0</v>
      </c>
      <c r="BB230" s="37">
        <v>0</v>
      </c>
      <c r="BC230" s="13">
        <v>0</v>
      </c>
      <c r="BD230" s="38">
        <f t="shared" si="382"/>
        <v>0</v>
      </c>
      <c r="BE230" s="37">
        <v>0</v>
      </c>
      <c r="BF230" s="13">
        <v>0</v>
      </c>
      <c r="BG230" s="38">
        <f t="shared" si="383"/>
        <v>0</v>
      </c>
      <c r="BH230" s="37">
        <v>0</v>
      </c>
      <c r="BI230" s="13">
        <v>0</v>
      </c>
      <c r="BJ230" s="38">
        <f t="shared" si="384"/>
        <v>0</v>
      </c>
      <c r="BK230" s="37">
        <v>0</v>
      </c>
      <c r="BL230" s="13">
        <v>0</v>
      </c>
      <c r="BM230" s="38">
        <f t="shared" si="385"/>
        <v>0</v>
      </c>
      <c r="BN230" s="7">
        <f t="shared" si="386"/>
        <v>0</v>
      </c>
      <c r="BO230" s="15">
        <f t="shared" si="387"/>
        <v>0</v>
      </c>
    </row>
    <row r="231" spans="1:6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389">IF(C231=0,0,D231/C231*1000)</f>
        <v>0</v>
      </c>
      <c r="F231" s="37">
        <v>0</v>
      </c>
      <c r="G231" s="13">
        <v>0</v>
      </c>
      <c r="H231" s="38">
        <f t="shared" si="366"/>
        <v>0</v>
      </c>
      <c r="I231" s="37">
        <v>0</v>
      </c>
      <c r="J231" s="13">
        <v>0</v>
      </c>
      <c r="K231" s="38">
        <f t="shared" si="367"/>
        <v>0</v>
      </c>
      <c r="L231" s="37">
        <v>0</v>
      </c>
      <c r="M231" s="13">
        <v>0</v>
      </c>
      <c r="N231" s="38">
        <f t="shared" si="368"/>
        <v>0</v>
      </c>
      <c r="O231" s="37">
        <v>0</v>
      </c>
      <c r="P231" s="13">
        <v>0</v>
      </c>
      <c r="Q231" s="38">
        <f t="shared" si="369"/>
        <v>0</v>
      </c>
      <c r="R231" s="37">
        <v>0</v>
      </c>
      <c r="S231" s="13">
        <v>0</v>
      </c>
      <c r="T231" s="38">
        <f t="shared" si="370"/>
        <v>0</v>
      </c>
      <c r="U231" s="37">
        <v>0</v>
      </c>
      <c r="V231" s="13">
        <v>0</v>
      </c>
      <c r="W231" s="38">
        <f t="shared" si="371"/>
        <v>0</v>
      </c>
      <c r="X231" s="37">
        <v>0</v>
      </c>
      <c r="Y231" s="13">
        <v>0</v>
      </c>
      <c r="Z231" s="38">
        <f t="shared" si="372"/>
        <v>0</v>
      </c>
      <c r="AA231" s="37">
        <v>0</v>
      </c>
      <c r="AB231" s="13">
        <v>0</v>
      </c>
      <c r="AC231" s="38">
        <f t="shared" si="373"/>
        <v>0</v>
      </c>
      <c r="AD231" s="37">
        <v>0</v>
      </c>
      <c r="AE231" s="13">
        <v>0</v>
      </c>
      <c r="AF231" s="38">
        <f t="shared" si="374"/>
        <v>0</v>
      </c>
      <c r="AG231" s="37">
        <v>0</v>
      </c>
      <c r="AH231" s="13">
        <v>0</v>
      </c>
      <c r="AI231" s="38">
        <f t="shared" si="375"/>
        <v>0</v>
      </c>
      <c r="AJ231" s="37">
        <v>0</v>
      </c>
      <c r="AK231" s="13">
        <v>0</v>
      </c>
      <c r="AL231" s="38">
        <f t="shared" si="376"/>
        <v>0</v>
      </c>
      <c r="AM231" s="37">
        <v>0</v>
      </c>
      <c r="AN231" s="13">
        <v>0</v>
      </c>
      <c r="AO231" s="38">
        <f t="shared" si="377"/>
        <v>0</v>
      </c>
      <c r="AP231" s="37">
        <v>0</v>
      </c>
      <c r="AQ231" s="13">
        <v>0</v>
      </c>
      <c r="AR231" s="38">
        <f t="shared" si="378"/>
        <v>0</v>
      </c>
      <c r="AS231" s="37">
        <v>0</v>
      </c>
      <c r="AT231" s="13">
        <v>0</v>
      </c>
      <c r="AU231" s="38">
        <f t="shared" si="379"/>
        <v>0</v>
      </c>
      <c r="AV231" s="37">
        <v>0</v>
      </c>
      <c r="AW231" s="13">
        <v>0</v>
      </c>
      <c r="AX231" s="38">
        <f t="shared" si="380"/>
        <v>0</v>
      </c>
      <c r="AY231" s="37">
        <v>0</v>
      </c>
      <c r="AZ231" s="13">
        <v>0</v>
      </c>
      <c r="BA231" s="38">
        <f t="shared" si="381"/>
        <v>0</v>
      </c>
      <c r="BB231" s="37">
        <v>0</v>
      </c>
      <c r="BC231" s="13">
        <v>0</v>
      </c>
      <c r="BD231" s="38">
        <f t="shared" si="382"/>
        <v>0</v>
      </c>
      <c r="BE231" s="37">
        <v>0</v>
      </c>
      <c r="BF231" s="13">
        <v>0</v>
      </c>
      <c r="BG231" s="38">
        <f t="shared" si="383"/>
        <v>0</v>
      </c>
      <c r="BH231" s="37">
        <v>0</v>
      </c>
      <c r="BI231" s="13">
        <v>0</v>
      </c>
      <c r="BJ231" s="38">
        <f t="shared" si="384"/>
        <v>0</v>
      </c>
      <c r="BK231" s="37">
        <v>0</v>
      </c>
      <c r="BL231" s="13">
        <v>0</v>
      </c>
      <c r="BM231" s="38">
        <f t="shared" si="385"/>
        <v>0</v>
      </c>
      <c r="BN231" s="7">
        <f t="shared" si="386"/>
        <v>0</v>
      </c>
      <c r="BO231" s="15">
        <f t="shared" si="387"/>
        <v>0</v>
      </c>
    </row>
    <row r="232" spans="1:6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389"/>
        <v>0</v>
      </c>
      <c r="F232" s="37">
        <v>0</v>
      </c>
      <c r="G232" s="13">
        <v>0</v>
      </c>
      <c r="H232" s="38">
        <f t="shared" si="366"/>
        <v>0</v>
      </c>
      <c r="I232" s="37">
        <v>0</v>
      </c>
      <c r="J232" s="13">
        <v>0</v>
      </c>
      <c r="K232" s="38">
        <f t="shared" si="367"/>
        <v>0</v>
      </c>
      <c r="L232" s="37">
        <v>0</v>
      </c>
      <c r="M232" s="13">
        <v>0</v>
      </c>
      <c r="N232" s="38">
        <f t="shared" si="368"/>
        <v>0</v>
      </c>
      <c r="O232" s="37">
        <v>0</v>
      </c>
      <c r="P232" s="13">
        <v>0</v>
      </c>
      <c r="Q232" s="38">
        <f t="shared" si="369"/>
        <v>0</v>
      </c>
      <c r="R232" s="37">
        <v>0</v>
      </c>
      <c r="S232" s="13">
        <v>0</v>
      </c>
      <c r="T232" s="38">
        <f t="shared" si="370"/>
        <v>0</v>
      </c>
      <c r="U232" s="37">
        <v>9.6780600000000003</v>
      </c>
      <c r="V232" s="13">
        <v>592.173</v>
      </c>
      <c r="W232" s="38">
        <f t="shared" si="371"/>
        <v>61187.159410047054</v>
      </c>
      <c r="X232" s="37">
        <v>0</v>
      </c>
      <c r="Y232" s="13">
        <v>0</v>
      </c>
      <c r="Z232" s="38">
        <f t="shared" si="372"/>
        <v>0</v>
      </c>
      <c r="AA232" s="37">
        <v>0</v>
      </c>
      <c r="AB232" s="13">
        <v>0</v>
      </c>
      <c r="AC232" s="38">
        <f t="shared" si="373"/>
        <v>0</v>
      </c>
      <c r="AD232" s="37">
        <v>0</v>
      </c>
      <c r="AE232" s="13">
        <v>0</v>
      </c>
      <c r="AF232" s="38">
        <f t="shared" si="374"/>
        <v>0</v>
      </c>
      <c r="AG232" s="37">
        <v>0</v>
      </c>
      <c r="AH232" s="13">
        <v>0</v>
      </c>
      <c r="AI232" s="38">
        <f t="shared" si="375"/>
        <v>0</v>
      </c>
      <c r="AJ232" s="37">
        <v>0</v>
      </c>
      <c r="AK232" s="13">
        <v>0</v>
      </c>
      <c r="AL232" s="38">
        <f t="shared" si="376"/>
        <v>0</v>
      </c>
      <c r="AM232" s="37">
        <v>0</v>
      </c>
      <c r="AN232" s="13">
        <v>0</v>
      </c>
      <c r="AO232" s="38">
        <f t="shared" si="377"/>
        <v>0</v>
      </c>
      <c r="AP232" s="37">
        <v>0</v>
      </c>
      <c r="AQ232" s="13">
        <v>0</v>
      </c>
      <c r="AR232" s="38">
        <f t="shared" si="378"/>
        <v>0</v>
      </c>
      <c r="AS232" s="37">
        <v>0</v>
      </c>
      <c r="AT232" s="13">
        <v>0</v>
      </c>
      <c r="AU232" s="38">
        <f t="shared" si="379"/>
        <v>0</v>
      </c>
      <c r="AV232" s="37">
        <v>0</v>
      </c>
      <c r="AW232" s="13">
        <v>0</v>
      </c>
      <c r="AX232" s="38">
        <f t="shared" si="380"/>
        <v>0</v>
      </c>
      <c r="AY232" s="37">
        <v>0</v>
      </c>
      <c r="AZ232" s="13">
        <v>0</v>
      </c>
      <c r="BA232" s="38">
        <f t="shared" si="381"/>
        <v>0</v>
      </c>
      <c r="BB232" s="37">
        <v>0</v>
      </c>
      <c r="BC232" s="13">
        <v>0</v>
      </c>
      <c r="BD232" s="38">
        <f t="shared" si="382"/>
        <v>0</v>
      </c>
      <c r="BE232" s="37">
        <v>0</v>
      </c>
      <c r="BF232" s="13">
        <v>0</v>
      </c>
      <c r="BG232" s="38">
        <f t="shared" si="383"/>
        <v>0</v>
      </c>
      <c r="BH232" s="37">
        <v>0</v>
      </c>
      <c r="BI232" s="13">
        <v>0</v>
      </c>
      <c r="BJ232" s="38">
        <f t="shared" si="384"/>
        <v>0</v>
      </c>
      <c r="BK232" s="37">
        <v>0</v>
      </c>
      <c r="BL232" s="13">
        <v>0</v>
      </c>
      <c r="BM232" s="38">
        <f t="shared" si="385"/>
        <v>0</v>
      </c>
      <c r="BN232" s="7">
        <f>SUM(BK232,AM232,AG232,AA232,L232,C232,F232,AD232,AJ232,AV232,BH232,AS232,BE232,O232+R232)+AP232+BB232+I232+U232</f>
        <v>9.6780600000000003</v>
      </c>
      <c r="BO232" s="15">
        <f>SUM(BL232,AN232,AH232,AB232,M232,D232,G232,AE232,AK232,AW232,BI232,AT232,BF232,P232+S232)+AQ232+BC232+J232+V232</f>
        <v>592.173</v>
      </c>
    </row>
    <row r="233" spans="1:6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389"/>
        <v>0</v>
      </c>
      <c r="F233" s="37">
        <v>0</v>
      </c>
      <c r="G233" s="13">
        <v>0</v>
      </c>
      <c r="H233" s="38">
        <f t="shared" si="366"/>
        <v>0</v>
      </c>
      <c r="I233" s="37">
        <v>0</v>
      </c>
      <c r="J233" s="13">
        <v>0</v>
      </c>
      <c r="K233" s="38">
        <f t="shared" si="367"/>
        <v>0</v>
      </c>
      <c r="L233" s="37">
        <v>0</v>
      </c>
      <c r="M233" s="13">
        <v>0</v>
      </c>
      <c r="N233" s="38">
        <f t="shared" si="368"/>
        <v>0</v>
      </c>
      <c r="O233" s="37">
        <v>0</v>
      </c>
      <c r="P233" s="13">
        <v>0</v>
      </c>
      <c r="Q233" s="38">
        <f t="shared" si="369"/>
        <v>0</v>
      </c>
      <c r="R233" s="37">
        <v>0</v>
      </c>
      <c r="S233" s="13">
        <v>0</v>
      </c>
      <c r="T233" s="38">
        <f t="shared" si="370"/>
        <v>0</v>
      </c>
      <c r="U233" s="37">
        <v>0</v>
      </c>
      <c r="V233" s="13">
        <v>0</v>
      </c>
      <c r="W233" s="38">
        <f t="shared" si="371"/>
        <v>0</v>
      </c>
      <c r="X233" s="37">
        <v>0</v>
      </c>
      <c r="Y233" s="13">
        <v>0</v>
      </c>
      <c r="Z233" s="38">
        <f t="shared" si="372"/>
        <v>0</v>
      </c>
      <c r="AA233" s="37">
        <v>0</v>
      </c>
      <c r="AB233" s="13">
        <v>0</v>
      </c>
      <c r="AC233" s="38">
        <f t="shared" si="373"/>
        <v>0</v>
      </c>
      <c r="AD233" s="37">
        <v>0</v>
      </c>
      <c r="AE233" s="13">
        <v>0</v>
      </c>
      <c r="AF233" s="38">
        <f t="shared" si="374"/>
        <v>0</v>
      </c>
      <c r="AG233" s="37">
        <v>0</v>
      </c>
      <c r="AH233" s="13">
        <v>0</v>
      </c>
      <c r="AI233" s="38">
        <f t="shared" si="375"/>
        <v>0</v>
      </c>
      <c r="AJ233" s="37">
        <v>0</v>
      </c>
      <c r="AK233" s="13">
        <v>0</v>
      </c>
      <c r="AL233" s="38">
        <f t="shared" si="376"/>
        <v>0</v>
      </c>
      <c r="AM233" s="37">
        <v>0</v>
      </c>
      <c r="AN233" s="13">
        <v>0</v>
      </c>
      <c r="AO233" s="38">
        <f t="shared" si="377"/>
        <v>0</v>
      </c>
      <c r="AP233" s="37">
        <v>0</v>
      </c>
      <c r="AQ233" s="13">
        <v>0</v>
      </c>
      <c r="AR233" s="38">
        <f t="shared" si="378"/>
        <v>0</v>
      </c>
      <c r="AS233" s="37">
        <v>0</v>
      </c>
      <c r="AT233" s="13">
        <v>0</v>
      </c>
      <c r="AU233" s="38">
        <f t="shared" si="379"/>
        <v>0</v>
      </c>
      <c r="AV233" s="37">
        <v>0</v>
      </c>
      <c r="AW233" s="13">
        <v>0</v>
      </c>
      <c r="AX233" s="38">
        <f t="shared" si="380"/>
        <v>0</v>
      </c>
      <c r="AY233" s="37">
        <v>0</v>
      </c>
      <c r="AZ233" s="13">
        <v>0</v>
      </c>
      <c r="BA233" s="38">
        <f t="shared" si="381"/>
        <v>0</v>
      </c>
      <c r="BB233" s="37">
        <v>0</v>
      </c>
      <c r="BC233" s="13">
        <v>0</v>
      </c>
      <c r="BD233" s="38">
        <f t="shared" si="382"/>
        <v>0</v>
      </c>
      <c r="BE233" s="37">
        <v>0</v>
      </c>
      <c r="BF233" s="13">
        <v>0</v>
      </c>
      <c r="BG233" s="38">
        <f t="shared" si="383"/>
        <v>0</v>
      </c>
      <c r="BH233" s="37">
        <v>0</v>
      </c>
      <c r="BI233" s="13">
        <v>0</v>
      </c>
      <c r="BJ233" s="38">
        <f t="shared" si="384"/>
        <v>0</v>
      </c>
      <c r="BK233" s="37">
        <v>0</v>
      </c>
      <c r="BL233" s="13">
        <v>0</v>
      </c>
      <c r="BM233" s="38">
        <f t="shared" si="385"/>
        <v>0</v>
      </c>
      <c r="BN233" s="7">
        <f t="shared" ref="BN233:BN239" si="390">SUM(BK233,AM233,AG233,AA233,L233,C233,F233,AD233,AJ233,AV233,BH233,AS233,BE233,O233+R233)+AP233+BB233+I233+U233</f>
        <v>0</v>
      </c>
      <c r="BO233" s="15">
        <f t="shared" ref="BO233:BO239" si="391">SUM(BL233,AN233,AH233,AB233,M233,D233,G233,AE233,AK233,AW233,BI233,AT233,BF233,P233+S233)+AQ233+BC233+J233+V233</f>
        <v>0</v>
      </c>
    </row>
    <row r="234" spans="1:6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389"/>
        <v>0</v>
      </c>
      <c r="F234" s="37">
        <v>0</v>
      </c>
      <c r="G234" s="13">
        <v>0</v>
      </c>
      <c r="H234" s="38">
        <f t="shared" si="366"/>
        <v>0</v>
      </c>
      <c r="I234" s="37">
        <v>0</v>
      </c>
      <c r="J234" s="13">
        <v>0</v>
      </c>
      <c r="K234" s="38">
        <f t="shared" si="367"/>
        <v>0</v>
      </c>
      <c r="L234" s="37">
        <v>0</v>
      </c>
      <c r="M234" s="13">
        <v>0</v>
      </c>
      <c r="N234" s="38">
        <f t="shared" si="368"/>
        <v>0</v>
      </c>
      <c r="O234" s="37">
        <v>0</v>
      </c>
      <c r="P234" s="13">
        <v>0</v>
      </c>
      <c r="Q234" s="38">
        <f t="shared" si="369"/>
        <v>0</v>
      </c>
      <c r="R234" s="37">
        <v>0</v>
      </c>
      <c r="S234" s="13">
        <v>0</v>
      </c>
      <c r="T234" s="38">
        <f t="shared" si="370"/>
        <v>0</v>
      </c>
      <c r="U234" s="58">
        <v>8.6334</v>
      </c>
      <c r="V234" s="13">
        <v>706.75800000000004</v>
      </c>
      <c r="W234" s="38">
        <f t="shared" si="371"/>
        <v>81863.228855375637</v>
      </c>
      <c r="X234" s="37">
        <v>0</v>
      </c>
      <c r="Y234" s="13">
        <v>0</v>
      </c>
      <c r="Z234" s="38">
        <f t="shared" si="372"/>
        <v>0</v>
      </c>
      <c r="AA234" s="37">
        <v>0</v>
      </c>
      <c r="AB234" s="13">
        <v>0</v>
      </c>
      <c r="AC234" s="38">
        <f t="shared" si="373"/>
        <v>0</v>
      </c>
      <c r="AD234" s="37">
        <v>0</v>
      </c>
      <c r="AE234" s="13">
        <v>0</v>
      </c>
      <c r="AF234" s="38">
        <f t="shared" si="374"/>
        <v>0</v>
      </c>
      <c r="AG234" s="37">
        <v>0</v>
      </c>
      <c r="AH234" s="13">
        <v>0</v>
      </c>
      <c r="AI234" s="38">
        <f t="shared" si="375"/>
        <v>0</v>
      </c>
      <c r="AJ234" s="37">
        <v>0</v>
      </c>
      <c r="AK234" s="13">
        <v>0</v>
      </c>
      <c r="AL234" s="38">
        <f t="shared" si="376"/>
        <v>0</v>
      </c>
      <c r="AM234" s="37">
        <v>0</v>
      </c>
      <c r="AN234" s="13">
        <v>0</v>
      </c>
      <c r="AO234" s="38">
        <f t="shared" si="377"/>
        <v>0</v>
      </c>
      <c r="AP234" s="37">
        <v>0</v>
      </c>
      <c r="AQ234" s="13">
        <v>0</v>
      </c>
      <c r="AR234" s="38">
        <f t="shared" si="378"/>
        <v>0</v>
      </c>
      <c r="AS234" s="37">
        <v>0</v>
      </c>
      <c r="AT234" s="13">
        <v>0</v>
      </c>
      <c r="AU234" s="38">
        <f t="shared" si="379"/>
        <v>0</v>
      </c>
      <c r="AV234" s="37">
        <v>0</v>
      </c>
      <c r="AW234" s="13">
        <v>0</v>
      </c>
      <c r="AX234" s="38">
        <f t="shared" si="380"/>
        <v>0</v>
      </c>
      <c r="AY234" s="37">
        <v>0</v>
      </c>
      <c r="AZ234" s="13">
        <v>0</v>
      </c>
      <c r="BA234" s="38">
        <f t="shared" si="381"/>
        <v>0</v>
      </c>
      <c r="BB234" s="37">
        <v>0</v>
      </c>
      <c r="BC234" s="13">
        <v>0</v>
      </c>
      <c r="BD234" s="38">
        <f t="shared" si="382"/>
        <v>0</v>
      </c>
      <c r="BE234" s="37">
        <v>0</v>
      </c>
      <c r="BF234" s="13">
        <v>0</v>
      </c>
      <c r="BG234" s="38">
        <f t="shared" si="383"/>
        <v>0</v>
      </c>
      <c r="BH234" s="37">
        <v>0</v>
      </c>
      <c r="BI234" s="13">
        <v>0</v>
      </c>
      <c r="BJ234" s="38">
        <f t="shared" si="384"/>
        <v>0</v>
      </c>
      <c r="BK234" s="37">
        <v>0</v>
      </c>
      <c r="BL234" s="13">
        <v>0</v>
      </c>
      <c r="BM234" s="38">
        <f t="shared" si="385"/>
        <v>0</v>
      </c>
      <c r="BN234" s="7">
        <f t="shared" si="390"/>
        <v>8.6334</v>
      </c>
      <c r="BO234" s="15">
        <f t="shared" si="391"/>
        <v>706.75800000000004</v>
      </c>
    </row>
    <row r="235" spans="1:6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389"/>
        <v>0</v>
      </c>
      <c r="F235" s="37">
        <v>0</v>
      </c>
      <c r="G235" s="13">
        <v>0</v>
      </c>
      <c r="H235" s="38">
        <f t="shared" si="366"/>
        <v>0</v>
      </c>
      <c r="I235" s="37">
        <v>0</v>
      </c>
      <c r="J235" s="13">
        <v>0</v>
      </c>
      <c r="K235" s="38">
        <f t="shared" si="367"/>
        <v>0</v>
      </c>
      <c r="L235" s="37">
        <v>0</v>
      </c>
      <c r="M235" s="13">
        <v>0</v>
      </c>
      <c r="N235" s="38">
        <f t="shared" si="368"/>
        <v>0</v>
      </c>
      <c r="O235" s="37">
        <v>0</v>
      </c>
      <c r="P235" s="13">
        <v>0</v>
      </c>
      <c r="Q235" s="38">
        <f t="shared" si="369"/>
        <v>0</v>
      </c>
      <c r="R235" s="37">
        <v>0</v>
      </c>
      <c r="S235" s="13">
        <v>0</v>
      </c>
      <c r="T235" s="38">
        <f t="shared" si="370"/>
        <v>0</v>
      </c>
      <c r="U235" s="58">
        <v>8.9035299999999999</v>
      </c>
      <c r="V235" s="13">
        <v>845.18600000000004</v>
      </c>
      <c r="W235" s="38">
        <f t="shared" si="371"/>
        <v>94927.068252704281</v>
      </c>
      <c r="X235" s="37">
        <v>0</v>
      </c>
      <c r="Y235" s="13">
        <v>0</v>
      </c>
      <c r="Z235" s="38">
        <f t="shared" si="372"/>
        <v>0</v>
      </c>
      <c r="AA235" s="37">
        <v>0</v>
      </c>
      <c r="AB235" s="13">
        <v>0</v>
      </c>
      <c r="AC235" s="38">
        <f t="shared" si="373"/>
        <v>0</v>
      </c>
      <c r="AD235" s="37">
        <v>0</v>
      </c>
      <c r="AE235" s="13">
        <v>0</v>
      </c>
      <c r="AF235" s="38">
        <f t="shared" si="374"/>
        <v>0</v>
      </c>
      <c r="AG235" s="37">
        <v>0</v>
      </c>
      <c r="AH235" s="13">
        <v>0</v>
      </c>
      <c r="AI235" s="38">
        <f t="shared" si="375"/>
        <v>0</v>
      </c>
      <c r="AJ235" s="37">
        <v>0</v>
      </c>
      <c r="AK235" s="13">
        <v>0</v>
      </c>
      <c r="AL235" s="38">
        <f t="shared" si="376"/>
        <v>0</v>
      </c>
      <c r="AM235" s="37">
        <v>0</v>
      </c>
      <c r="AN235" s="13">
        <v>0</v>
      </c>
      <c r="AO235" s="38">
        <f t="shared" si="377"/>
        <v>0</v>
      </c>
      <c r="AP235" s="37">
        <v>0</v>
      </c>
      <c r="AQ235" s="13">
        <v>0</v>
      </c>
      <c r="AR235" s="38">
        <f t="shared" si="378"/>
        <v>0</v>
      </c>
      <c r="AS235" s="37">
        <v>0</v>
      </c>
      <c r="AT235" s="13">
        <v>0</v>
      </c>
      <c r="AU235" s="38">
        <f t="shared" si="379"/>
        <v>0</v>
      </c>
      <c r="AV235" s="58">
        <v>1E-3</v>
      </c>
      <c r="AW235" s="13">
        <v>0.14799999999999999</v>
      </c>
      <c r="AX235" s="38">
        <f t="shared" si="380"/>
        <v>148000</v>
      </c>
      <c r="AY235" s="37">
        <v>0</v>
      </c>
      <c r="AZ235" s="13">
        <v>0</v>
      </c>
      <c r="BA235" s="38">
        <f t="shared" si="381"/>
        <v>0</v>
      </c>
      <c r="BB235" s="37">
        <v>0</v>
      </c>
      <c r="BC235" s="13">
        <v>0</v>
      </c>
      <c r="BD235" s="38">
        <f t="shared" si="382"/>
        <v>0</v>
      </c>
      <c r="BE235" s="37">
        <v>0</v>
      </c>
      <c r="BF235" s="13">
        <v>0</v>
      </c>
      <c r="BG235" s="38">
        <f t="shared" si="383"/>
        <v>0</v>
      </c>
      <c r="BH235" s="37">
        <v>0</v>
      </c>
      <c r="BI235" s="13">
        <v>0</v>
      </c>
      <c r="BJ235" s="38">
        <f t="shared" si="384"/>
        <v>0</v>
      </c>
      <c r="BK235" s="58">
        <v>8.7955100000000002</v>
      </c>
      <c r="BL235" s="13">
        <v>533.45399999999995</v>
      </c>
      <c r="BM235" s="38">
        <f t="shared" si="385"/>
        <v>60650.718377899626</v>
      </c>
      <c r="BN235" s="7">
        <f t="shared" si="390"/>
        <v>17.700040000000001</v>
      </c>
      <c r="BO235" s="15">
        <f t="shared" si="391"/>
        <v>1378.788</v>
      </c>
    </row>
    <row r="236" spans="1:6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389"/>
        <v>0</v>
      </c>
      <c r="F236" s="37">
        <v>0</v>
      </c>
      <c r="G236" s="13">
        <v>0</v>
      </c>
      <c r="H236" s="38">
        <f t="shared" si="366"/>
        <v>0</v>
      </c>
      <c r="I236" s="37">
        <v>0</v>
      </c>
      <c r="J236" s="13">
        <v>0</v>
      </c>
      <c r="K236" s="38">
        <f t="shared" si="367"/>
        <v>0</v>
      </c>
      <c r="L236" s="37">
        <v>0</v>
      </c>
      <c r="M236" s="13">
        <v>0</v>
      </c>
      <c r="N236" s="38">
        <f t="shared" si="368"/>
        <v>0</v>
      </c>
      <c r="O236" s="37">
        <v>0</v>
      </c>
      <c r="P236" s="13">
        <v>0</v>
      </c>
      <c r="Q236" s="38">
        <f t="shared" si="369"/>
        <v>0</v>
      </c>
      <c r="R236" s="37">
        <v>0</v>
      </c>
      <c r="S236" s="13">
        <v>0</v>
      </c>
      <c r="T236" s="38">
        <f t="shared" si="370"/>
        <v>0</v>
      </c>
      <c r="U236" s="37">
        <v>0</v>
      </c>
      <c r="V236" s="13">
        <v>0</v>
      </c>
      <c r="W236" s="38">
        <f t="shared" si="371"/>
        <v>0</v>
      </c>
      <c r="X236" s="37">
        <v>0</v>
      </c>
      <c r="Y236" s="13">
        <v>0</v>
      </c>
      <c r="Z236" s="38">
        <f t="shared" si="372"/>
        <v>0</v>
      </c>
      <c r="AA236" s="37">
        <v>0</v>
      </c>
      <c r="AB236" s="13">
        <v>0</v>
      </c>
      <c r="AC236" s="38">
        <f t="shared" si="373"/>
        <v>0</v>
      </c>
      <c r="AD236" s="37">
        <v>0</v>
      </c>
      <c r="AE236" s="13">
        <v>0</v>
      </c>
      <c r="AF236" s="38">
        <f t="shared" si="374"/>
        <v>0</v>
      </c>
      <c r="AG236" s="37">
        <v>0</v>
      </c>
      <c r="AH236" s="13">
        <v>0</v>
      </c>
      <c r="AI236" s="38">
        <f t="shared" si="375"/>
        <v>0</v>
      </c>
      <c r="AJ236" s="37">
        <v>0</v>
      </c>
      <c r="AK236" s="13">
        <v>0</v>
      </c>
      <c r="AL236" s="38">
        <f t="shared" si="376"/>
        <v>0</v>
      </c>
      <c r="AM236" s="37">
        <v>0</v>
      </c>
      <c r="AN236" s="13">
        <v>0</v>
      </c>
      <c r="AO236" s="38">
        <f t="shared" si="377"/>
        <v>0</v>
      </c>
      <c r="AP236" s="37">
        <v>0</v>
      </c>
      <c r="AQ236" s="13">
        <v>0</v>
      </c>
      <c r="AR236" s="38">
        <f t="shared" si="378"/>
        <v>0</v>
      </c>
      <c r="AS236" s="37">
        <v>0</v>
      </c>
      <c r="AT236" s="13">
        <v>0</v>
      </c>
      <c r="AU236" s="38">
        <f t="shared" si="379"/>
        <v>0</v>
      </c>
      <c r="AV236" s="58">
        <v>0.01</v>
      </c>
      <c r="AW236" s="13">
        <v>0.152</v>
      </c>
      <c r="AX236" s="38">
        <f t="shared" si="380"/>
        <v>15200</v>
      </c>
      <c r="AY236" s="37">
        <v>0</v>
      </c>
      <c r="AZ236" s="13">
        <v>0</v>
      </c>
      <c r="BA236" s="38">
        <f t="shared" si="381"/>
        <v>0</v>
      </c>
      <c r="BB236" s="37">
        <v>0</v>
      </c>
      <c r="BC236" s="13">
        <v>0</v>
      </c>
      <c r="BD236" s="38">
        <f t="shared" si="382"/>
        <v>0</v>
      </c>
      <c r="BE236" s="37">
        <v>0</v>
      </c>
      <c r="BF236" s="13">
        <v>0</v>
      </c>
      <c r="BG236" s="38">
        <f t="shared" si="383"/>
        <v>0</v>
      </c>
      <c r="BH236" s="37">
        <v>0</v>
      </c>
      <c r="BI236" s="13">
        <v>0</v>
      </c>
      <c r="BJ236" s="38">
        <f t="shared" si="384"/>
        <v>0</v>
      </c>
      <c r="BK236" s="37">
        <v>0</v>
      </c>
      <c r="BL236" s="13">
        <v>0</v>
      </c>
      <c r="BM236" s="38">
        <f t="shared" si="385"/>
        <v>0</v>
      </c>
      <c r="BN236" s="7">
        <f t="shared" si="390"/>
        <v>0.01</v>
      </c>
      <c r="BO236" s="15">
        <f t="shared" si="391"/>
        <v>0.152</v>
      </c>
    </row>
    <row r="237" spans="1:6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389"/>
        <v>0</v>
      </c>
      <c r="F237" s="37">
        <v>0</v>
      </c>
      <c r="G237" s="13">
        <v>0</v>
      </c>
      <c r="H237" s="38">
        <f t="shared" si="366"/>
        <v>0</v>
      </c>
      <c r="I237" s="37">
        <v>0</v>
      </c>
      <c r="J237" s="13">
        <v>0</v>
      </c>
      <c r="K237" s="38">
        <f t="shared" si="367"/>
        <v>0</v>
      </c>
      <c r="L237" s="37">
        <v>0</v>
      </c>
      <c r="M237" s="13">
        <v>0</v>
      </c>
      <c r="N237" s="38">
        <f t="shared" si="368"/>
        <v>0</v>
      </c>
      <c r="O237" s="37">
        <v>0</v>
      </c>
      <c r="P237" s="13">
        <v>0</v>
      </c>
      <c r="Q237" s="38">
        <f t="shared" si="369"/>
        <v>0</v>
      </c>
      <c r="R237" s="37">
        <v>0</v>
      </c>
      <c r="S237" s="13">
        <v>0</v>
      </c>
      <c r="T237" s="38">
        <f t="shared" si="370"/>
        <v>0</v>
      </c>
      <c r="U237" s="37">
        <v>0</v>
      </c>
      <c r="V237" s="13">
        <v>0</v>
      </c>
      <c r="W237" s="38">
        <f t="shared" si="371"/>
        <v>0</v>
      </c>
      <c r="X237" s="37">
        <v>0</v>
      </c>
      <c r="Y237" s="13">
        <v>0</v>
      </c>
      <c r="Z237" s="38">
        <f t="shared" si="372"/>
        <v>0</v>
      </c>
      <c r="AA237" s="37">
        <v>0</v>
      </c>
      <c r="AB237" s="13">
        <v>0</v>
      </c>
      <c r="AC237" s="38">
        <f t="shared" si="373"/>
        <v>0</v>
      </c>
      <c r="AD237" s="37">
        <v>0</v>
      </c>
      <c r="AE237" s="13">
        <v>0</v>
      </c>
      <c r="AF237" s="38">
        <f t="shared" si="374"/>
        <v>0</v>
      </c>
      <c r="AG237" s="37">
        <v>0</v>
      </c>
      <c r="AH237" s="13">
        <v>0</v>
      </c>
      <c r="AI237" s="38">
        <f t="shared" si="375"/>
        <v>0</v>
      </c>
      <c r="AJ237" s="37">
        <v>0</v>
      </c>
      <c r="AK237" s="13">
        <v>0</v>
      </c>
      <c r="AL237" s="38">
        <f t="shared" si="376"/>
        <v>0</v>
      </c>
      <c r="AM237" s="37">
        <v>0</v>
      </c>
      <c r="AN237" s="13">
        <v>0</v>
      </c>
      <c r="AO237" s="38">
        <f t="shared" si="377"/>
        <v>0</v>
      </c>
      <c r="AP237" s="37">
        <v>0</v>
      </c>
      <c r="AQ237" s="13">
        <v>0</v>
      </c>
      <c r="AR237" s="38">
        <f t="shared" si="378"/>
        <v>0</v>
      </c>
      <c r="AS237" s="37">
        <v>0</v>
      </c>
      <c r="AT237" s="13">
        <v>0</v>
      </c>
      <c r="AU237" s="38">
        <f t="shared" si="379"/>
        <v>0</v>
      </c>
      <c r="AV237" s="58">
        <v>1.2840000000000001E-2</v>
      </c>
      <c r="AW237" s="13">
        <v>0.157</v>
      </c>
      <c r="AX237" s="38">
        <f t="shared" si="380"/>
        <v>12227.414330218067</v>
      </c>
      <c r="AY237" s="37">
        <v>0</v>
      </c>
      <c r="AZ237" s="13">
        <v>0</v>
      </c>
      <c r="BA237" s="38">
        <f t="shared" si="381"/>
        <v>0</v>
      </c>
      <c r="BB237" s="37">
        <v>0</v>
      </c>
      <c r="BC237" s="13">
        <v>0</v>
      </c>
      <c r="BD237" s="38">
        <f t="shared" si="382"/>
        <v>0</v>
      </c>
      <c r="BE237" s="37">
        <v>0</v>
      </c>
      <c r="BF237" s="13">
        <v>0</v>
      </c>
      <c r="BG237" s="38">
        <f t="shared" si="383"/>
        <v>0</v>
      </c>
      <c r="BH237" s="37">
        <v>0</v>
      </c>
      <c r="BI237" s="13">
        <v>0</v>
      </c>
      <c r="BJ237" s="38">
        <f t="shared" si="384"/>
        <v>0</v>
      </c>
      <c r="BK237" s="37">
        <v>0</v>
      </c>
      <c r="BL237" s="13">
        <v>0</v>
      </c>
      <c r="BM237" s="38">
        <f t="shared" si="385"/>
        <v>0</v>
      </c>
      <c r="BN237" s="7">
        <f t="shared" si="390"/>
        <v>1.2840000000000001E-2</v>
      </c>
      <c r="BO237" s="15">
        <f t="shared" si="391"/>
        <v>0.157</v>
      </c>
    </row>
    <row r="238" spans="1:6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389"/>
        <v>0</v>
      </c>
      <c r="F238" s="37">
        <v>0</v>
      </c>
      <c r="G238" s="13">
        <v>0</v>
      </c>
      <c r="H238" s="38">
        <f t="shared" si="366"/>
        <v>0</v>
      </c>
      <c r="I238" s="37">
        <v>0</v>
      </c>
      <c r="J238" s="13">
        <v>0</v>
      </c>
      <c r="K238" s="38">
        <f t="shared" si="367"/>
        <v>0</v>
      </c>
      <c r="L238" s="37">
        <v>0</v>
      </c>
      <c r="M238" s="13">
        <v>0</v>
      </c>
      <c r="N238" s="38">
        <f t="shared" si="368"/>
        <v>0</v>
      </c>
      <c r="O238" s="37">
        <v>0</v>
      </c>
      <c r="P238" s="13">
        <v>0</v>
      </c>
      <c r="Q238" s="38">
        <f t="shared" si="369"/>
        <v>0</v>
      </c>
      <c r="R238" s="37">
        <v>0</v>
      </c>
      <c r="S238" s="13">
        <v>0</v>
      </c>
      <c r="T238" s="38">
        <f t="shared" si="370"/>
        <v>0</v>
      </c>
      <c r="U238" s="37">
        <v>0</v>
      </c>
      <c r="V238" s="13">
        <v>0</v>
      </c>
      <c r="W238" s="38">
        <f t="shared" si="371"/>
        <v>0</v>
      </c>
      <c r="X238" s="37">
        <v>0</v>
      </c>
      <c r="Y238" s="13">
        <v>0</v>
      </c>
      <c r="Z238" s="38">
        <f t="shared" si="372"/>
        <v>0</v>
      </c>
      <c r="AA238" s="37">
        <v>0</v>
      </c>
      <c r="AB238" s="13">
        <v>0</v>
      </c>
      <c r="AC238" s="38">
        <f t="shared" si="373"/>
        <v>0</v>
      </c>
      <c r="AD238" s="37">
        <v>0</v>
      </c>
      <c r="AE238" s="13">
        <v>0</v>
      </c>
      <c r="AF238" s="38">
        <f t="shared" si="374"/>
        <v>0</v>
      </c>
      <c r="AG238" s="58">
        <v>0.46147000000000005</v>
      </c>
      <c r="AH238" s="13">
        <v>322.41800000000001</v>
      </c>
      <c r="AI238" s="38">
        <f t="shared" si="375"/>
        <v>698675.97026892321</v>
      </c>
      <c r="AJ238" s="37">
        <v>0</v>
      </c>
      <c r="AK238" s="13">
        <v>0</v>
      </c>
      <c r="AL238" s="38">
        <f t="shared" si="376"/>
        <v>0</v>
      </c>
      <c r="AM238" s="37">
        <v>0</v>
      </c>
      <c r="AN238" s="13">
        <v>0</v>
      </c>
      <c r="AO238" s="38">
        <f t="shared" si="377"/>
        <v>0</v>
      </c>
      <c r="AP238" s="37">
        <v>0</v>
      </c>
      <c r="AQ238" s="13">
        <v>0</v>
      </c>
      <c r="AR238" s="38">
        <f t="shared" si="378"/>
        <v>0</v>
      </c>
      <c r="AS238" s="37">
        <v>0</v>
      </c>
      <c r="AT238" s="13">
        <v>0</v>
      </c>
      <c r="AU238" s="38">
        <f t="shared" si="379"/>
        <v>0</v>
      </c>
      <c r="AV238" s="37">
        <v>0</v>
      </c>
      <c r="AW238" s="13">
        <v>0</v>
      </c>
      <c r="AX238" s="38">
        <f t="shared" si="380"/>
        <v>0</v>
      </c>
      <c r="AY238" s="37">
        <v>0</v>
      </c>
      <c r="AZ238" s="13">
        <v>0</v>
      </c>
      <c r="BA238" s="38">
        <f t="shared" si="381"/>
        <v>0</v>
      </c>
      <c r="BB238" s="37">
        <v>0</v>
      </c>
      <c r="BC238" s="13">
        <v>0</v>
      </c>
      <c r="BD238" s="38">
        <f t="shared" si="382"/>
        <v>0</v>
      </c>
      <c r="BE238" s="37">
        <v>0</v>
      </c>
      <c r="BF238" s="13">
        <v>0</v>
      </c>
      <c r="BG238" s="38">
        <f t="shared" si="383"/>
        <v>0</v>
      </c>
      <c r="BH238" s="37">
        <v>0</v>
      </c>
      <c r="BI238" s="13">
        <v>0</v>
      </c>
      <c r="BJ238" s="38">
        <f t="shared" si="384"/>
        <v>0</v>
      </c>
      <c r="BK238" s="37">
        <v>0</v>
      </c>
      <c r="BL238" s="13">
        <v>0</v>
      </c>
      <c r="BM238" s="38">
        <f t="shared" si="385"/>
        <v>0</v>
      </c>
      <c r="BN238" s="7">
        <f t="shared" si="390"/>
        <v>0.46147000000000005</v>
      </c>
      <c r="BO238" s="15">
        <f t="shared" si="391"/>
        <v>322.41800000000001</v>
      </c>
    </row>
    <row r="239" spans="1:67" ht="15" thickBot="1" x14ac:dyDescent="0.35">
      <c r="A239" s="52"/>
      <c r="B239" s="49" t="s">
        <v>17</v>
      </c>
      <c r="C239" s="40">
        <f t="shared" ref="C239:D239" si="392">SUM(C227:C238)</f>
        <v>0</v>
      </c>
      <c r="D239" s="32">
        <f t="shared" si="392"/>
        <v>0</v>
      </c>
      <c r="E239" s="41"/>
      <c r="F239" s="40">
        <f t="shared" ref="F239:G239" si="393">SUM(F227:F238)</f>
        <v>0</v>
      </c>
      <c r="G239" s="32">
        <f t="shared" si="393"/>
        <v>0</v>
      </c>
      <c r="H239" s="41"/>
      <c r="I239" s="40">
        <f t="shared" ref="I239:J239" si="394">SUM(I227:I238)</f>
        <v>1E-3</v>
      </c>
      <c r="J239" s="32">
        <f t="shared" si="394"/>
        <v>0.17</v>
      </c>
      <c r="K239" s="41"/>
      <c r="L239" s="40">
        <f t="shared" ref="L239:M239" si="395">SUM(L227:L238)</f>
        <v>0</v>
      </c>
      <c r="M239" s="32">
        <f t="shared" si="395"/>
        <v>0</v>
      </c>
      <c r="N239" s="41"/>
      <c r="O239" s="40">
        <f t="shared" ref="O239:P239" si="396">SUM(O227:O238)</f>
        <v>0</v>
      </c>
      <c r="P239" s="32">
        <f t="shared" si="396"/>
        <v>0</v>
      </c>
      <c r="Q239" s="41"/>
      <c r="R239" s="40">
        <f t="shared" ref="R239:S239" si="397">SUM(R227:R238)</f>
        <v>0</v>
      </c>
      <c r="S239" s="32">
        <f t="shared" si="397"/>
        <v>0</v>
      </c>
      <c r="T239" s="41"/>
      <c r="U239" s="40">
        <f t="shared" ref="U239:V239" si="398">SUM(U227:U238)</f>
        <v>27.21499</v>
      </c>
      <c r="V239" s="32">
        <f t="shared" si="398"/>
        <v>2144.1170000000002</v>
      </c>
      <c r="W239" s="41"/>
      <c r="X239" s="40">
        <f t="shared" ref="X239:Y239" si="399">SUM(X227:X238)</f>
        <v>0</v>
      </c>
      <c r="Y239" s="32">
        <f t="shared" si="399"/>
        <v>0</v>
      </c>
      <c r="Z239" s="41"/>
      <c r="AA239" s="40">
        <f t="shared" ref="AA239:AB239" si="400">SUM(AA227:AA238)</f>
        <v>0</v>
      </c>
      <c r="AB239" s="32">
        <f t="shared" si="400"/>
        <v>0</v>
      </c>
      <c r="AC239" s="41"/>
      <c r="AD239" s="40">
        <f t="shared" ref="AD239:AE239" si="401">SUM(AD227:AD238)</f>
        <v>0</v>
      </c>
      <c r="AE239" s="32">
        <f t="shared" si="401"/>
        <v>0</v>
      </c>
      <c r="AF239" s="41"/>
      <c r="AG239" s="40">
        <f t="shared" ref="AG239:AH239" si="402">SUM(AG227:AG238)</f>
        <v>0.46147000000000005</v>
      </c>
      <c r="AH239" s="32">
        <f t="shared" si="402"/>
        <v>322.41800000000001</v>
      </c>
      <c r="AI239" s="41"/>
      <c r="AJ239" s="40">
        <f t="shared" ref="AJ239:AK239" si="403">SUM(AJ227:AJ238)</f>
        <v>0</v>
      </c>
      <c r="AK239" s="32">
        <f t="shared" si="403"/>
        <v>0</v>
      </c>
      <c r="AL239" s="41"/>
      <c r="AM239" s="40">
        <f t="shared" ref="AM239:AN239" si="404">SUM(AM227:AM238)</f>
        <v>0</v>
      </c>
      <c r="AN239" s="32">
        <f t="shared" si="404"/>
        <v>0</v>
      </c>
      <c r="AO239" s="41"/>
      <c r="AP239" s="40">
        <f t="shared" ref="AP239:AQ239" si="405">SUM(AP227:AP238)</f>
        <v>0</v>
      </c>
      <c r="AQ239" s="32">
        <f t="shared" si="405"/>
        <v>0</v>
      </c>
      <c r="AR239" s="41"/>
      <c r="AS239" s="40">
        <f t="shared" ref="AS239:AT239" si="406">SUM(AS227:AS238)</f>
        <v>0</v>
      </c>
      <c r="AT239" s="32">
        <f t="shared" si="406"/>
        <v>0</v>
      </c>
      <c r="AU239" s="41"/>
      <c r="AV239" s="40">
        <f t="shared" ref="AV239:AW239" si="407">SUM(AV227:AV238)</f>
        <v>4.0840000000000001E-2</v>
      </c>
      <c r="AW239" s="32">
        <f t="shared" si="407"/>
        <v>0.60799999999999998</v>
      </c>
      <c r="AX239" s="41"/>
      <c r="AY239" s="40">
        <f t="shared" ref="AY239:AZ239" si="408">SUM(AY227:AY238)</f>
        <v>0</v>
      </c>
      <c r="AZ239" s="32">
        <f t="shared" si="408"/>
        <v>0</v>
      </c>
      <c r="BA239" s="41"/>
      <c r="BB239" s="40">
        <f t="shared" ref="BB239:BC239" si="409">SUM(BB227:BB238)</f>
        <v>0</v>
      </c>
      <c r="BC239" s="32">
        <f t="shared" si="409"/>
        <v>0</v>
      </c>
      <c r="BD239" s="41"/>
      <c r="BE239" s="40">
        <f t="shared" ref="BE239:BF239" si="410">SUM(BE227:BE238)</f>
        <v>0</v>
      </c>
      <c r="BF239" s="32">
        <f t="shared" si="410"/>
        <v>0</v>
      </c>
      <c r="BG239" s="41"/>
      <c r="BH239" s="40">
        <f t="shared" ref="BH239:BI239" si="411">SUM(BH227:BH238)</f>
        <v>0</v>
      </c>
      <c r="BI239" s="32">
        <f t="shared" si="411"/>
        <v>0</v>
      </c>
      <c r="BJ239" s="41"/>
      <c r="BK239" s="40">
        <f t="shared" ref="BK239:BL239" si="412">SUM(BK227:BK238)</f>
        <v>8.7955100000000002</v>
      </c>
      <c r="BL239" s="32">
        <f t="shared" si="412"/>
        <v>533.45399999999995</v>
      </c>
      <c r="BM239" s="41"/>
      <c r="BN239" s="33">
        <f t="shared" si="390"/>
        <v>36.513809999999999</v>
      </c>
      <c r="BO239" s="34">
        <f t="shared" si="391"/>
        <v>3000.7669999999998</v>
      </c>
    </row>
    <row r="240" spans="1:67" ht="15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413">IF(F240=0,0,G240/F240*1000)</f>
        <v>0</v>
      </c>
      <c r="I240" s="37">
        <v>0</v>
      </c>
      <c r="J240" s="13">
        <v>0</v>
      </c>
      <c r="K240" s="38">
        <f t="shared" ref="K240:K251" si="414">IF(I240=0,0,J240/I240*1000)</f>
        <v>0</v>
      </c>
      <c r="L240" s="37">
        <v>0</v>
      </c>
      <c r="M240" s="13">
        <v>0</v>
      </c>
      <c r="N240" s="38">
        <f t="shared" ref="N240:N251" si="415">IF(L240=0,0,M240/L240*1000)</f>
        <v>0</v>
      </c>
      <c r="O240" s="37">
        <v>0</v>
      </c>
      <c r="P240" s="13">
        <v>0</v>
      </c>
      <c r="Q240" s="38">
        <f t="shared" ref="Q240:Q251" si="416">IF(O240=0,0,P240/O240*1000)</f>
        <v>0</v>
      </c>
      <c r="R240" s="37">
        <v>0</v>
      </c>
      <c r="S240" s="13">
        <v>0</v>
      </c>
      <c r="T240" s="38">
        <f t="shared" ref="T240:T251" si="417">IF(R240=0,0,S240/R240*1000)</f>
        <v>0</v>
      </c>
      <c r="U240" s="37">
        <v>0</v>
      </c>
      <c r="V240" s="13">
        <v>0</v>
      </c>
      <c r="W240" s="38">
        <f t="shared" ref="W240:W251" si="418">IF(U240=0,0,V240/U240*1000)</f>
        <v>0</v>
      </c>
      <c r="X240" s="37">
        <v>0</v>
      </c>
      <c r="Y240" s="13">
        <v>0</v>
      </c>
      <c r="Z240" s="38">
        <f t="shared" ref="Z240:Z251" si="419">IF(X240=0,0,Y240/X240*1000)</f>
        <v>0</v>
      </c>
      <c r="AA240" s="37">
        <v>0</v>
      </c>
      <c r="AB240" s="13">
        <v>0</v>
      </c>
      <c r="AC240" s="38">
        <f t="shared" ref="AC240:AC251" si="420">IF(AA240=0,0,AB240/AA240*1000)</f>
        <v>0</v>
      </c>
      <c r="AD240" s="37">
        <v>0</v>
      </c>
      <c r="AE240" s="13">
        <v>0</v>
      </c>
      <c r="AF240" s="38">
        <f t="shared" ref="AF240:AF251" si="421">IF(AD240=0,0,AE240/AD240*1000)</f>
        <v>0</v>
      </c>
      <c r="AG240" s="37">
        <v>0</v>
      </c>
      <c r="AH240" s="13">
        <v>0</v>
      </c>
      <c r="AI240" s="38">
        <f t="shared" ref="AI240:AI251" si="422">IF(AG240=0,0,AH240/AG240*1000)</f>
        <v>0</v>
      </c>
      <c r="AJ240" s="37">
        <v>0</v>
      </c>
      <c r="AK240" s="13">
        <v>0</v>
      </c>
      <c r="AL240" s="38">
        <f t="shared" ref="AL240:AL251" si="423">IF(AJ240=0,0,AK240/AJ240*1000)</f>
        <v>0</v>
      </c>
      <c r="AM240" s="37">
        <v>0</v>
      </c>
      <c r="AN240" s="13">
        <v>0</v>
      </c>
      <c r="AO240" s="38">
        <f t="shared" ref="AO240:AO251" si="424">IF(AM240=0,0,AN240/AM240*1000)</f>
        <v>0</v>
      </c>
      <c r="AP240" s="37">
        <v>0</v>
      </c>
      <c r="AQ240" s="13">
        <v>0</v>
      </c>
      <c r="AR240" s="38">
        <f t="shared" ref="AR240:AR251" si="425">IF(AP240=0,0,AQ240/AP240*1000)</f>
        <v>0</v>
      </c>
      <c r="AS240" s="37">
        <v>0</v>
      </c>
      <c r="AT240" s="13">
        <v>0</v>
      </c>
      <c r="AU240" s="38">
        <f t="shared" ref="AU240:AU251" si="426">IF(AS240=0,0,AT240/AS240*1000)</f>
        <v>0</v>
      </c>
      <c r="AV240" s="37">
        <v>0</v>
      </c>
      <c r="AW240" s="13">
        <v>0</v>
      </c>
      <c r="AX240" s="38">
        <f t="shared" ref="AX240:AX251" si="427">IF(AV240=0,0,AW240/AV240*1000)</f>
        <v>0</v>
      </c>
      <c r="AY240" s="37">
        <v>0</v>
      </c>
      <c r="AZ240" s="13">
        <v>0</v>
      </c>
      <c r="BA240" s="38">
        <f t="shared" ref="BA240:BA251" si="428">IF(AY240=0,0,AZ240/AY240*1000)</f>
        <v>0</v>
      </c>
      <c r="BB240" s="37">
        <v>0</v>
      </c>
      <c r="BC240" s="13">
        <v>0</v>
      </c>
      <c r="BD240" s="38">
        <f t="shared" ref="BD240:BD251" si="429">IF(BB240=0,0,BC240/BB240*1000)</f>
        <v>0</v>
      </c>
      <c r="BE240" s="37">
        <v>0</v>
      </c>
      <c r="BF240" s="13">
        <v>0</v>
      </c>
      <c r="BG240" s="38">
        <f t="shared" ref="BG240:BG251" si="430">IF(BE240=0,0,BF240/BE240*1000)</f>
        <v>0</v>
      </c>
      <c r="BH240" s="37">
        <v>0</v>
      </c>
      <c r="BI240" s="13">
        <v>0</v>
      </c>
      <c r="BJ240" s="38">
        <f t="shared" ref="BJ240:BJ251" si="431">IF(BH240=0,0,BI240/BH240*1000)</f>
        <v>0</v>
      </c>
      <c r="BK240" s="37">
        <v>0</v>
      </c>
      <c r="BL240" s="13">
        <v>0</v>
      </c>
      <c r="BM240" s="38">
        <f t="shared" ref="BM240:BM251" si="432">IF(BK240=0,0,BL240/BK240*1000)</f>
        <v>0</v>
      </c>
      <c r="BN240" s="7">
        <f>SUMIF($C$5:$BM$5,"Ton",C240:BM240)</f>
        <v>0</v>
      </c>
      <c r="BO240" s="15">
        <f>SUMIF($C$5:$BM$5,"F*",C240:BM240)</f>
        <v>0</v>
      </c>
    </row>
    <row r="241" spans="1:6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433">IF(C241=0,0,D241/C241*1000)</f>
        <v>0</v>
      </c>
      <c r="F241" s="37">
        <v>0</v>
      </c>
      <c r="G241" s="13">
        <v>0</v>
      </c>
      <c r="H241" s="38">
        <f t="shared" si="413"/>
        <v>0</v>
      </c>
      <c r="I241" s="37">
        <v>0</v>
      </c>
      <c r="J241" s="13">
        <v>0</v>
      </c>
      <c r="K241" s="38">
        <f t="shared" si="414"/>
        <v>0</v>
      </c>
      <c r="L241" s="37">
        <v>0</v>
      </c>
      <c r="M241" s="13">
        <v>0</v>
      </c>
      <c r="N241" s="38">
        <f t="shared" si="415"/>
        <v>0</v>
      </c>
      <c r="O241" s="37">
        <v>0</v>
      </c>
      <c r="P241" s="13">
        <v>0</v>
      </c>
      <c r="Q241" s="38">
        <f t="shared" si="416"/>
        <v>0</v>
      </c>
      <c r="R241" s="37">
        <v>0</v>
      </c>
      <c r="S241" s="13">
        <v>0</v>
      </c>
      <c r="T241" s="38">
        <f t="shared" si="417"/>
        <v>0</v>
      </c>
      <c r="U241" s="37">
        <v>0</v>
      </c>
      <c r="V241" s="13">
        <v>0</v>
      </c>
      <c r="W241" s="38">
        <f t="shared" si="418"/>
        <v>0</v>
      </c>
      <c r="X241" s="37">
        <v>0</v>
      </c>
      <c r="Y241" s="13">
        <v>0</v>
      </c>
      <c r="Z241" s="38">
        <f t="shared" si="419"/>
        <v>0</v>
      </c>
      <c r="AA241" s="37">
        <v>0</v>
      </c>
      <c r="AB241" s="13">
        <v>0</v>
      </c>
      <c r="AC241" s="38">
        <f t="shared" si="420"/>
        <v>0</v>
      </c>
      <c r="AD241" s="37">
        <v>0</v>
      </c>
      <c r="AE241" s="13">
        <v>0</v>
      </c>
      <c r="AF241" s="38">
        <f t="shared" si="421"/>
        <v>0</v>
      </c>
      <c r="AG241" s="37">
        <v>0</v>
      </c>
      <c r="AH241" s="13">
        <v>0</v>
      </c>
      <c r="AI241" s="38">
        <f t="shared" si="422"/>
        <v>0</v>
      </c>
      <c r="AJ241" s="37">
        <v>0</v>
      </c>
      <c r="AK241" s="13">
        <v>0</v>
      </c>
      <c r="AL241" s="38">
        <f t="shared" si="423"/>
        <v>0</v>
      </c>
      <c r="AM241" s="37">
        <v>0</v>
      </c>
      <c r="AN241" s="13">
        <v>0</v>
      </c>
      <c r="AO241" s="38">
        <f t="shared" si="424"/>
        <v>0</v>
      </c>
      <c r="AP241" s="37">
        <v>0</v>
      </c>
      <c r="AQ241" s="13">
        <v>0</v>
      </c>
      <c r="AR241" s="38">
        <f t="shared" si="425"/>
        <v>0</v>
      </c>
      <c r="AS241" s="37">
        <v>0</v>
      </c>
      <c r="AT241" s="13">
        <v>0</v>
      </c>
      <c r="AU241" s="38">
        <f t="shared" si="426"/>
        <v>0</v>
      </c>
      <c r="AV241" s="37">
        <v>0</v>
      </c>
      <c r="AW241" s="13">
        <v>0</v>
      </c>
      <c r="AX241" s="38">
        <f t="shared" si="427"/>
        <v>0</v>
      </c>
      <c r="AY241" s="37">
        <v>0</v>
      </c>
      <c r="AZ241" s="13">
        <v>0</v>
      </c>
      <c r="BA241" s="38">
        <f t="shared" si="428"/>
        <v>0</v>
      </c>
      <c r="BB241" s="37">
        <v>0</v>
      </c>
      <c r="BC241" s="13">
        <v>0</v>
      </c>
      <c r="BD241" s="38">
        <f t="shared" si="429"/>
        <v>0</v>
      </c>
      <c r="BE241" s="37">
        <v>0</v>
      </c>
      <c r="BF241" s="13">
        <v>0</v>
      </c>
      <c r="BG241" s="38">
        <f t="shared" si="430"/>
        <v>0</v>
      </c>
      <c r="BH241" s="58">
        <v>1.085E-2</v>
      </c>
      <c r="BI241" s="13">
        <v>6.2919999999999998</v>
      </c>
      <c r="BJ241" s="38">
        <f t="shared" si="431"/>
        <v>579907.83410138253</v>
      </c>
      <c r="BK241" s="37">
        <v>0</v>
      </c>
      <c r="BL241" s="13">
        <v>0</v>
      </c>
      <c r="BM241" s="38">
        <f t="shared" si="432"/>
        <v>0</v>
      </c>
      <c r="BN241" s="7">
        <f t="shared" ref="BN241:BN252" si="434">SUMIF($C$5:$BM$5,"Ton",C241:BM241)</f>
        <v>1.085E-2</v>
      </c>
      <c r="BO241" s="15">
        <f t="shared" ref="BO241:BO252" si="435">SUMIF($C$5:$BM$5,"F*",C241:BM241)</f>
        <v>6.2919999999999998</v>
      </c>
    </row>
    <row r="242" spans="1:6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433"/>
        <v>0</v>
      </c>
      <c r="F242" s="37">
        <v>0</v>
      </c>
      <c r="G242" s="13">
        <v>0</v>
      </c>
      <c r="H242" s="38">
        <f t="shared" si="413"/>
        <v>0</v>
      </c>
      <c r="I242" s="37">
        <v>0</v>
      </c>
      <c r="J242" s="13">
        <v>0</v>
      </c>
      <c r="K242" s="38">
        <f t="shared" si="414"/>
        <v>0</v>
      </c>
      <c r="L242" s="37">
        <v>0</v>
      </c>
      <c r="M242" s="13">
        <v>0</v>
      </c>
      <c r="N242" s="38">
        <f t="shared" si="415"/>
        <v>0</v>
      </c>
      <c r="O242" s="37">
        <v>0</v>
      </c>
      <c r="P242" s="13">
        <v>0</v>
      </c>
      <c r="Q242" s="38">
        <f t="shared" si="416"/>
        <v>0</v>
      </c>
      <c r="R242" s="37">
        <v>0</v>
      </c>
      <c r="S242" s="13">
        <v>0</v>
      </c>
      <c r="T242" s="38">
        <f t="shared" si="417"/>
        <v>0</v>
      </c>
      <c r="U242" s="37">
        <v>0</v>
      </c>
      <c r="V242" s="13">
        <v>0</v>
      </c>
      <c r="W242" s="38">
        <f t="shared" si="418"/>
        <v>0</v>
      </c>
      <c r="X242" s="37">
        <v>0</v>
      </c>
      <c r="Y242" s="13">
        <v>0</v>
      </c>
      <c r="Z242" s="38">
        <f t="shared" si="419"/>
        <v>0</v>
      </c>
      <c r="AA242" s="37">
        <v>0</v>
      </c>
      <c r="AB242" s="13">
        <v>0</v>
      </c>
      <c r="AC242" s="38">
        <f t="shared" si="420"/>
        <v>0</v>
      </c>
      <c r="AD242" s="37">
        <v>0</v>
      </c>
      <c r="AE242" s="13">
        <v>0</v>
      </c>
      <c r="AF242" s="38">
        <f t="shared" si="421"/>
        <v>0</v>
      </c>
      <c r="AG242" s="37">
        <v>0</v>
      </c>
      <c r="AH242" s="13">
        <v>0</v>
      </c>
      <c r="AI242" s="38">
        <f t="shared" si="422"/>
        <v>0</v>
      </c>
      <c r="AJ242" s="37">
        <v>0</v>
      </c>
      <c r="AK242" s="13">
        <v>0</v>
      </c>
      <c r="AL242" s="38">
        <f t="shared" si="423"/>
        <v>0</v>
      </c>
      <c r="AM242" s="37">
        <v>0</v>
      </c>
      <c r="AN242" s="13">
        <v>0</v>
      </c>
      <c r="AO242" s="38">
        <f t="shared" si="424"/>
        <v>0</v>
      </c>
      <c r="AP242" s="37">
        <v>0</v>
      </c>
      <c r="AQ242" s="13">
        <v>0</v>
      </c>
      <c r="AR242" s="38">
        <f t="shared" si="425"/>
        <v>0</v>
      </c>
      <c r="AS242" s="37">
        <v>0</v>
      </c>
      <c r="AT242" s="13">
        <v>0</v>
      </c>
      <c r="AU242" s="38">
        <f t="shared" si="426"/>
        <v>0</v>
      </c>
      <c r="AV242" s="37">
        <v>0</v>
      </c>
      <c r="AW242" s="13">
        <v>0</v>
      </c>
      <c r="AX242" s="38">
        <f t="shared" si="427"/>
        <v>0</v>
      </c>
      <c r="AY242" s="37">
        <v>0</v>
      </c>
      <c r="AZ242" s="13">
        <v>0</v>
      </c>
      <c r="BA242" s="38">
        <f t="shared" si="428"/>
        <v>0</v>
      </c>
      <c r="BB242" s="37">
        <v>0</v>
      </c>
      <c r="BC242" s="13">
        <v>0</v>
      </c>
      <c r="BD242" s="38">
        <f t="shared" si="429"/>
        <v>0</v>
      </c>
      <c r="BE242" s="37">
        <v>0</v>
      </c>
      <c r="BF242" s="13">
        <v>0</v>
      </c>
      <c r="BG242" s="38">
        <f t="shared" si="430"/>
        <v>0</v>
      </c>
      <c r="BH242" s="37">
        <v>0</v>
      </c>
      <c r="BI242" s="13">
        <v>0</v>
      </c>
      <c r="BJ242" s="38">
        <f t="shared" si="431"/>
        <v>0</v>
      </c>
      <c r="BK242" s="37">
        <v>0</v>
      </c>
      <c r="BL242" s="13">
        <v>0</v>
      </c>
      <c r="BM242" s="38">
        <f t="shared" si="432"/>
        <v>0</v>
      </c>
      <c r="BN242" s="7">
        <f t="shared" si="434"/>
        <v>0</v>
      </c>
      <c r="BO242" s="15">
        <f t="shared" si="435"/>
        <v>0</v>
      </c>
    </row>
    <row r="243" spans="1:6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413"/>
        <v>0</v>
      </c>
      <c r="I243" s="37">
        <v>0</v>
      </c>
      <c r="J243" s="13">
        <v>0</v>
      </c>
      <c r="K243" s="38">
        <f t="shared" si="414"/>
        <v>0</v>
      </c>
      <c r="L243" s="37">
        <v>0</v>
      </c>
      <c r="M243" s="13">
        <v>0</v>
      </c>
      <c r="N243" s="38">
        <f t="shared" si="415"/>
        <v>0</v>
      </c>
      <c r="O243" s="37">
        <v>0</v>
      </c>
      <c r="P243" s="13">
        <v>0</v>
      </c>
      <c r="Q243" s="38">
        <f t="shared" si="416"/>
        <v>0</v>
      </c>
      <c r="R243" s="37">
        <v>0</v>
      </c>
      <c r="S243" s="13">
        <v>0</v>
      </c>
      <c r="T243" s="38">
        <f t="shared" si="417"/>
        <v>0</v>
      </c>
      <c r="U243" s="37">
        <v>0</v>
      </c>
      <c r="V243" s="13">
        <v>0</v>
      </c>
      <c r="W243" s="38">
        <f t="shared" si="418"/>
        <v>0</v>
      </c>
      <c r="X243" s="37">
        <v>0</v>
      </c>
      <c r="Y243" s="13">
        <v>0</v>
      </c>
      <c r="Z243" s="38">
        <f t="shared" si="419"/>
        <v>0</v>
      </c>
      <c r="AA243" s="37">
        <v>0</v>
      </c>
      <c r="AB243" s="13">
        <v>0</v>
      </c>
      <c r="AC243" s="38">
        <f t="shared" si="420"/>
        <v>0</v>
      </c>
      <c r="AD243" s="37">
        <v>0</v>
      </c>
      <c r="AE243" s="13">
        <v>0</v>
      </c>
      <c r="AF243" s="38">
        <f t="shared" si="421"/>
        <v>0</v>
      </c>
      <c r="AG243" s="37">
        <v>0</v>
      </c>
      <c r="AH243" s="13">
        <v>0</v>
      </c>
      <c r="AI243" s="38">
        <f t="shared" si="422"/>
        <v>0</v>
      </c>
      <c r="AJ243" s="37">
        <v>0</v>
      </c>
      <c r="AK243" s="13">
        <v>0</v>
      </c>
      <c r="AL243" s="38">
        <f t="shared" si="423"/>
        <v>0</v>
      </c>
      <c r="AM243" s="37">
        <v>0</v>
      </c>
      <c r="AN243" s="13">
        <v>0</v>
      </c>
      <c r="AO243" s="38">
        <f t="shared" si="424"/>
        <v>0</v>
      </c>
      <c r="AP243" s="37">
        <v>0</v>
      </c>
      <c r="AQ243" s="13">
        <v>0</v>
      </c>
      <c r="AR243" s="38">
        <f t="shared" si="425"/>
        <v>0</v>
      </c>
      <c r="AS243" s="37">
        <v>0</v>
      </c>
      <c r="AT243" s="13">
        <v>0</v>
      </c>
      <c r="AU243" s="38">
        <f t="shared" si="426"/>
        <v>0</v>
      </c>
      <c r="AV243" s="37">
        <v>0</v>
      </c>
      <c r="AW243" s="13">
        <v>0</v>
      </c>
      <c r="AX243" s="38">
        <f t="shared" si="427"/>
        <v>0</v>
      </c>
      <c r="AY243" s="37">
        <v>0</v>
      </c>
      <c r="AZ243" s="13">
        <v>0</v>
      </c>
      <c r="BA243" s="38">
        <f t="shared" si="428"/>
        <v>0</v>
      </c>
      <c r="BB243" s="37">
        <v>0</v>
      </c>
      <c r="BC243" s="13">
        <v>0</v>
      </c>
      <c r="BD243" s="38">
        <f t="shared" si="429"/>
        <v>0</v>
      </c>
      <c r="BE243" s="37">
        <v>0</v>
      </c>
      <c r="BF243" s="13">
        <v>0</v>
      </c>
      <c r="BG243" s="38">
        <f t="shared" si="430"/>
        <v>0</v>
      </c>
      <c r="BH243" s="37">
        <v>0</v>
      </c>
      <c r="BI243" s="13">
        <v>0</v>
      </c>
      <c r="BJ243" s="38">
        <f t="shared" si="431"/>
        <v>0</v>
      </c>
      <c r="BK243" s="37">
        <v>0</v>
      </c>
      <c r="BL243" s="13">
        <v>0</v>
      </c>
      <c r="BM243" s="38">
        <f t="shared" si="432"/>
        <v>0</v>
      </c>
      <c r="BN243" s="7">
        <f t="shared" si="434"/>
        <v>0</v>
      </c>
      <c r="BO243" s="15">
        <f t="shared" si="435"/>
        <v>0</v>
      </c>
    </row>
    <row r="244" spans="1:6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436">IF(C244=0,0,D244/C244*1000)</f>
        <v>0</v>
      </c>
      <c r="F244" s="37">
        <v>0</v>
      </c>
      <c r="G244" s="13">
        <v>0</v>
      </c>
      <c r="H244" s="38">
        <f t="shared" si="413"/>
        <v>0</v>
      </c>
      <c r="I244" s="37">
        <v>0</v>
      </c>
      <c r="J244" s="13">
        <v>0</v>
      </c>
      <c r="K244" s="38">
        <f t="shared" si="414"/>
        <v>0</v>
      </c>
      <c r="L244" s="37">
        <v>0</v>
      </c>
      <c r="M244" s="13">
        <v>0</v>
      </c>
      <c r="N244" s="38">
        <f t="shared" si="415"/>
        <v>0</v>
      </c>
      <c r="O244" s="37">
        <v>0</v>
      </c>
      <c r="P244" s="13">
        <v>0</v>
      </c>
      <c r="Q244" s="38">
        <f t="shared" si="416"/>
        <v>0</v>
      </c>
      <c r="R244" s="37">
        <v>0</v>
      </c>
      <c r="S244" s="13">
        <v>0</v>
      </c>
      <c r="T244" s="38">
        <f t="shared" si="417"/>
        <v>0</v>
      </c>
      <c r="U244" s="58">
        <v>5.6500000000000005E-3</v>
      </c>
      <c r="V244" s="13">
        <v>0.63300000000000001</v>
      </c>
      <c r="W244" s="38">
        <f t="shared" si="418"/>
        <v>112035.3982300885</v>
      </c>
      <c r="X244" s="37">
        <v>0</v>
      </c>
      <c r="Y244" s="13">
        <v>0</v>
      </c>
      <c r="Z244" s="38">
        <f t="shared" si="419"/>
        <v>0</v>
      </c>
      <c r="AA244" s="37">
        <v>0</v>
      </c>
      <c r="AB244" s="13">
        <v>0</v>
      </c>
      <c r="AC244" s="38">
        <f t="shared" si="420"/>
        <v>0</v>
      </c>
      <c r="AD244" s="37">
        <v>0</v>
      </c>
      <c r="AE244" s="13">
        <v>0</v>
      </c>
      <c r="AF244" s="38">
        <f t="shared" si="421"/>
        <v>0</v>
      </c>
      <c r="AG244" s="37">
        <v>0</v>
      </c>
      <c r="AH244" s="13">
        <v>0</v>
      </c>
      <c r="AI244" s="38">
        <f t="shared" si="422"/>
        <v>0</v>
      </c>
      <c r="AJ244" s="37">
        <v>0</v>
      </c>
      <c r="AK244" s="13">
        <v>0</v>
      </c>
      <c r="AL244" s="38">
        <f t="shared" si="423"/>
        <v>0</v>
      </c>
      <c r="AM244" s="37">
        <v>0</v>
      </c>
      <c r="AN244" s="13">
        <v>0</v>
      </c>
      <c r="AO244" s="38">
        <f t="shared" si="424"/>
        <v>0</v>
      </c>
      <c r="AP244" s="37">
        <v>0</v>
      </c>
      <c r="AQ244" s="13">
        <v>0</v>
      </c>
      <c r="AR244" s="38">
        <f t="shared" si="425"/>
        <v>0</v>
      </c>
      <c r="AS244" s="37">
        <v>0</v>
      </c>
      <c r="AT244" s="13">
        <v>0</v>
      </c>
      <c r="AU244" s="38">
        <f t="shared" si="426"/>
        <v>0</v>
      </c>
      <c r="AV244" s="37">
        <v>0</v>
      </c>
      <c r="AW244" s="13">
        <v>0</v>
      </c>
      <c r="AX244" s="38">
        <f t="shared" si="427"/>
        <v>0</v>
      </c>
      <c r="AY244" s="37">
        <v>0</v>
      </c>
      <c r="AZ244" s="13">
        <v>0</v>
      </c>
      <c r="BA244" s="38">
        <f t="shared" si="428"/>
        <v>0</v>
      </c>
      <c r="BB244" s="37">
        <v>0</v>
      </c>
      <c r="BC244" s="13">
        <v>0</v>
      </c>
      <c r="BD244" s="38">
        <f t="shared" si="429"/>
        <v>0</v>
      </c>
      <c r="BE244" s="37">
        <v>0</v>
      </c>
      <c r="BF244" s="13">
        <v>0</v>
      </c>
      <c r="BG244" s="38">
        <f t="shared" si="430"/>
        <v>0</v>
      </c>
      <c r="BH244" s="37">
        <v>0</v>
      </c>
      <c r="BI244" s="13">
        <v>0</v>
      </c>
      <c r="BJ244" s="38">
        <f t="shared" si="431"/>
        <v>0</v>
      </c>
      <c r="BK244" s="37">
        <v>0</v>
      </c>
      <c r="BL244" s="13">
        <v>0</v>
      </c>
      <c r="BM244" s="38">
        <f t="shared" si="432"/>
        <v>0</v>
      </c>
      <c r="BN244" s="7">
        <f t="shared" si="434"/>
        <v>5.6500000000000005E-3</v>
      </c>
      <c r="BO244" s="15">
        <f t="shared" si="435"/>
        <v>0.63300000000000001</v>
      </c>
    </row>
    <row r="245" spans="1:6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436"/>
        <v>0</v>
      </c>
      <c r="F245" s="37">
        <v>0</v>
      </c>
      <c r="G245" s="13">
        <v>0</v>
      </c>
      <c r="H245" s="38">
        <f t="shared" si="413"/>
        <v>0</v>
      </c>
      <c r="I245" s="37">
        <v>0</v>
      </c>
      <c r="J245" s="13">
        <v>0</v>
      </c>
      <c r="K245" s="38">
        <f t="shared" si="414"/>
        <v>0</v>
      </c>
      <c r="L245" s="37">
        <v>0</v>
      </c>
      <c r="M245" s="13">
        <v>0</v>
      </c>
      <c r="N245" s="38">
        <f t="shared" si="415"/>
        <v>0</v>
      </c>
      <c r="O245" s="37">
        <v>0</v>
      </c>
      <c r="P245" s="13">
        <v>0</v>
      </c>
      <c r="Q245" s="38">
        <f t="shared" si="416"/>
        <v>0</v>
      </c>
      <c r="R245" s="37">
        <v>0</v>
      </c>
      <c r="S245" s="13">
        <v>0</v>
      </c>
      <c r="T245" s="38">
        <f t="shared" si="417"/>
        <v>0</v>
      </c>
      <c r="U245" s="37">
        <v>0</v>
      </c>
      <c r="V245" s="13">
        <v>0</v>
      </c>
      <c r="W245" s="38">
        <f t="shared" si="418"/>
        <v>0</v>
      </c>
      <c r="X245" s="37">
        <v>0</v>
      </c>
      <c r="Y245" s="13">
        <v>0</v>
      </c>
      <c r="Z245" s="38">
        <f t="shared" si="419"/>
        <v>0</v>
      </c>
      <c r="AA245" s="37">
        <v>0</v>
      </c>
      <c r="AB245" s="13">
        <v>0</v>
      </c>
      <c r="AC245" s="38">
        <f t="shared" si="420"/>
        <v>0</v>
      </c>
      <c r="AD245" s="37">
        <v>0</v>
      </c>
      <c r="AE245" s="13">
        <v>0</v>
      </c>
      <c r="AF245" s="38">
        <f t="shared" si="421"/>
        <v>0</v>
      </c>
      <c r="AG245" s="37">
        <v>0</v>
      </c>
      <c r="AH245" s="13">
        <v>0</v>
      </c>
      <c r="AI245" s="38">
        <f t="shared" si="422"/>
        <v>0</v>
      </c>
      <c r="AJ245" s="37">
        <v>0</v>
      </c>
      <c r="AK245" s="13">
        <v>0</v>
      </c>
      <c r="AL245" s="38">
        <f t="shared" si="423"/>
        <v>0</v>
      </c>
      <c r="AM245" s="37">
        <v>0</v>
      </c>
      <c r="AN245" s="13">
        <v>0</v>
      </c>
      <c r="AO245" s="38">
        <f t="shared" si="424"/>
        <v>0</v>
      </c>
      <c r="AP245" s="37">
        <v>0</v>
      </c>
      <c r="AQ245" s="13">
        <v>0</v>
      </c>
      <c r="AR245" s="38">
        <f t="shared" si="425"/>
        <v>0</v>
      </c>
      <c r="AS245" s="37">
        <v>0</v>
      </c>
      <c r="AT245" s="13">
        <v>0</v>
      </c>
      <c r="AU245" s="38">
        <f t="shared" si="426"/>
        <v>0</v>
      </c>
      <c r="AV245" s="37">
        <v>0</v>
      </c>
      <c r="AW245" s="13">
        <v>0</v>
      </c>
      <c r="AX245" s="38">
        <f t="shared" si="427"/>
        <v>0</v>
      </c>
      <c r="AY245" s="37">
        <v>0</v>
      </c>
      <c r="AZ245" s="13">
        <v>0</v>
      </c>
      <c r="BA245" s="38">
        <f t="shared" si="428"/>
        <v>0</v>
      </c>
      <c r="BB245" s="37">
        <v>0</v>
      </c>
      <c r="BC245" s="13">
        <v>0</v>
      </c>
      <c r="BD245" s="38">
        <f t="shared" si="429"/>
        <v>0</v>
      </c>
      <c r="BE245" s="37">
        <v>0</v>
      </c>
      <c r="BF245" s="13">
        <v>0</v>
      </c>
      <c r="BG245" s="38">
        <f t="shared" si="430"/>
        <v>0</v>
      </c>
      <c r="BH245" s="37">
        <v>0</v>
      </c>
      <c r="BI245" s="13">
        <v>0</v>
      </c>
      <c r="BJ245" s="38">
        <f t="shared" si="431"/>
        <v>0</v>
      </c>
      <c r="BK245" s="37">
        <v>0</v>
      </c>
      <c r="BL245" s="13">
        <v>0</v>
      </c>
      <c r="BM245" s="38">
        <f t="shared" si="432"/>
        <v>0</v>
      </c>
      <c r="BN245" s="7">
        <f t="shared" si="434"/>
        <v>0</v>
      </c>
      <c r="BO245" s="15">
        <f t="shared" si="435"/>
        <v>0</v>
      </c>
    </row>
    <row r="246" spans="1:6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436"/>
        <v>0</v>
      </c>
      <c r="F246" s="37">
        <v>0</v>
      </c>
      <c r="G246" s="13">
        <v>0</v>
      </c>
      <c r="H246" s="38">
        <f t="shared" si="413"/>
        <v>0</v>
      </c>
      <c r="I246" s="37">
        <v>0</v>
      </c>
      <c r="J246" s="13">
        <v>0</v>
      </c>
      <c r="K246" s="38">
        <f t="shared" si="414"/>
        <v>0</v>
      </c>
      <c r="L246" s="37">
        <v>0</v>
      </c>
      <c r="M246" s="13">
        <v>0</v>
      </c>
      <c r="N246" s="38">
        <f t="shared" si="415"/>
        <v>0</v>
      </c>
      <c r="O246" s="37">
        <v>0</v>
      </c>
      <c r="P246" s="13">
        <v>0</v>
      </c>
      <c r="Q246" s="38">
        <f t="shared" si="416"/>
        <v>0</v>
      </c>
      <c r="R246" s="37">
        <v>0</v>
      </c>
      <c r="S246" s="13">
        <v>0</v>
      </c>
      <c r="T246" s="38">
        <f t="shared" si="417"/>
        <v>0</v>
      </c>
      <c r="U246" s="58">
        <v>9.859999999999999E-3</v>
      </c>
      <c r="V246" s="13">
        <v>1.246</v>
      </c>
      <c r="W246" s="38">
        <f t="shared" si="418"/>
        <v>126369.16835699799</v>
      </c>
      <c r="X246" s="37">
        <v>0</v>
      </c>
      <c r="Y246" s="13">
        <v>0</v>
      </c>
      <c r="Z246" s="38">
        <f t="shared" si="419"/>
        <v>0</v>
      </c>
      <c r="AA246" s="37">
        <v>0</v>
      </c>
      <c r="AB246" s="13">
        <v>0</v>
      </c>
      <c r="AC246" s="38">
        <f t="shared" si="420"/>
        <v>0</v>
      </c>
      <c r="AD246" s="37">
        <v>0</v>
      </c>
      <c r="AE246" s="13">
        <v>0</v>
      </c>
      <c r="AF246" s="38">
        <f t="shared" si="421"/>
        <v>0</v>
      </c>
      <c r="AG246" s="37">
        <v>0</v>
      </c>
      <c r="AH246" s="13">
        <v>0</v>
      </c>
      <c r="AI246" s="38">
        <f t="shared" si="422"/>
        <v>0</v>
      </c>
      <c r="AJ246" s="37">
        <v>0</v>
      </c>
      <c r="AK246" s="13">
        <v>0</v>
      </c>
      <c r="AL246" s="38">
        <f t="shared" si="423"/>
        <v>0</v>
      </c>
      <c r="AM246" s="37">
        <v>0</v>
      </c>
      <c r="AN246" s="13">
        <v>0</v>
      </c>
      <c r="AO246" s="38">
        <f t="shared" si="424"/>
        <v>0</v>
      </c>
      <c r="AP246" s="37">
        <v>0</v>
      </c>
      <c r="AQ246" s="13">
        <v>0</v>
      </c>
      <c r="AR246" s="38">
        <f t="shared" si="425"/>
        <v>0</v>
      </c>
      <c r="AS246" s="37">
        <v>0</v>
      </c>
      <c r="AT246" s="13">
        <v>0</v>
      </c>
      <c r="AU246" s="38">
        <f t="shared" si="426"/>
        <v>0</v>
      </c>
      <c r="AV246" s="58">
        <v>1.09E-2</v>
      </c>
      <c r="AW246" s="13">
        <v>0.104</v>
      </c>
      <c r="AX246" s="38">
        <f t="shared" si="427"/>
        <v>9541.2844036697243</v>
      </c>
      <c r="AY246" s="37">
        <v>0</v>
      </c>
      <c r="AZ246" s="13">
        <v>0</v>
      </c>
      <c r="BA246" s="38">
        <f t="shared" si="428"/>
        <v>0</v>
      </c>
      <c r="BB246" s="37">
        <v>0</v>
      </c>
      <c r="BC246" s="13">
        <v>0</v>
      </c>
      <c r="BD246" s="38">
        <f t="shared" si="429"/>
        <v>0</v>
      </c>
      <c r="BE246" s="37">
        <v>0</v>
      </c>
      <c r="BF246" s="13">
        <v>0</v>
      </c>
      <c r="BG246" s="38">
        <f t="shared" si="430"/>
        <v>0</v>
      </c>
      <c r="BH246" s="37">
        <v>0</v>
      </c>
      <c r="BI246" s="13">
        <v>0</v>
      </c>
      <c r="BJ246" s="38">
        <f t="shared" si="431"/>
        <v>0</v>
      </c>
      <c r="BK246" s="37">
        <v>0</v>
      </c>
      <c r="BL246" s="13">
        <v>0</v>
      </c>
      <c r="BM246" s="38">
        <f t="shared" si="432"/>
        <v>0</v>
      </c>
      <c r="BN246" s="7">
        <f t="shared" si="434"/>
        <v>2.0760000000000001E-2</v>
      </c>
      <c r="BO246" s="15">
        <f t="shared" si="435"/>
        <v>1.35</v>
      </c>
    </row>
    <row r="247" spans="1:6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436"/>
        <v>0</v>
      </c>
      <c r="F247" s="37">
        <v>0</v>
      </c>
      <c r="G247" s="13">
        <v>0</v>
      </c>
      <c r="H247" s="38">
        <f t="shared" si="413"/>
        <v>0</v>
      </c>
      <c r="I247" s="37">
        <v>0</v>
      </c>
      <c r="J247" s="13">
        <v>0</v>
      </c>
      <c r="K247" s="38">
        <f t="shared" si="414"/>
        <v>0</v>
      </c>
      <c r="L247" s="37">
        <v>0</v>
      </c>
      <c r="M247" s="13">
        <v>0</v>
      </c>
      <c r="N247" s="38">
        <f t="shared" si="415"/>
        <v>0</v>
      </c>
      <c r="O247" s="37">
        <v>0</v>
      </c>
      <c r="P247" s="13">
        <v>0</v>
      </c>
      <c r="Q247" s="38">
        <f t="shared" si="416"/>
        <v>0</v>
      </c>
      <c r="R247" s="37">
        <v>0</v>
      </c>
      <c r="S247" s="13">
        <v>0</v>
      </c>
      <c r="T247" s="38">
        <f t="shared" si="417"/>
        <v>0</v>
      </c>
      <c r="U247" s="37">
        <v>0</v>
      </c>
      <c r="V247" s="13">
        <v>0</v>
      </c>
      <c r="W247" s="38">
        <f t="shared" si="418"/>
        <v>0</v>
      </c>
      <c r="X247" s="37">
        <v>0</v>
      </c>
      <c r="Y247" s="13">
        <v>0</v>
      </c>
      <c r="Z247" s="38">
        <f t="shared" si="419"/>
        <v>0</v>
      </c>
      <c r="AA247" s="37">
        <v>0</v>
      </c>
      <c r="AB247" s="13">
        <v>0</v>
      </c>
      <c r="AC247" s="38">
        <f t="shared" si="420"/>
        <v>0</v>
      </c>
      <c r="AD247" s="37">
        <v>0</v>
      </c>
      <c r="AE247" s="13">
        <v>0</v>
      </c>
      <c r="AF247" s="38">
        <f t="shared" si="421"/>
        <v>0</v>
      </c>
      <c r="AG247" s="37">
        <v>0</v>
      </c>
      <c r="AH247" s="13">
        <v>0</v>
      </c>
      <c r="AI247" s="38">
        <f t="shared" si="422"/>
        <v>0</v>
      </c>
      <c r="AJ247" s="37">
        <v>0</v>
      </c>
      <c r="AK247" s="13">
        <v>0</v>
      </c>
      <c r="AL247" s="38">
        <f t="shared" si="423"/>
        <v>0</v>
      </c>
      <c r="AM247" s="37">
        <v>0</v>
      </c>
      <c r="AN247" s="13">
        <v>0</v>
      </c>
      <c r="AO247" s="38">
        <f t="shared" si="424"/>
        <v>0</v>
      </c>
      <c r="AP247" s="37">
        <v>0</v>
      </c>
      <c r="AQ247" s="13">
        <v>0</v>
      </c>
      <c r="AR247" s="38">
        <f t="shared" si="425"/>
        <v>0</v>
      </c>
      <c r="AS247" s="37">
        <v>0</v>
      </c>
      <c r="AT247" s="13">
        <v>0</v>
      </c>
      <c r="AU247" s="38">
        <f t="shared" si="426"/>
        <v>0</v>
      </c>
      <c r="AV247" s="37">
        <v>0</v>
      </c>
      <c r="AW247" s="13">
        <v>0</v>
      </c>
      <c r="AX247" s="38">
        <f t="shared" si="427"/>
        <v>0</v>
      </c>
      <c r="AY247" s="37">
        <v>0</v>
      </c>
      <c r="AZ247" s="13">
        <v>0</v>
      </c>
      <c r="BA247" s="38">
        <f t="shared" si="428"/>
        <v>0</v>
      </c>
      <c r="BB247" s="37">
        <v>0</v>
      </c>
      <c r="BC247" s="13">
        <v>0</v>
      </c>
      <c r="BD247" s="38">
        <f t="shared" si="429"/>
        <v>0</v>
      </c>
      <c r="BE247" s="37">
        <v>0</v>
      </c>
      <c r="BF247" s="13">
        <v>0</v>
      </c>
      <c r="BG247" s="38">
        <f t="shared" si="430"/>
        <v>0</v>
      </c>
      <c r="BH247" s="37">
        <v>0</v>
      </c>
      <c r="BI247" s="13">
        <v>0</v>
      </c>
      <c r="BJ247" s="38">
        <f t="shared" si="431"/>
        <v>0</v>
      </c>
      <c r="BK247" s="58">
        <v>3.0241500000000001</v>
      </c>
      <c r="BL247" s="13">
        <v>223.06899999999999</v>
      </c>
      <c r="BM247" s="38">
        <f t="shared" si="432"/>
        <v>73762.544847312456</v>
      </c>
      <c r="BN247" s="7">
        <f t="shared" si="434"/>
        <v>3.0241500000000001</v>
      </c>
      <c r="BO247" s="15">
        <f t="shared" si="435"/>
        <v>223.06899999999999</v>
      </c>
    </row>
    <row r="248" spans="1:6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436"/>
        <v>0</v>
      </c>
      <c r="F248" s="37">
        <v>0</v>
      </c>
      <c r="G248" s="13">
        <v>0</v>
      </c>
      <c r="H248" s="38">
        <f t="shared" si="413"/>
        <v>0</v>
      </c>
      <c r="I248" s="37">
        <v>0</v>
      </c>
      <c r="J248" s="13">
        <v>0</v>
      </c>
      <c r="K248" s="38">
        <f t="shared" si="414"/>
        <v>0</v>
      </c>
      <c r="L248" s="37">
        <v>0</v>
      </c>
      <c r="M248" s="13">
        <v>0</v>
      </c>
      <c r="N248" s="38">
        <f t="shared" si="415"/>
        <v>0</v>
      </c>
      <c r="O248" s="37">
        <v>0</v>
      </c>
      <c r="P248" s="13">
        <v>0</v>
      </c>
      <c r="Q248" s="38">
        <f t="shared" si="416"/>
        <v>0</v>
      </c>
      <c r="R248" s="37">
        <v>0</v>
      </c>
      <c r="S248" s="13">
        <v>0</v>
      </c>
      <c r="T248" s="38">
        <f t="shared" si="417"/>
        <v>0</v>
      </c>
      <c r="U248" s="37">
        <v>0</v>
      </c>
      <c r="V248" s="13">
        <v>0</v>
      </c>
      <c r="W248" s="38">
        <f t="shared" si="418"/>
        <v>0</v>
      </c>
      <c r="X248" s="37">
        <v>0</v>
      </c>
      <c r="Y248" s="13">
        <v>0</v>
      </c>
      <c r="Z248" s="38">
        <f t="shared" si="419"/>
        <v>0</v>
      </c>
      <c r="AA248" s="37">
        <v>0</v>
      </c>
      <c r="AB248" s="13">
        <v>0</v>
      </c>
      <c r="AC248" s="38">
        <f t="shared" si="420"/>
        <v>0</v>
      </c>
      <c r="AD248" s="37">
        <v>0</v>
      </c>
      <c r="AE248" s="13">
        <v>0</v>
      </c>
      <c r="AF248" s="38">
        <f t="shared" si="421"/>
        <v>0</v>
      </c>
      <c r="AG248" s="37">
        <v>0</v>
      </c>
      <c r="AH248" s="13">
        <v>0</v>
      </c>
      <c r="AI248" s="38">
        <f t="shared" si="422"/>
        <v>0</v>
      </c>
      <c r="AJ248" s="37">
        <v>0</v>
      </c>
      <c r="AK248" s="13">
        <v>0</v>
      </c>
      <c r="AL248" s="38">
        <f t="shared" si="423"/>
        <v>0</v>
      </c>
      <c r="AM248" s="37">
        <v>0</v>
      </c>
      <c r="AN248" s="13">
        <v>0</v>
      </c>
      <c r="AO248" s="38">
        <f t="shared" si="424"/>
        <v>0</v>
      </c>
      <c r="AP248" s="37">
        <v>0</v>
      </c>
      <c r="AQ248" s="13">
        <v>0</v>
      </c>
      <c r="AR248" s="38">
        <f t="shared" si="425"/>
        <v>0</v>
      </c>
      <c r="AS248" s="37">
        <v>0</v>
      </c>
      <c r="AT248" s="13">
        <v>0</v>
      </c>
      <c r="AU248" s="38">
        <f t="shared" si="426"/>
        <v>0</v>
      </c>
      <c r="AV248" s="37">
        <v>0</v>
      </c>
      <c r="AW248" s="13">
        <v>0</v>
      </c>
      <c r="AX248" s="38">
        <f t="shared" si="427"/>
        <v>0</v>
      </c>
      <c r="AY248" s="37">
        <v>0</v>
      </c>
      <c r="AZ248" s="13">
        <v>0</v>
      </c>
      <c r="BA248" s="38">
        <f t="shared" si="428"/>
        <v>0</v>
      </c>
      <c r="BB248" s="37">
        <v>0</v>
      </c>
      <c r="BC248" s="13">
        <v>0</v>
      </c>
      <c r="BD248" s="38">
        <f t="shared" si="429"/>
        <v>0</v>
      </c>
      <c r="BE248" s="37">
        <v>0</v>
      </c>
      <c r="BF248" s="13">
        <v>0</v>
      </c>
      <c r="BG248" s="38">
        <f t="shared" si="430"/>
        <v>0</v>
      </c>
      <c r="BH248" s="37">
        <v>0</v>
      </c>
      <c r="BI248" s="13">
        <v>0</v>
      </c>
      <c r="BJ248" s="38">
        <f t="shared" si="431"/>
        <v>0</v>
      </c>
      <c r="BK248" s="37">
        <v>0</v>
      </c>
      <c r="BL248" s="13">
        <v>0</v>
      </c>
      <c r="BM248" s="38">
        <f t="shared" si="432"/>
        <v>0</v>
      </c>
      <c r="BN248" s="7">
        <f t="shared" si="434"/>
        <v>0</v>
      </c>
      <c r="BO248" s="15">
        <f t="shared" si="435"/>
        <v>0</v>
      </c>
    </row>
    <row r="249" spans="1:6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436"/>
        <v>0</v>
      </c>
      <c r="F249" s="37">
        <v>0</v>
      </c>
      <c r="G249" s="13">
        <v>0</v>
      </c>
      <c r="H249" s="38">
        <f t="shared" si="413"/>
        <v>0</v>
      </c>
      <c r="I249" s="37">
        <v>0</v>
      </c>
      <c r="J249" s="13">
        <v>0</v>
      </c>
      <c r="K249" s="38">
        <f t="shared" si="414"/>
        <v>0</v>
      </c>
      <c r="L249" s="37">
        <v>0</v>
      </c>
      <c r="M249" s="13">
        <v>0</v>
      </c>
      <c r="N249" s="38">
        <f t="shared" si="415"/>
        <v>0</v>
      </c>
      <c r="O249" s="37">
        <v>0</v>
      </c>
      <c r="P249" s="13">
        <v>0</v>
      </c>
      <c r="Q249" s="38">
        <f t="shared" si="416"/>
        <v>0</v>
      </c>
      <c r="R249" s="37">
        <v>0</v>
      </c>
      <c r="S249" s="13">
        <v>0</v>
      </c>
      <c r="T249" s="38">
        <f t="shared" si="417"/>
        <v>0</v>
      </c>
      <c r="U249" s="37">
        <v>0</v>
      </c>
      <c r="V249" s="13">
        <v>0</v>
      </c>
      <c r="W249" s="38">
        <f t="shared" si="418"/>
        <v>0</v>
      </c>
      <c r="X249" s="37">
        <v>0</v>
      </c>
      <c r="Y249" s="13">
        <v>0</v>
      </c>
      <c r="Z249" s="38">
        <f t="shared" si="419"/>
        <v>0</v>
      </c>
      <c r="AA249" s="37">
        <v>0</v>
      </c>
      <c r="AB249" s="13">
        <v>0</v>
      </c>
      <c r="AC249" s="38">
        <f t="shared" si="420"/>
        <v>0</v>
      </c>
      <c r="AD249" s="37">
        <v>0</v>
      </c>
      <c r="AE249" s="13">
        <v>0</v>
      </c>
      <c r="AF249" s="38">
        <f t="shared" si="421"/>
        <v>0</v>
      </c>
      <c r="AG249" s="37">
        <v>0</v>
      </c>
      <c r="AH249" s="13">
        <v>0</v>
      </c>
      <c r="AI249" s="38">
        <f t="shared" si="422"/>
        <v>0</v>
      </c>
      <c r="AJ249" s="37">
        <v>0</v>
      </c>
      <c r="AK249" s="13">
        <v>0</v>
      </c>
      <c r="AL249" s="38">
        <f t="shared" si="423"/>
        <v>0</v>
      </c>
      <c r="AM249" s="37">
        <v>0</v>
      </c>
      <c r="AN249" s="13">
        <v>0</v>
      </c>
      <c r="AO249" s="38">
        <f t="shared" si="424"/>
        <v>0</v>
      </c>
      <c r="AP249" s="37">
        <v>0</v>
      </c>
      <c r="AQ249" s="13">
        <v>0</v>
      </c>
      <c r="AR249" s="38">
        <f t="shared" si="425"/>
        <v>0</v>
      </c>
      <c r="AS249" s="37">
        <v>0</v>
      </c>
      <c r="AT249" s="13">
        <v>0</v>
      </c>
      <c r="AU249" s="38">
        <f t="shared" si="426"/>
        <v>0</v>
      </c>
      <c r="AV249" s="37">
        <v>0</v>
      </c>
      <c r="AW249" s="13">
        <v>0</v>
      </c>
      <c r="AX249" s="38">
        <f t="shared" si="427"/>
        <v>0</v>
      </c>
      <c r="AY249" s="37">
        <v>0</v>
      </c>
      <c r="AZ249" s="13">
        <v>0</v>
      </c>
      <c r="BA249" s="38">
        <f t="shared" si="428"/>
        <v>0</v>
      </c>
      <c r="BB249" s="37">
        <v>0</v>
      </c>
      <c r="BC249" s="13">
        <v>0</v>
      </c>
      <c r="BD249" s="38">
        <f t="shared" si="429"/>
        <v>0</v>
      </c>
      <c r="BE249" s="37">
        <v>0</v>
      </c>
      <c r="BF249" s="13">
        <v>0</v>
      </c>
      <c r="BG249" s="38">
        <f t="shared" si="430"/>
        <v>0</v>
      </c>
      <c r="BH249" s="37">
        <v>0</v>
      </c>
      <c r="BI249" s="13">
        <v>0</v>
      </c>
      <c r="BJ249" s="38">
        <f t="shared" si="431"/>
        <v>0</v>
      </c>
      <c r="BK249" s="58">
        <v>2E-3</v>
      </c>
      <c r="BL249" s="13">
        <v>0.94599999999999995</v>
      </c>
      <c r="BM249" s="38">
        <f t="shared" si="432"/>
        <v>472999.99999999994</v>
      </c>
      <c r="BN249" s="7">
        <f t="shared" si="434"/>
        <v>2E-3</v>
      </c>
      <c r="BO249" s="15">
        <f t="shared" si="435"/>
        <v>0.94599999999999995</v>
      </c>
    </row>
    <row r="250" spans="1:6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436"/>
        <v>0</v>
      </c>
      <c r="F250" s="37">
        <v>0</v>
      </c>
      <c r="G250" s="13">
        <v>0</v>
      </c>
      <c r="H250" s="38">
        <f t="shared" si="413"/>
        <v>0</v>
      </c>
      <c r="I250" s="37">
        <v>0</v>
      </c>
      <c r="J250" s="13">
        <v>0</v>
      </c>
      <c r="K250" s="38">
        <f t="shared" si="414"/>
        <v>0</v>
      </c>
      <c r="L250" s="37">
        <v>0</v>
      </c>
      <c r="M250" s="13">
        <v>0</v>
      </c>
      <c r="N250" s="38">
        <f t="shared" si="415"/>
        <v>0</v>
      </c>
      <c r="O250" s="37">
        <v>0</v>
      </c>
      <c r="P250" s="13">
        <v>0</v>
      </c>
      <c r="Q250" s="38">
        <f t="shared" si="416"/>
        <v>0</v>
      </c>
      <c r="R250" s="37">
        <v>0</v>
      </c>
      <c r="S250" s="13">
        <v>0</v>
      </c>
      <c r="T250" s="38">
        <f t="shared" si="417"/>
        <v>0</v>
      </c>
      <c r="U250" s="37">
        <v>0</v>
      </c>
      <c r="V250" s="13">
        <v>0</v>
      </c>
      <c r="W250" s="38">
        <f t="shared" si="418"/>
        <v>0</v>
      </c>
      <c r="X250" s="37">
        <v>0</v>
      </c>
      <c r="Y250" s="13">
        <v>0</v>
      </c>
      <c r="Z250" s="38">
        <f t="shared" si="419"/>
        <v>0</v>
      </c>
      <c r="AA250" s="37">
        <v>0</v>
      </c>
      <c r="AB250" s="13">
        <v>0</v>
      </c>
      <c r="AC250" s="38">
        <f t="shared" si="420"/>
        <v>0</v>
      </c>
      <c r="AD250" s="37">
        <v>0</v>
      </c>
      <c r="AE250" s="13">
        <v>0</v>
      </c>
      <c r="AF250" s="38">
        <f t="shared" si="421"/>
        <v>0</v>
      </c>
      <c r="AG250" s="37">
        <v>0</v>
      </c>
      <c r="AH250" s="13">
        <v>0</v>
      </c>
      <c r="AI250" s="38">
        <f t="shared" si="422"/>
        <v>0</v>
      </c>
      <c r="AJ250" s="37">
        <v>0</v>
      </c>
      <c r="AK250" s="13">
        <v>0</v>
      </c>
      <c r="AL250" s="38">
        <f t="shared" si="423"/>
        <v>0</v>
      </c>
      <c r="AM250" s="37">
        <v>0</v>
      </c>
      <c r="AN250" s="13">
        <v>0</v>
      </c>
      <c r="AO250" s="38">
        <f t="shared" si="424"/>
        <v>0</v>
      </c>
      <c r="AP250" s="37">
        <v>0</v>
      </c>
      <c r="AQ250" s="13">
        <v>0</v>
      </c>
      <c r="AR250" s="38">
        <f t="shared" si="425"/>
        <v>0</v>
      </c>
      <c r="AS250" s="37">
        <v>0</v>
      </c>
      <c r="AT250" s="13">
        <v>0</v>
      </c>
      <c r="AU250" s="38">
        <f t="shared" si="426"/>
        <v>0</v>
      </c>
      <c r="AV250" s="37">
        <v>0</v>
      </c>
      <c r="AW250" s="13">
        <v>0</v>
      </c>
      <c r="AX250" s="38">
        <f t="shared" si="427"/>
        <v>0</v>
      </c>
      <c r="AY250" s="37">
        <v>0</v>
      </c>
      <c r="AZ250" s="13">
        <v>0</v>
      </c>
      <c r="BA250" s="38">
        <f t="shared" si="428"/>
        <v>0</v>
      </c>
      <c r="BB250" s="37">
        <v>0</v>
      </c>
      <c r="BC250" s="13">
        <v>0</v>
      </c>
      <c r="BD250" s="38">
        <f t="shared" si="429"/>
        <v>0</v>
      </c>
      <c r="BE250" s="37">
        <v>0</v>
      </c>
      <c r="BF250" s="13">
        <v>0</v>
      </c>
      <c r="BG250" s="38">
        <f t="shared" si="430"/>
        <v>0</v>
      </c>
      <c r="BH250" s="37">
        <v>0</v>
      </c>
      <c r="BI250" s="13">
        <v>0</v>
      </c>
      <c r="BJ250" s="38">
        <f t="shared" si="431"/>
        <v>0</v>
      </c>
      <c r="BK250" s="37">
        <v>0</v>
      </c>
      <c r="BL250" s="13">
        <v>0</v>
      </c>
      <c r="BM250" s="38">
        <f t="shared" si="432"/>
        <v>0</v>
      </c>
      <c r="BN250" s="7">
        <f t="shared" si="434"/>
        <v>0</v>
      </c>
      <c r="BO250" s="15">
        <f t="shared" si="435"/>
        <v>0</v>
      </c>
    </row>
    <row r="251" spans="1:6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436"/>
        <v>0</v>
      </c>
      <c r="F251" s="37">
        <v>0</v>
      </c>
      <c r="G251" s="13">
        <v>0</v>
      </c>
      <c r="H251" s="38">
        <f t="shared" si="413"/>
        <v>0</v>
      </c>
      <c r="I251" s="37">
        <v>0</v>
      </c>
      <c r="J251" s="13">
        <v>0</v>
      </c>
      <c r="K251" s="38">
        <f t="shared" si="414"/>
        <v>0</v>
      </c>
      <c r="L251" s="37">
        <v>0</v>
      </c>
      <c r="M251" s="13">
        <v>0</v>
      </c>
      <c r="N251" s="38">
        <f t="shared" si="415"/>
        <v>0</v>
      </c>
      <c r="O251" s="37">
        <v>0</v>
      </c>
      <c r="P251" s="13">
        <v>0</v>
      </c>
      <c r="Q251" s="38">
        <f t="shared" si="416"/>
        <v>0</v>
      </c>
      <c r="R251" s="37">
        <v>0</v>
      </c>
      <c r="S251" s="13">
        <v>0</v>
      </c>
      <c r="T251" s="38">
        <f t="shared" si="417"/>
        <v>0</v>
      </c>
      <c r="U251" s="37">
        <v>0</v>
      </c>
      <c r="V251" s="13">
        <v>0</v>
      </c>
      <c r="W251" s="38">
        <f t="shared" si="418"/>
        <v>0</v>
      </c>
      <c r="X251" s="37">
        <v>0</v>
      </c>
      <c r="Y251" s="13">
        <v>0</v>
      </c>
      <c r="Z251" s="38">
        <f t="shared" si="419"/>
        <v>0</v>
      </c>
      <c r="AA251" s="37">
        <v>0</v>
      </c>
      <c r="AB251" s="13">
        <v>0</v>
      </c>
      <c r="AC251" s="38">
        <f t="shared" si="420"/>
        <v>0</v>
      </c>
      <c r="AD251" s="37">
        <v>0</v>
      </c>
      <c r="AE251" s="13">
        <v>0</v>
      </c>
      <c r="AF251" s="38">
        <f t="shared" si="421"/>
        <v>0</v>
      </c>
      <c r="AG251" s="37">
        <v>0</v>
      </c>
      <c r="AH251" s="13">
        <v>0</v>
      </c>
      <c r="AI251" s="38">
        <f t="shared" si="422"/>
        <v>0</v>
      </c>
      <c r="AJ251" s="37">
        <v>0</v>
      </c>
      <c r="AK251" s="13">
        <v>0</v>
      </c>
      <c r="AL251" s="38">
        <f t="shared" si="423"/>
        <v>0</v>
      </c>
      <c r="AM251" s="37">
        <v>0</v>
      </c>
      <c r="AN251" s="13">
        <v>0</v>
      </c>
      <c r="AO251" s="38">
        <f t="shared" si="424"/>
        <v>0</v>
      </c>
      <c r="AP251" s="37">
        <v>0</v>
      </c>
      <c r="AQ251" s="13">
        <v>0</v>
      </c>
      <c r="AR251" s="38">
        <f t="shared" si="425"/>
        <v>0</v>
      </c>
      <c r="AS251" s="37">
        <v>0</v>
      </c>
      <c r="AT251" s="13">
        <v>0</v>
      </c>
      <c r="AU251" s="38">
        <f t="shared" si="426"/>
        <v>0</v>
      </c>
      <c r="AV251" s="37">
        <v>0</v>
      </c>
      <c r="AW251" s="13">
        <v>0</v>
      </c>
      <c r="AX251" s="38">
        <f t="shared" si="427"/>
        <v>0</v>
      </c>
      <c r="AY251" s="37">
        <v>0</v>
      </c>
      <c r="AZ251" s="13">
        <v>0</v>
      </c>
      <c r="BA251" s="38">
        <f t="shared" si="428"/>
        <v>0</v>
      </c>
      <c r="BB251" s="37">
        <v>0</v>
      </c>
      <c r="BC251" s="13">
        <v>0</v>
      </c>
      <c r="BD251" s="38">
        <f t="shared" si="429"/>
        <v>0</v>
      </c>
      <c r="BE251" s="37">
        <v>0</v>
      </c>
      <c r="BF251" s="13">
        <v>0</v>
      </c>
      <c r="BG251" s="38">
        <f t="shared" si="430"/>
        <v>0</v>
      </c>
      <c r="BH251" s="37">
        <v>0</v>
      </c>
      <c r="BI251" s="13">
        <v>0</v>
      </c>
      <c r="BJ251" s="38">
        <f t="shared" si="431"/>
        <v>0</v>
      </c>
      <c r="BK251" s="58">
        <v>8.3242799999999999</v>
      </c>
      <c r="BL251" s="13">
        <v>630.61500000000001</v>
      </c>
      <c r="BM251" s="38">
        <f t="shared" si="432"/>
        <v>75756.101428592025</v>
      </c>
      <c r="BN251" s="7">
        <f t="shared" si="434"/>
        <v>8.3242799999999999</v>
      </c>
      <c r="BO251" s="15">
        <f t="shared" si="435"/>
        <v>630.61500000000001</v>
      </c>
    </row>
    <row r="252" spans="1:67" ht="15" thickBot="1" x14ac:dyDescent="0.35">
      <c r="A252" s="52"/>
      <c r="B252" s="49" t="s">
        <v>17</v>
      </c>
      <c r="C252" s="40">
        <f t="shared" ref="C252:D252" si="437">SUM(C240:C251)</f>
        <v>0</v>
      </c>
      <c r="D252" s="32">
        <f t="shared" si="437"/>
        <v>0</v>
      </c>
      <c r="E252" s="41"/>
      <c r="F252" s="40">
        <f t="shared" ref="F252:G252" si="438">SUM(F240:F251)</f>
        <v>0</v>
      </c>
      <c r="G252" s="32">
        <f t="shared" si="438"/>
        <v>0</v>
      </c>
      <c r="H252" s="41"/>
      <c r="I252" s="40">
        <f t="shared" ref="I252:J252" si="439">SUM(I240:I251)</f>
        <v>0</v>
      </c>
      <c r="J252" s="32">
        <f t="shared" si="439"/>
        <v>0</v>
      </c>
      <c r="K252" s="41"/>
      <c r="L252" s="40">
        <f t="shared" ref="L252:M252" si="440">SUM(L240:L251)</f>
        <v>0</v>
      </c>
      <c r="M252" s="32">
        <f t="shared" si="440"/>
        <v>0</v>
      </c>
      <c r="N252" s="41"/>
      <c r="O252" s="40">
        <f t="shared" ref="O252:P252" si="441">SUM(O240:O251)</f>
        <v>0</v>
      </c>
      <c r="P252" s="32">
        <f t="shared" si="441"/>
        <v>0</v>
      </c>
      <c r="Q252" s="41"/>
      <c r="R252" s="40">
        <f t="shared" ref="R252:S252" si="442">SUM(R240:R251)</f>
        <v>0</v>
      </c>
      <c r="S252" s="32">
        <f t="shared" si="442"/>
        <v>0</v>
      </c>
      <c r="T252" s="41"/>
      <c r="U252" s="40">
        <f t="shared" ref="U252:V252" si="443">SUM(U240:U251)</f>
        <v>1.5509999999999999E-2</v>
      </c>
      <c r="V252" s="32">
        <f t="shared" si="443"/>
        <v>1.879</v>
      </c>
      <c r="W252" s="41"/>
      <c r="X252" s="40">
        <f t="shared" ref="X252:Y252" si="444">SUM(X240:X251)</f>
        <v>0</v>
      </c>
      <c r="Y252" s="32">
        <f t="shared" si="444"/>
        <v>0</v>
      </c>
      <c r="Z252" s="41"/>
      <c r="AA252" s="40">
        <f t="shared" ref="AA252:AB252" si="445">SUM(AA240:AA251)</f>
        <v>0</v>
      </c>
      <c r="AB252" s="32">
        <f t="shared" si="445"/>
        <v>0</v>
      </c>
      <c r="AC252" s="41"/>
      <c r="AD252" s="40">
        <f t="shared" ref="AD252:AE252" si="446">SUM(AD240:AD251)</f>
        <v>0</v>
      </c>
      <c r="AE252" s="32">
        <f t="shared" si="446"/>
        <v>0</v>
      </c>
      <c r="AF252" s="41"/>
      <c r="AG252" s="40">
        <f t="shared" ref="AG252:AH252" si="447">SUM(AG240:AG251)</f>
        <v>0</v>
      </c>
      <c r="AH252" s="32">
        <f t="shared" si="447"/>
        <v>0</v>
      </c>
      <c r="AI252" s="41"/>
      <c r="AJ252" s="40">
        <f t="shared" ref="AJ252:AK252" si="448">SUM(AJ240:AJ251)</f>
        <v>0</v>
      </c>
      <c r="AK252" s="32">
        <f t="shared" si="448"/>
        <v>0</v>
      </c>
      <c r="AL252" s="41"/>
      <c r="AM252" s="40">
        <f t="shared" ref="AM252:AN252" si="449">SUM(AM240:AM251)</f>
        <v>0</v>
      </c>
      <c r="AN252" s="32">
        <f t="shared" si="449"/>
        <v>0</v>
      </c>
      <c r="AO252" s="41"/>
      <c r="AP252" s="40">
        <f t="shared" ref="AP252:AQ252" si="450">SUM(AP240:AP251)</f>
        <v>0</v>
      </c>
      <c r="AQ252" s="32">
        <f t="shared" si="450"/>
        <v>0</v>
      </c>
      <c r="AR252" s="41"/>
      <c r="AS252" s="40">
        <f t="shared" ref="AS252:AT252" si="451">SUM(AS240:AS251)</f>
        <v>0</v>
      </c>
      <c r="AT252" s="32">
        <f t="shared" si="451"/>
        <v>0</v>
      </c>
      <c r="AU252" s="41"/>
      <c r="AV252" s="40">
        <f t="shared" ref="AV252:AW252" si="452">SUM(AV240:AV251)</f>
        <v>1.09E-2</v>
      </c>
      <c r="AW252" s="32">
        <f t="shared" si="452"/>
        <v>0.104</v>
      </c>
      <c r="AX252" s="41"/>
      <c r="AY252" s="40">
        <f t="shared" ref="AY252:AZ252" si="453">SUM(AY240:AY251)</f>
        <v>0</v>
      </c>
      <c r="AZ252" s="32">
        <f t="shared" si="453"/>
        <v>0</v>
      </c>
      <c r="BA252" s="41"/>
      <c r="BB252" s="40">
        <f t="shared" ref="BB252:BC252" si="454">SUM(BB240:BB251)</f>
        <v>0</v>
      </c>
      <c r="BC252" s="32">
        <f t="shared" si="454"/>
        <v>0</v>
      </c>
      <c r="BD252" s="41"/>
      <c r="BE252" s="40">
        <f t="shared" ref="BE252:BF252" si="455">SUM(BE240:BE251)</f>
        <v>0</v>
      </c>
      <c r="BF252" s="32">
        <f t="shared" si="455"/>
        <v>0</v>
      </c>
      <c r="BG252" s="41"/>
      <c r="BH252" s="40">
        <f t="shared" ref="BH252:BI252" si="456">SUM(BH240:BH251)</f>
        <v>1.085E-2</v>
      </c>
      <c r="BI252" s="32">
        <f t="shared" si="456"/>
        <v>6.2919999999999998</v>
      </c>
      <c r="BJ252" s="41"/>
      <c r="BK252" s="40">
        <f t="shared" ref="BK252:BL252" si="457">SUM(BK240:BK251)</f>
        <v>11.350429999999999</v>
      </c>
      <c r="BL252" s="32">
        <f t="shared" si="457"/>
        <v>854.63</v>
      </c>
      <c r="BM252" s="41"/>
      <c r="BN252" s="33">
        <f t="shared" si="434"/>
        <v>11.387689999999999</v>
      </c>
      <c r="BO252" s="34">
        <f t="shared" si="435"/>
        <v>862.90499999999997</v>
      </c>
    </row>
    <row r="253" spans="1:6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458">IF(F253=0,0,G253/F253*1000)</f>
        <v>0</v>
      </c>
      <c r="I253" s="37">
        <v>0</v>
      </c>
      <c r="J253" s="13">
        <v>0</v>
      </c>
      <c r="K253" s="38">
        <f t="shared" ref="K253:K264" si="459">IF(I253=0,0,J253/I253*1000)</f>
        <v>0</v>
      </c>
      <c r="L253" s="37">
        <v>0</v>
      </c>
      <c r="M253" s="13">
        <v>0</v>
      </c>
      <c r="N253" s="38">
        <f t="shared" ref="N253:N264" si="460">IF(L253=0,0,M253/L253*1000)</f>
        <v>0</v>
      </c>
      <c r="O253" s="37">
        <v>0</v>
      </c>
      <c r="P253" s="13">
        <v>0</v>
      </c>
      <c r="Q253" s="38">
        <f t="shared" ref="Q253:Q264" si="461">IF(O253=0,0,P253/O253*1000)</f>
        <v>0</v>
      </c>
      <c r="R253" s="37">
        <v>0</v>
      </c>
      <c r="S253" s="13">
        <v>0</v>
      </c>
      <c r="T253" s="38">
        <f t="shared" ref="T253:T264" si="462">IF(R253=0,0,S253/R253*1000)</f>
        <v>0</v>
      </c>
      <c r="U253" s="37">
        <v>0</v>
      </c>
      <c r="V253" s="13">
        <v>0</v>
      </c>
      <c r="W253" s="38">
        <f t="shared" ref="W253:W264" si="463">IF(U253=0,0,V253/U253*1000)</f>
        <v>0</v>
      </c>
      <c r="X253" s="37">
        <v>0</v>
      </c>
      <c r="Y253" s="13">
        <v>0</v>
      </c>
      <c r="Z253" s="38">
        <f t="shared" ref="Z253:Z264" si="464">IF(X253=0,0,Y253/X253*1000)</f>
        <v>0</v>
      </c>
      <c r="AA253" s="37">
        <v>0</v>
      </c>
      <c r="AB253" s="13">
        <v>0</v>
      </c>
      <c r="AC253" s="38">
        <f t="shared" ref="AC253:AC264" si="465">IF(AA253=0,0,AB253/AA253*1000)</f>
        <v>0</v>
      </c>
      <c r="AD253" s="37">
        <v>0</v>
      </c>
      <c r="AE253" s="13">
        <v>0</v>
      </c>
      <c r="AF253" s="38">
        <f t="shared" ref="AF253:AF264" si="466">IF(AD253=0,0,AE253/AD253*1000)</f>
        <v>0</v>
      </c>
      <c r="AG253" s="37">
        <v>0</v>
      </c>
      <c r="AH253" s="13">
        <v>0</v>
      </c>
      <c r="AI253" s="38">
        <f t="shared" ref="AI253:AI264" si="467">IF(AG253=0,0,AH253/AG253*1000)</f>
        <v>0</v>
      </c>
      <c r="AJ253" s="37">
        <v>0</v>
      </c>
      <c r="AK253" s="13">
        <v>0</v>
      </c>
      <c r="AL253" s="38">
        <f t="shared" ref="AL253:AL264" si="468">IF(AJ253=0,0,AK253/AJ253*1000)</f>
        <v>0</v>
      </c>
      <c r="AM253" s="37">
        <v>0</v>
      </c>
      <c r="AN253" s="13">
        <v>0</v>
      </c>
      <c r="AO253" s="38">
        <f t="shared" ref="AO253:AO264" si="469">IF(AM253=0,0,AN253/AM253*1000)</f>
        <v>0</v>
      </c>
      <c r="AP253" s="37">
        <v>0</v>
      </c>
      <c r="AQ253" s="13">
        <v>0</v>
      </c>
      <c r="AR253" s="38">
        <f t="shared" ref="AR253:AR264" si="470">IF(AP253=0,0,AQ253/AP253*1000)</f>
        <v>0</v>
      </c>
      <c r="AS253" s="37">
        <v>0</v>
      </c>
      <c r="AT253" s="13">
        <v>0</v>
      </c>
      <c r="AU253" s="38">
        <f t="shared" ref="AU253:AU264" si="471">IF(AS253=0,0,AT253/AS253*1000)</f>
        <v>0</v>
      </c>
      <c r="AV253" s="37">
        <v>0</v>
      </c>
      <c r="AW253" s="13">
        <v>0</v>
      </c>
      <c r="AX253" s="38">
        <f t="shared" ref="AX253:AX264" si="472">IF(AV253=0,0,AW253/AV253*1000)</f>
        <v>0</v>
      </c>
      <c r="AY253" s="37">
        <v>0</v>
      </c>
      <c r="AZ253" s="13">
        <v>0</v>
      </c>
      <c r="BA253" s="38">
        <f t="shared" ref="BA253:BA264" si="473">IF(AY253=0,0,AZ253/AY253*1000)</f>
        <v>0</v>
      </c>
      <c r="BB253" s="37">
        <v>0</v>
      </c>
      <c r="BC253" s="13">
        <v>0</v>
      </c>
      <c r="BD253" s="38">
        <f t="shared" ref="BD253:BD264" si="474">IF(BB253=0,0,BC253/BB253*1000)</f>
        <v>0</v>
      </c>
      <c r="BE253" s="37">
        <v>0</v>
      </c>
      <c r="BF253" s="13">
        <v>0</v>
      </c>
      <c r="BG253" s="38">
        <f t="shared" ref="BG253:BG264" si="475">IF(BE253=0,0,BF253/BE253*1000)</f>
        <v>0</v>
      </c>
      <c r="BH253" s="37">
        <v>0</v>
      </c>
      <c r="BI253" s="13">
        <v>0</v>
      </c>
      <c r="BJ253" s="38">
        <f t="shared" ref="BJ253:BJ264" si="476">IF(BH253=0,0,BI253/BH253*1000)</f>
        <v>0</v>
      </c>
      <c r="BK253" s="37">
        <v>0</v>
      </c>
      <c r="BL253" s="13">
        <v>0</v>
      </c>
      <c r="BM253" s="38">
        <f t="shared" ref="BM253:BM264" si="477">IF(BK253=0,0,BL253/BK253*1000)</f>
        <v>0</v>
      </c>
      <c r="BN253" s="7">
        <f>SUMIF($C$5:$BM$5,"Ton",C253:BM253)</f>
        <v>0</v>
      </c>
      <c r="BO253" s="15">
        <f>SUMIF($C$5:$BM$5,"F*",C253:BM253)</f>
        <v>0</v>
      </c>
    </row>
    <row r="254" spans="1:6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478">IF(C254=0,0,D254/C254*1000)</f>
        <v>0</v>
      </c>
      <c r="F254" s="37">
        <v>0</v>
      </c>
      <c r="G254" s="13">
        <v>0</v>
      </c>
      <c r="H254" s="38">
        <f t="shared" si="458"/>
        <v>0</v>
      </c>
      <c r="I254" s="37">
        <v>0</v>
      </c>
      <c r="J254" s="13">
        <v>0</v>
      </c>
      <c r="K254" s="38">
        <f t="shared" si="459"/>
        <v>0</v>
      </c>
      <c r="L254" s="37">
        <v>0</v>
      </c>
      <c r="M254" s="13">
        <v>0</v>
      </c>
      <c r="N254" s="38">
        <f t="shared" si="460"/>
        <v>0</v>
      </c>
      <c r="O254" s="37">
        <v>0</v>
      </c>
      <c r="P254" s="13">
        <v>0</v>
      </c>
      <c r="Q254" s="38">
        <f t="shared" si="461"/>
        <v>0</v>
      </c>
      <c r="R254" s="37">
        <v>0</v>
      </c>
      <c r="S254" s="13">
        <v>0</v>
      </c>
      <c r="T254" s="38">
        <f t="shared" si="462"/>
        <v>0</v>
      </c>
      <c r="U254" s="37">
        <v>0</v>
      </c>
      <c r="V254" s="13">
        <v>0</v>
      </c>
      <c r="W254" s="38">
        <f t="shared" si="463"/>
        <v>0</v>
      </c>
      <c r="X254" s="37">
        <v>0</v>
      </c>
      <c r="Y254" s="13">
        <v>0</v>
      </c>
      <c r="Z254" s="38">
        <f t="shared" si="464"/>
        <v>0</v>
      </c>
      <c r="AA254" s="37">
        <v>0</v>
      </c>
      <c r="AB254" s="13">
        <v>0</v>
      </c>
      <c r="AC254" s="38">
        <f t="shared" si="465"/>
        <v>0</v>
      </c>
      <c r="AD254" s="37">
        <v>0</v>
      </c>
      <c r="AE254" s="13">
        <v>0</v>
      </c>
      <c r="AF254" s="38">
        <f t="shared" si="466"/>
        <v>0</v>
      </c>
      <c r="AG254" s="37">
        <v>0</v>
      </c>
      <c r="AH254" s="13">
        <v>0</v>
      </c>
      <c r="AI254" s="38">
        <f t="shared" si="467"/>
        <v>0</v>
      </c>
      <c r="AJ254" s="37">
        <v>0</v>
      </c>
      <c r="AK254" s="13">
        <v>0</v>
      </c>
      <c r="AL254" s="38">
        <f t="shared" si="468"/>
        <v>0</v>
      </c>
      <c r="AM254" s="37">
        <v>0</v>
      </c>
      <c r="AN254" s="13">
        <v>0</v>
      </c>
      <c r="AO254" s="38">
        <f t="shared" si="469"/>
        <v>0</v>
      </c>
      <c r="AP254" s="37">
        <v>0</v>
      </c>
      <c r="AQ254" s="13">
        <v>0</v>
      </c>
      <c r="AR254" s="38">
        <f t="shared" si="470"/>
        <v>0</v>
      </c>
      <c r="AS254" s="37">
        <v>0</v>
      </c>
      <c r="AT254" s="13">
        <v>0</v>
      </c>
      <c r="AU254" s="38">
        <f t="shared" si="471"/>
        <v>0</v>
      </c>
      <c r="AV254" s="37">
        <v>0</v>
      </c>
      <c r="AW254" s="13">
        <v>0</v>
      </c>
      <c r="AX254" s="38">
        <f t="shared" si="472"/>
        <v>0</v>
      </c>
      <c r="AY254" s="37">
        <v>0</v>
      </c>
      <c r="AZ254" s="13">
        <v>0</v>
      </c>
      <c r="BA254" s="38">
        <f t="shared" si="473"/>
        <v>0</v>
      </c>
      <c r="BB254" s="37">
        <v>0</v>
      </c>
      <c r="BC254" s="13">
        <v>0</v>
      </c>
      <c r="BD254" s="38">
        <f t="shared" si="474"/>
        <v>0</v>
      </c>
      <c r="BE254" s="37">
        <v>0</v>
      </c>
      <c r="BF254" s="13">
        <v>0</v>
      </c>
      <c r="BG254" s="38">
        <f t="shared" si="475"/>
        <v>0</v>
      </c>
      <c r="BH254" s="37">
        <v>0</v>
      </c>
      <c r="BI254" s="13">
        <v>0</v>
      </c>
      <c r="BJ254" s="38">
        <f t="shared" si="476"/>
        <v>0</v>
      </c>
      <c r="BK254" s="37">
        <v>0</v>
      </c>
      <c r="BL254" s="13">
        <v>0</v>
      </c>
      <c r="BM254" s="38">
        <f t="shared" si="477"/>
        <v>0</v>
      </c>
      <c r="BN254" s="7">
        <f t="shared" ref="BN254:BN265" si="479">SUMIF($C$5:$BM$5,"Ton",C254:BM254)</f>
        <v>0</v>
      </c>
      <c r="BO254" s="15">
        <f t="shared" ref="BO254:BO265" si="480">SUMIF($C$5:$BM$5,"F*",C254:BM254)</f>
        <v>0</v>
      </c>
    </row>
    <row r="255" spans="1:6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478"/>
        <v>0</v>
      </c>
      <c r="F255" s="37">
        <v>0</v>
      </c>
      <c r="G255" s="13">
        <v>0</v>
      </c>
      <c r="H255" s="38">
        <f t="shared" si="458"/>
        <v>0</v>
      </c>
      <c r="I255" s="37">
        <v>0</v>
      </c>
      <c r="J255" s="13">
        <v>0</v>
      </c>
      <c r="K255" s="38">
        <f t="shared" si="459"/>
        <v>0</v>
      </c>
      <c r="L255" s="37">
        <v>0</v>
      </c>
      <c r="M255" s="13">
        <v>0</v>
      </c>
      <c r="N255" s="38">
        <f t="shared" si="460"/>
        <v>0</v>
      </c>
      <c r="O255" s="37">
        <v>0</v>
      </c>
      <c r="P255" s="13">
        <v>0</v>
      </c>
      <c r="Q255" s="38">
        <f t="shared" si="461"/>
        <v>0</v>
      </c>
      <c r="R255" s="37">
        <v>0</v>
      </c>
      <c r="S255" s="13">
        <v>0</v>
      </c>
      <c r="T255" s="38">
        <f t="shared" si="462"/>
        <v>0</v>
      </c>
      <c r="U255" s="37">
        <v>0</v>
      </c>
      <c r="V255" s="13">
        <v>0</v>
      </c>
      <c r="W255" s="38">
        <f t="shared" si="463"/>
        <v>0</v>
      </c>
      <c r="X255" s="37">
        <v>0</v>
      </c>
      <c r="Y255" s="13">
        <v>0</v>
      </c>
      <c r="Z255" s="38">
        <f t="shared" si="464"/>
        <v>0</v>
      </c>
      <c r="AA255" s="37">
        <v>0</v>
      </c>
      <c r="AB255" s="13">
        <v>0</v>
      </c>
      <c r="AC255" s="38">
        <f t="shared" si="465"/>
        <v>0</v>
      </c>
      <c r="AD255" s="37">
        <v>0</v>
      </c>
      <c r="AE255" s="13">
        <v>0</v>
      </c>
      <c r="AF255" s="38">
        <f t="shared" si="466"/>
        <v>0</v>
      </c>
      <c r="AG255" s="37">
        <v>0</v>
      </c>
      <c r="AH255" s="13">
        <v>0</v>
      </c>
      <c r="AI255" s="38">
        <f t="shared" si="467"/>
        <v>0</v>
      </c>
      <c r="AJ255" s="37">
        <v>0</v>
      </c>
      <c r="AK255" s="13">
        <v>0</v>
      </c>
      <c r="AL255" s="38">
        <f t="shared" si="468"/>
        <v>0</v>
      </c>
      <c r="AM255" s="37">
        <v>0</v>
      </c>
      <c r="AN255" s="13">
        <v>0</v>
      </c>
      <c r="AO255" s="38">
        <f t="shared" si="469"/>
        <v>0</v>
      </c>
      <c r="AP255" s="37">
        <v>0</v>
      </c>
      <c r="AQ255" s="13">
        <v>0</v>
      </c>
      <c r="AR255" s="38">
        <f t="shared" si="470"/>
        <v>0</v>
      </c>
      <c r="AS255" s="37">
        <v>0</v>
      </c>
      <c r="AT255" s="13">
        <v>0</v>
      </c>
      <c r="AU255" s="38">
        <f t="shared" si="471"/>
        <v>0</v>
      </c>
      <c r="AV255" s="37">
        <v>0</v>
      </c>
      <c r="AW255" s="13">
        <v>0</v>
      </c>
      <c r="AX255" s="38">
        <f t="shared" si="472"/>
        <v>0</v>
      </c>
      <c r="AY255" s="37">
        <v>0</v>
      </c>
      <c r="AZ255" s="13">
        <v>0</v>
      </c>
      <c r="BA255" s="38">
        <f t="shared" si="473"/>
        <v>0</v>
      </c>
      <c r="BB255" s="37">
        <v>0</v>
      </c>
      <c r="BC255" s="13">
        <v>0</v>
      </c>
      <c r="BD255" s="38">
        <f t="shared" si="474"/>
        <v>0</v>
      </c>
      <c r="BE255" s="37">
        <v>0</v>
      </c>
      <c r="BF255" s="13">
        <v>0</v>
      </c>
      <c r="BG255" s="38">
        <f t="shared" si="475"/>
        <v>0</v>
      </c>
      <c r="BH255" s="37">
        <v>0</v>
      </c>
      <c r="BI255" s="13">
        <v>0</v>
      </c>
      <c r="BJ255" s="38">
        <f t="shared" si="476"/>
        <v>0</v>
      </c>
      <c r="BK255" s="58">
        <v>7.9136600000000001</v>
      </c>
      <c r="BL255" s="13">
        <v>625.50699999999995</v>
      </c>
      <c r="BM255" s="38">
        <f t="shared" si="477"/>
        <v>79041.429629273931</v>
      </c>
      <c r="BN255" s="7">
        <f t="shared" si="479"/>
        <v>7.9136600000000001</v>
      </c>
      <c r="BO255" s="15">
        <f t="shared" si="480"/>
        <v>625.50699999999995</v>
      </c>
    </row>
    <row r="256" spans="1:6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458"/>
        <v>0</v>
      </c>
      <c r="I256" s="37">
        <v>0</v>
      </c>
      <c r="J256" s="13">
        <v>0</v>
      </c>
      <c r="K256" s="38">
        <f t="shared" si="459"/>
        <v>0</v>
      </c>
      <c r="L256" s="37">
        <v>0</v>
      </c>
      <c r="M256" s="13">
        <v>0</v>
      </c>
      <c r="N256" s="38">
        <f t="shared" si="460"/>
        <v>0</v>
      </c>
      <c r="O256" s="37">
        <v>0</v>
      </c>
      <c r="P256" s="13">
        <v>0</v>
      </c>
      <c r="Q256" s="38">
        <f t="shared" si="461"/>
        <v>0</v>
      </c>
      <c r="R256" s="37">
        <v>0</v>
      </c>
      <c r="S256" s="13">
        <v>0</v>
      </c>
      <c r="T256" s="38">
        <f t="shared" si="462"/>
        <v>0</v>
      </c>
      <c r="U256" s="37">
        <v>0</v>
      </c>
      <c r="V256" s="13">
        <v>0</v>
      </c>
      <c r="W256" s="38">
        <f t="shared" si="463"/>
        <v>0</v>
      </c>
      <c r="X256" s="37">
        <v>0</v>
      </c>
      <c r="Y256" s="13">
        <v>0</v>
      </c>
      <c r="Z256" s="38">
        <f t="shared" si="464"/>
        <v>0</v>
      </c>
      <c r="AA256" s="37">
        <v>0</v>
      </c>
      <c r="AB256" s="13">
        <v>0</v>
      </c>
      <c r="AC256" s="38">
        <f t="shared" si="465"/>
        <v>0</v>
      </c>
      <c r="AD256" s="37">
        <v>0</v>
      </c>
      <c r="AE256" s="13">
        <v>0</v>
      </c>
      <c r="AF256" s="38">
        <f t="shared" si="466"/>
        <v>0</v>
      </c>
      <c r="AG256" s="37">
        <v>0</v>
      </c>
      <c r="AH256" s="13">
        <v>0</v>
      </c>
      <c r="AI256" s="38">
        <f t="shared" si="467"/>
        <v>0</v>
      </c>
      <c r="AJ256" s="37">
        <v>0</v>
      </c>
      <c r="AK256" s="13">
        <v>0</v>
      </c>
      <c r="AL256" s="38">
        <f t="shared" si="468"/>
        <v>0</v>
      </c>
      <c r="AM256" s="37">
        <v>0</v>
      </c>
      <c r="AN256" s="13">
        <v>0</v>
      </c>
      <c r="AO256" s="38">
        <f t="shared" si="469"/>
        <v>0</v>
      </c>
      <c r="AP256" s="37">
        <v>0</v>
      </c>
      <c r="AQ256" s="13">
        <v>0</v>
      </c>
      <c r="AR256" s="38">
        <f t="shared" si="470"/>
        <v>0</v>
      </c>
      <c r="AS256" s="37">
        <v>0</v>
      </c>
      <c r="AT256" s="13">
        <v>0</v>
      </c>
      <c r="AU256" s="38">
        <f t="shared" si="471"/>
        <v>0</v>
      </c>
      <c r="AV256" s="37">
        <v>0</v>
      </c>
      <c r="AW256" s="13">
        <v>0</v>
      </c>
      <c r="AX256" s="38">
        <f t="shared" si="472"/>
        <v>0</v>
      </c>
      <c r="AY256" s="58">
        <v>2.8000000000000001E-2</v>
      </c>
      <c r="AZ256" s="13">
        <v>16.702000000000002</v>
      </c>
      <c r="BA256" s="38">
        <f t="shared" si="473"/>
        <v>596500</v>
      </c>
      <c r="BB256" s="37">
        <v>0</v>
      </c>
      <c r="BC256" s="13">
        <v>0</v>
      </c>
      <c r="BD256" s="38">
        <f t="shared" si="474"/>
        <v>0</v>
      </c>
      <c r="BE256" s="37">
        <v>0</v>
      </c>
      <c r="BF256" s="13">
        <v>0</v>
      </c>
      <c r="BG256" s="38">
        <f t="shared" si="475"/>
        <v>0</v>
      </c>
      <c r="BH256" s="37">
        <v>0</v>
      </c>
      <c r="BI256" s="13">
        <v>0</v>
      </c>
      <c r="BJ256" s="38">
        <f t="shared" si="476"/>
        <v>0</v>
      </c>
      <c r="BK256" s="37">
        <v>0</v>
      </c>
      <c r="BL256" s="13">
        <v>0</v>
      </c>
      <c r="BM256" s="38">
        <f t="shared" si="477"/>
        <v>0</v>
      </c>
      <c r="BN256" s="7">
        <f t="shared" si="479"/>
        <v>2.8000000000000001E-2</v>
      </c>
      <c r="BO256" s="15">
        <f t="shared" si="480"/>
        <v>16.702000000000002</v>
      </c>
    </row>
    <row r="257" spans="1:6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481">IF(C257=0,0,D257/C257*1000)</f>
        <v>0</v>
      </c>
      <c r="F257" s="37">
        <v>0</v>
      </c>
      <c r="G257" s="13">
        <v>0</v>
      </c>
      <c r="H257" s="38">
        <f t="shared" si="458"/>
        <v>0</v>
      </c>
      <c r="I257" s="37">
        <v>0</v>
      </c>
      <c r="J257" s="13">
        <v>0</v>
      </c>
      <c r="K257" s="38">
        <f t="shared" si="459"/>
        <v>0</v>
      </c>
      <c r="L257" s="37">
        <v>0</v>
      </c>
      <c r="M257" s="13">
        <v>0</v>
      </c>
      <c r="N257" s="38">
        <f t="shared" si="460"/>
        <v>0</v>
      </c>
      <c r="O257" s="37">
        <v>0</v>
      </c>
      <c r="P257" s="13">
        <v>0</v>
      </c>
      <c r="Q257" s="38">
        <f t="shared" si="461"/>
        <v>0</v>
      </c>
      <c r="R257" s="37">
        <v>0</v>
      </c>
      <c r="S257" s="13">
        <v>0</v>
      </c>
      <c r="T257" s="38">
        <f t="shared" si="462"/>
        <v>0</v>
      </c>
      <c r="U257" s="37">
        <v>0</v>
      </c>
      <c r="V257" s="13">
        <v>0</v>
      </c>
      <c r="W257" s="38">
        <f t="shared" si="463"/>
        <v>0</v>
      </c>
      <c r="X257" s="58">
        <v>1E-3</v>
      </c>
      <c r="Y257" s="13">
        <v>0.41399999999999998</v>
      </c>
      <c r="Z257" s="38">
        <f t="shared" si="464"/>
        <v>413999.99999999994</v>
      </c>
      <c r="AA257" s="37">
        <v>0</v>
      </c>
      <c r="AB257" s="13">
        <v>0</v>
      </c>
      <c r="AC257" s="38">
        <f t="shared" si="465"/>
        <v>0</v>
      </c>
      <c r="AD257" s="58">
        <v>6.1350000000000002E-2</v>
      </c>
      <c r="AE257" s="13">
        <v>3.62</v>
      </c>
      <c r="AF257" s="38">
        <f t="shared" si="466"/>
        <v>59005.704971475141</v>
      </c>
      <c r="AG257" s="37">
        <v>0</v>
      </c>
      <c r="AH257" s="13">
        <v>0</v>
      </c>
      <c r="AI257" s="38">
        <f t="shared" si="467"/>
        <v>0</v>
      </c>
      <c r="AJ257" s="37">
        <v>0</v>
      </c>
      <c r="AK257" s="13">
        <v>0</v>
      </c>
      <c r="AL257" s="38">
        <f t="shared" si="468"/>
        <v>0</v>
      </c>
      <c r="AM257" s="37">
        <v>0</v>
      </c>
      <c r="AN257" s="13">
        <v>0</v>
      </c>
      <c r="AO257" s="38">
        <f t="shared" si="469"/>
        <v>0</v>
      </c>
      <c r="AP257" s="37">
        <v>0</v>
      </c>
      <c r="AQ257" s="13">
        <v>0</v>
      </c>
      <c r="AR257" s="38">
        <f t="shared" si="470"/>
        <v>0</v>
      </c>
      <c r="AS257" s="37">
        <v>0</v>
      </c>
      <c r="AT257" s="13">
        <v>0</v>
      </c>
      <c r="AU257" s="38">
        <f t="shared" si="471"/>
        <v>0</v>
      </c>
      <c r="AV257" s="37">
        <v>0</v>
      </c>
      <c r="AW257" s="13">
        <v>0</v>
      </c>
      <c r="AX257" s="38">
        <f t="shared" si="472"/>
        <v>0</v>
      </c>
      <c r="AY257" s="37">
        <v>0</v>
      </c>
      <c r="AZ257" s="13">
        <v>0</v>
      </c>
      <c r="BA257" s="38">
        <f t="shared" si="473"/>
        <v>0</v>
      </c>
      <c r="BB257" s="37">
        <v>0</v>
      </c>
      <c r="BC257" s="13">
        <v>0</v>
      </c>
      <c r="BD257" s="38">
        <f t="shared" si="474"/>
        <v>0</v>
      </c>
      <c r="BE257" s="37">
        <v>0</v>
      </c>
      <c r="BF257" s="13">
        <v>0</v>
      </c>
      <c r="BG257" s="38">
        <f t="shared" si="475"/>
        <v>0</v>
      </c>
      <c r="BH257" s="37">
        <v>0</v>
      </c>
      <c r="BI257" s="13">
        <v>0</v>
      </c>
      <c r="BJ257" s="38">
        <f t="shared" si="476"/>
        <v>0</v>
      </c>
      <c r="BK257" s="37">
        <v>0</v>
      </c>
      <c r="BL257" s="13">
        <v>0</v>
      </c>
      <c r="BM257" s="38">
        <f t="shared" si="477"/>
        <v>0</v>
      </c>
      <c r="BN257" s="7">
        <f t="shared" si="479"/>
        <v>6.2350000000000003E-2</v>
      </c>
      <c r="BO257" s="15">
        <f t="shared" si="480"/>
        <v>4.0339999999999998</v>
      </c>
    </row>
    <row r="258" spans="1:6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481"/>
        <v>0</v>
      </c>
      <c r="F258" s="37">
        <v>0</v>
      </c>
      <c r="G258" s="13">
        <v>0</v>
      </c>
      <c r="H258" s="38">
        <f t="shared" si="458"/>
        <v>0</v>
      </c>
      <c r="I258" s="37">
        <v>0</v>
      </c>
      <c r="J258" s="13">
        <v>0</v>
      </c>
      <c r="K258" s="38">
        <f t="shared" si="459"/>
        <v>0</v>
      </c>
      <c r="L258" s="37">
        <v>0</v>
      </c>
      <c r="M258" s="13">
        <v>0</v>
      </c>
      <c r="N258" s="38">
        <f t="shared" si="460"/>
        <v>0</v>
      </c>
      <c r="O258" s="37">
        <v>0</v>
      </c>
      <c r="P258" s="13">
        <v>0</v>
      </c>
      <c r="Q258" s="38">
        <f t="shared" si="461"/>
        <v>0</v>
      </c>
      <c r="R258" s="37">
        <v>0</v>
      </c>
      <c r="S258" s="13">
        <v>0</v>
      </c>
      <c r="T258" s="38">
        <f t="shared" si="462"/>
        <v>0</v>
      </c>
      <c r="U258" s="37">
        <v>0</v>
      </c>
      <c r="V258" s="13">
        <v>0</v>
      </c>
      <c r="W258" s="38">
        <f t="shared" si="463"/>
        <v>0</v>
      </c>
      <c r="X258" s="37">
        <v>0</v>
      </c>
      <c r="Y258" s="13">
        <v>0</v>
      </c>
      <c r="Z258" s="38">
        <f t="shared" si="464"/>
        <v>0</v>
      </c>
      <c r="AA258" s="37">
        <v>0</v>
      </c>
      <c r="AB258" s="13">
        <v>0</v>
      </c>
      <c r="AC258" s="38">
        <f t="shared" si="465"/>
        <v>0</v>
      </c>
      <c r="AD258" s="37">
        <v>0</v>
      </c>
      <c r="AE258" s="13">
        <v>0</v>
      </c>
      <c r="AF258" s="38">
        <f t="shared" si="466"/>
        <v>0</v>
      </c>
      <c r="AG258" s="37">
        <v>0</v>
      </c>
      <c r="AH258" s="13">
        <v>0</v>
      </c>
      <c r="AI258" s="38">
        <f t="shared" si="467"/>
        <v>0</v>
      </c>
      <c r="AJ258" s="37">
        <v>0</v>
      </c>
      <c r="AK258" s="13">
        <v>0</v>
      </c>
      <c r="AL258" s="38">
        <f t="shared" si="468"/>
        <v>0</v>
      </c>
      <c r="AM258" s="37">
        <v>0</v>
      </c>
      <c r="AN258" s="13">
        <v>0</v>
      </c>
      <c r="AO258" s="38">
        <f t="shared" si="469"/>
        <v>0</v>
      </c>
      <c r="AP258" s="37">
        <v>0</v>
      </c>
      <c r="AQ258" s="13">
        <v>0</v>
      </c>
      <c r="AR258" s="38">
        <f t="shared" si="470"/>
        <v>0</v>
      </c>
      <c r="AS258" s="37">
        <v>0</v>
      </c>
      <c r="AT258" s="13">
        <v>0</v>
      </c>
      <c r="AU258" s="38">
        <f t="shared" si="471"/>
        <v>0</v>
      </c>
      <c r="AV258" s="37">
        <v>0</v>
      </c>
      <c r="AW258" s="13">
        <v>0</v>
      </c>
      <c r="AX258" s="38">
        <f t="shared" si="472"/>
        <v>0</v>
      </c>
      <c r="AY258" s="37">
        <v>0</v>
      </c>
      <c r="AZ258" s="13">
        <v>0</v>
      </c>
      <c r="BA258" s="38">
        <f t="shared" si="473"/>
        <v>0</v>
      </c>
      <c r="BB258" s="37">
        <v>0</v>
      </c>
      <c r="BC258" s="13">
        <v>0</v>
      </c>
      <c r="BD258" s="38">
        <f t="shared" si="474"/>
        <v>0</v>
      </c>
      <c r="BE258" s="37">
        <v>0</v>
      </c>
      <c r="BF258" s="13">
        <v>0</v>
      </c>
      <c r="BG258" s="38">
        <f t="shared" si="475"/>
        <v>0</v>
      </c>
      <c r="BH258" s="37">
        <v>0</v>
      </c>
      <c r="BI258" s="13">
        <v>0</v>
      </c>
      <c r="BJ258" s="38">
        <f t="shared" si="476"/>
        <v>0</v>
      </c>
      <c r="BK258" s="37">
        <v>0</v>
      </c>
      <c r="BL258" s="13">
        <v>0</v>
      </c>
      <c r="BM258" s="38">
        <f t="shared" si="477"/>
        <v>0</v>
      </c>
      <c r="BN258" s="7">
        <f t="shared" si="479"/>
        <v>0</v>
      </c>
      <c r="BO258" s="15">
        <f t="shared" si="480"/>
        <v>0</v>
      </c>
    </row>
    <row r="259" spans="1:6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481"/>
        <v>0</v>
      </c>
      <c r="F259" s="37">
        <v>0</v>
      </c>
      <c r="G259" s="13">
        <v>0</v>
      </c>
      <c r="H259" s="38">
        <f t="shared" si="458"/>
        <v>0</v>
      </c>
      <c r="I259" s="37">
        <v>0</v>
      </c>
      <c r="J259" s="13">
        <v>0</v>
      </c>
      <c r="K259" s="38">
        <f t="shared" si="459"/>
        <v>0</v>
      </c>
      <c r="L259" s="37">
        <v>0</v>
      </c>
      <c r="M259" s="13">
        <v>0</v>
      </c>
      <c r="N259" s="38">
        <f t="shared" si="460"/>
        <v>0</v>
      </c>
      <c r="O259" s="37">
        <v>0</v>
      </c>
      <c r="P259" s="13">
        <v>0</v>
      </c>
      <c r="Q259" s="38">
        <f t="shared" si="461"/>
        <v>0</v>
      </c>
      <c r="R259" s="37">
        <v>0</v>
      </c>
      <c r="S259" s="13">
        <v>0</v>
      </c>
      <c r="T259" s="38">
        <f t="shared" si="462"/>
        <v>0</v>
      </c>
      <c r="U259" s="37">
        <v>0</v>
      </c>
      <c r="V259" s="13">
        <v>0</v>
      </c>
      <c r="W259" s="38">
        <f t="shared" si="463"/>
        <v>0</v>
      </c>
      <c r="X259" s="37">
        <v>0</v>
      </c>
      <c r="Y259" s="13">
        <v>0</v>
      </c>
      <c r="Z259" s="38">
        <f t="shared" si="464"/>
        <v>0</v>
      </c>
      <c r="AA259" s="37">
        <v>0</v>
      </c>
      <c r="AB259" s="13">
        <v>0</v>
      </c>
      <c r="AC259" s="38">
        <f t="shared" si="465"/>
        <v>0</v>
      </c>
      <c r="AD259" s="37">
        <v>0</v>
      </c>
      <c r="AE259" s="13">
        <v>0</v>
      </c>
      <c r="AF259" s="38">
        <f t="shared" si="466"/>
        <v>0</v>
      </c>
      <c r="AG259" s="37">
        <v>0</v>
      </c>
      <c r="AH259" s="13">
        <v>0</v>
      </c>
      <c r="AI259" s="38">
        <f t="shared" si="467"/>
        <v>0</v>
      </c>
      <c r="AJ259" s="37">
        <v>0</v>
      </c>
      <c r="AK259" s="13">
        <v>0</v>
      </c>
      <c r="AL259" s="38">
        <f t="shared" si="468"/>
        <v>0</v>
      </c>
      <c r="AM259" s="37">
        <v>0</v>
      </c>
      <c r="AN259" s="13">
        <v>0</v>
      </c>
      <c r="AO259" s="38">
        <f t="shared" si="469"/>
        <v>0</v>
      </c>
      <c r="AP259" s="37">
        <v>0</v>
      </c>
      <c r="AQ259" s="13">
        <v>0</v>
      </c>
      <c r="AR259" s="38">
        <f t="shared" si="470"/>
        <v>0</v>
      </c>
      <c r="AS259" s="37">
        <v>0</v>
      </c>
      <c r="AT259" s="13">
        <v>0</v>
      </c>
      <c r="AU259" s="38">
        <f t="shared" si="471"/>
        <v>0</v>
      </c>
      <c r="AV259" s="37">
        <v>0</v>
      </c>
      <c r="AW259" s="13">
        <v>0</v>
      </c>
      <c r="AX259" s="38">
        <f t="shared" si="472"/>
        <v>0</v>
      </c>
      <c r="AY259" s="37">
        <v>0</v>
      </c>
      <c r="AZ259" s="13">
        <v>0</v>
      </c>
      <c r="BA259" s="38">
        <f t="shared" si="473"/>
        <v>0</v>
      </c>
      <c r="BB259" s="37">
        <v>0</v>
      </c>
      <c r="BC259" s="13">
        <v>0</v>
      </c>
      <c r="BD259" s="38">
        <f t="shared" si="474"/>
        <v>0</v>
      </c>
      <c r="BE259" s="37">
        <v>0</v>
      </c>
      <c r="BF259" s="13">
        <v>0</v>
      </c>
      <c r="BG259" s="38">
        <f t="shared" si="475"/>
        <v>0</v>
      </c>
      <c r="BH259" s="37">
        <v>0</v>
      </c>
      <c r="BI259" s="13">
        <v>0</v>
      </c>
      <c r="BJ259" s="38">
        <f t="shared" si="476"/>
        <v>0</v>
      </c>
      <c r="BK259" s="37">
        <v>0</v>
      </c>
      <c r="BL259" s="13">
        <v>0</v>
      </c>
      <c r="BM259" s="38">
        <f t="shared" si="477"/>
        <v>0</v>
      </c>
      <c r="BN259" s="7">
        <f t="shared" si="479"/>
        <v>0</v>
      </c>
      <c r="BO259" s="15">
        <f t="shared" si="480"/>
        <v>0</v>
      </c>
    </row>
    <row r="260" spans="1:6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481"/>
        <v>0</v>
      </c>
      <c r="F260" s="37">
        <v>0</v>
      </c>
      <c r="G260" s="13">
        <v>0</v>
      </c>
      <c r="H260" s="38">
        <f t="shared" si="458"/>
        <v>0</v>
      </c>
      <c r="I260" s="37">
        <v>0</v>
      </c>
      <c r="J260" s="13">
        <v>0</v>
      </c>
      <c r="K260" s="38">
        <f t="shared" si="459"/>
        <v>0</v>
      </c>
      <c r="L260" s="37">
        <v>0</v>
      </c>
      <c r="M260" s="13">
        <v>0</v>
      </c>
      <c r="N260" s="38">
        <f t="shared" si="460"/>
        <v>0</v>
      </c>
      <c r="O260" s="37">
        <v>0</v>
      </c>
      <c r="P260" s="13">
        <v>0</v>
      </c>
      <c r="Q260" s="38">
        <f t="shared" si="461"/>
        <v>0</v>
      </c>
      <c r="R260" s="37">
        <v>0</v>
      </c>
      <c r="S260" s="13">
        <v>0</v>
      </c>
      <c r="T260" s="38">
        <f t="shared" si="462"/>
        <v>0</v>
      </c>
      <c r="U260" s="37">
        <v>0</v>
      </c>
      <c r="V260" s="13">
        <v>0</v>
      </c>
      <c r="W260" s="38">
        <f t="shared" si="463"/>
        <v>0</v>
      </c>
      <c r="X260" s="37">
        <v>0</v>
      </c>
      <c r="Y260" s="13">
        <v>0</v>
      </c>
      <c r="Z260" s="38">
        <f t="shared" si="464"/>
        <v>0</v>
      </c>
      <c r="AA260" s="37">
        <v>0</v>
      </c>
      <c r="AB260" s="13">
        <v>0</v>
      </c>
      <c r="AC260" s="38">
        <f t="shared" si="465"/>
        <v>0</v>
      </c>
      <c r="AD260" s="37">
        <v>0</v>
      </c>
      <c r="AE260" s="13">
        <v>0</v>
      </c>
      <c r="AF260" s="38">
        <f t="shared" si="466"/>
        <v>0</v>
      </c>
      <c r="AG260" s="37">
        <v>0</v>
      </c>
      <c r="AH260" s="13">
        <v>0</v>
      </c>
      <c r="AI260" s="38">
        <f t="shared" si="467"/>
        <v>0</v>
      </c>
      <c r="AJ260" s="37">
        <v>0</v>
      </c>
      <c r="AK260" s="13">
        <v>0</v>
      </c>
      <c r="AL260" s="38">
        <f t="shared" si="468"/>
        <v>0</v>
      </c>
      <c r="AM260" s="37">
        <v>0</v>
      </c>
      <c r="AN260" s="13">
        <v>0</v>
      </c>
      <c r="AO260" s="38">
        <f t="shared" si="469"/>
        <v>0</v>
      </c>
      <c r="AP260" s="37">
        <v>0</v>
      </c>
      <c r="AQ260" s="13">
        <v>0</v>
      </c>
      <c r="AR260" s="38">
        <f t="shared" si="470"/>
        <v>0</v>
      </c>
      <c r="AS260" s="37">
        <v>0</v>
      </c>
      <c r="AT260" s="13">
        <v>0</v>
      </c>
      <c r="AU260" s="38">
        <f t="shared" si="471"/>
        <v>0</v>
      </c>
      <c r="AV260" s="37">
        <v>0</v>
      </c>
      <c r="AW260" s="13">
        <v>0</v>
      </c>
      <c r="AX260" s="38">
        <f t="shared" si="472"/>
        <v>0</v>
      </c>
      <c r="AY260" s="37">
        <v>0</v>
      </c>
      <c r="AZ260" s="13">
        <v>0</v>
      </c>
      <c r="BA260" s="38">
        <f t="shared" si="473"/>
        <v>0</v>
      </c>
      <c r="BB260" s="37">
        <v>0</v>
      </c>
      <c r="BC260" s="13">
        <v>0</v>
      </c>
      <c r="BD260" s="38">
        <f t="shared" si="474"/>
        <v>0</v>
      </c>
      <c r="BE260" s="37">
        <v>0</v>
      </c>
      <c r="BF260" s="13">
        <v>0</v>
      </c>
      <c r="BG260" s="38">
        <f t="shared" si="475"/>
        <v>0</v>
      </c>
      <c r="BH260" s="37">
        <v>0</v>
      </c>
      <c r="BI260" s="13">
        <v>0</v>
      </c>
      <c r="BJ260" s="38">
        <f t="shared" si="476"/>
        <v>0</v>
      </c>
      <c r="BK260" s="58">
        <v>2.9940000000000001E-2</v>
      </c>
      <c r="BL260" s="13">
        <v>1.1479999999999999</v>
      </c>
      <c r="BM260" s="38">
        <f t="shared" si="477"/>
        <v>38343.353373413483</v>
      </c>
      <c r="BN260" s="7">
        <f t="shared" si="479"/>
        <v>2.9940000000000001E-2</v>
      </c>
      <c r="BO260" s="15">
        <f t="shared" si="480"/>
        <v>1.1479999999999999</v>
      </c>
    </row>
    <row r="261" spans="1:6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481"/>
        <v>0</v>
      </c>
      <c r="F261" s="37">
        <v>0</v>
      </c>
      <c r="G261" s="13">
        <v>0</v>
      </c>
      <c r="H261" s="38">
        <f t="shared" si="458"/>
        <v>0</v>
      </c>
      <c r="I261" s="37">
        <v>0</v>
      </c>
      <c r="J261" s="13">
        <v>0</v>
      </c>
      <c r="K261" s="38">
        <f t="shared" si="459"/>
        <v>0</v>
      </c>
      <c r="L261" s="37">
        <v>0</v>
      </c>
      <c r="M261" s="13">
        <v>0</v>
      </c>
      <c r="N261" s="38">
        <f t="shared" si="460"/>
        <v>0</v>
      </c>
      <c r="O261" s="37">
        <v>0</v>
      </c>
      <c r="P261" s="13">
        <v>0</v>
      </c>
      <c r="Q261" s="38">
        <f t="shared" si="461"/>
        <v>0</v>
      </c>
      <c r="R261" s="37">
        <v>0</v>
      </c>
      <c r="S261" s="13">
        <v>0</v>
      </c>
      <c r="T261" s="38">
        <f t="shared" si="462"/>
        <v>0</v>
      </c>
      <c r="U261" s="37">
        <v>0</v>
      </c>
      <c r="V261" s="13">
        <v>0</v>
      </c>
      <c r="W261" s="38">
        <f t="shared" si="463"/>
        <v>0</v>
      </c>
      <c r="X261" s="37">
        <v>0</v>
      </c>
      <c r="Y261" s="13">
        <v>0</v>
      </c>
      <c r="Z261" s="38">
        <f t="shared" si="464"/>
        <v>0</v>
      </c>
      <c r="AA261" s="37">
        <v>0</v>
      </c>
      <c r="AB261" s="13">
        <v>0</v>
      </c>
      <c r="AC261" s="38">
        <f t="shared" si="465"/>
        <v>0</v>
      </c>
      <c r="AD261" s="37">
        <v>0</v>
      </c>
      <c r="AE261" s="13">
        <v>0</v>
      </c>
      <c r="AF261" s="38">
        <f t="shared" si="466"/>
        <v>0</v>
      </c>
      <c r="AG261" s="37">
        <v>0</v>
      </c>
      <c r="AH261" s="13">
        <v>0</v>
      </c>
      <c r="AI261" s="38">
        <f t="shared" si="467"/>
        <v>0</v>
      </c>
      <c r="AJ261" s="37">
        <v>0</v>
      </c>
      <c r="AK261" s="13">
        <v>0</v>
      </c>
      <c r="AL261" s="38">
        <f t="shared" si="468"/>
        <v>0</v>
      </c>
      <c r="AM261" s="37">
        <v>0</v>
      </c>
      <c r="AN261" s="13">
        <v>0</v>
      </c>
      <c r="AO261" s="38">
        <f t="shared" si="469"/>
        <v>0</v>
      </c>
      <c r="AP261" s="37">
        <v>0</v>
      </c>
      <c r="AQ261" s="13">
        <v>0</v>
      </c>
      <c r="AR261" s="38">
        <f t="shared" si="470"/>
        <v>0</v>
      </c>
      <c r="AS261" s="37">
        <v>0</v>
      </c>
      <c r="AT261" s="13">
        <v>0</v>
      </c>
      <c r="AU261" s="38">
        <f t="shared" si="471"/>
        <v>0</v>
      </c>
      <c r="AV261" s="37">
        <v>0</v>
      </c>
      <c r="AW261" s="13">
        <v>0</v>
      </c>
      <c r="AX261" s="38">
        <f t="shared" si="472"/>
        <v>0</v>
      </c>
      <c r="AY261" s="37">
        <v>0</v>
      </c>
      <c r="AZ261" s="13">
        <v>0</v>
      </c>
      <c r="BA261" s="38">
        <f t="shared" si="473"/>
        <v>0</v>
      </c>
      <c r="BB261" s="37">
        <v>0</v>
      </c>
      <c r="BC261" s="13">
        <v>0</v>
      </c>
      <c r="BD261" s="38">
        <f t="shared" si="474"/>
        <v>0</v>
      </c>
      <c r="BE261" s="37">
        <v>0</v>
      </c>
      <c r="BF261" s="13">
        <v>0</v>
      </c>
      <c r="BG261" s="38">
        <f t="shared" si="475"/>
        <v>0</v>
      </c>
      <c r="BH261" s="37">
        <v>0</v>
      </c>
      <c r="BI261" s="13">
        <v>0</v>
      </c>
      <c r="BJ261" s="38">
        <f t="shared" si="476"/>
        <v>0</v>
      </c>
      <c r="BK261" s="37">
        <v>0</v>
      </c>
      <c r="BL261" s="13">
        <v>0</v>
      </c>
      <c r="BM261" s="38">
        <f t="shared" si="477"/>
        <v>0</v>
      </c>
      <c r="BN261" s="7">
        <f t="shared" si="479"/>
        <v>0</v>
      </c>
      <c r="BO261" s="15">
        <f t="shared" si="480"/>
        <v>0</v>
      </c>
    </row>
    <row r="262" spans="1:6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481"/>
        <v>0</v>
      </c>
      <c r="F262" s="37">
        <v>0</v>
      </c>
      <c r="G262" s="13">
        <v>0</v>
      </c>
      <c r="H262" s="38">
        <f t="shared" si="458"/>
        <v>0</v>
      </c>
      <c r="I262" s="37">
        <v>0</v>
      </c>
      <c r="J262" s="13">
        <v>0</v>
      </c>
      <c r="K262" s="38">
        <f t="shared" si="459"/>
        <v>0</v>
      </c>
      <c r="L262" s="37">
        <v>0</v>
      </c>
      <c r="M262" s="13">
        <v>0</v>
      </c>
      <c r="N262" s="38">
        <f t="shared" si="460"/>
        <v>0</v>
      </c>
      <c r="O262" s="37">
        <v>0</v>
      </c>
      <c r="P262" s="13">
        <v>0</v>
      </c>
      <c r="Q262" s="38">
        <f t="shared" si="461"/>
        <v>0</v>
      </c>
      <c r="R262" s="37">
        <v>0</v>
      </c>
      <c r="S262" s="13">
        <v>0</v>
      </c>
      <c r="T262" s="38">
        <f t="shared" si="462"/>
        <v>0</v>
      </c>
      <c r="U262" s="37">
        <v>0</v>
      </c>
      <c r="V262" s="13">
        <v>0</v>
      </c>
      <c r="W262" s="38">
        <f t="shared" si="463"/>
        <v>0</v>
      </c>
      <c r="X262" s="37">
        <v>0</v>
      </c>
      <c r="Y262" s="13">
        <v>0</v>
      </c>
      <c r="Z262" s="38">
        <f t="shared" si="464"/>
        <v>0</v>
      </c>
      <c r="AA262" s="37">
        <v>0</v>
      </c>
      <c r="AB262" s="13">
        <v>0</v>
      </c>
      <c r="AC262" s="38">
        <f t="shared" si="465"/>
        <v>0</v>
      </c>
      <c r="AD262" s="37">
        <v>0</v>
      </c>
      <c r="AE262" s="13">
        <v>0</v>
      </c>
      <c r="AF262" s="38">
        <f t="shared" si="466"/>
        <v>0</v>
      </c>
      <c r="AG262" s="37">
        <v>0</v>
      </c>
      <c r="AH262" s="13">
        <v>0</v>
      </c>
      <c r="AI262" s="38">
        <f t="shared" si="467"/>
        <v>0</v>
      </c>
      <c r="AJ262" s="37">
        <v>0</v>
      </c>
      <c r="AK262" s="13">
        <v>0</v>
      </c>
      <c r="AL262" s="38">
        <f t="shared" si="468"/>
        <v>0</v>
      </c>
      <c r="AM262" s="37">
        <v>0</v>
      </c>
      <c r="AN262" s="13">
        <v>0</v>
      </c>
      <c r="AO262" s="38">
        <f t="shared" si="469"/>
        <v>0</v>
      </c>
      <c r="AP262" s="37">
        <v>0</v>
      </c>
      <c r="AQ262" s="13">
        <v>0</v>
      </c>
      <c r="AR262" s="38">
        <f t="shared" si="470"/>
        <v>0</v>
      </c>
      <c r="AS262" s="37">
        <v>0</v>
      </c>
      <c r="AT262" s="13">
        <v>0</v>
      </c>
      <c r="AU262" s="38">
        <f t="shared" si="471"/>
        <v>0</v>
      </c>
      <c r="AV262" s="37">
        <v>0</v>
      </c>
      <c r="AW262" s="13">
        <v>0</v>
      </c>
      <c r="AX262" s="38">
        <f t="shared" si="472"/>
        <v>0</v>
      </c>
      <c r="AY262" s="37">
        <v>0</v>
      </c>
      <c r="AZ262" s="13">
        <v>0</v>
      </c>
      <c r="BA262" s="38">
        <f t="shared" si="473"/>
        <v>0</v>
      </c>
      <c r="BB262" s="37">
        <v>0</v>
      </c>
      <c r="BC262" s="13">
        <v>0</v>
      </c>
      <c r="BD262" s="38">
        <f t="shared" si="474"/>
        <v>0</v>
      </c>
      <c r="BE262" s="37">
        <v>0</v>
      </c>
      <c r="BF262" s="13">
        <v>0</v>
      </c>
      <c r="BG262" s="38">
        <f t="shared" si="475"/>
        <v>0</v>
      </c>
      <c r="BH262" s="37">
        <v>0</v>
      </c>
      <c r="BI262" s="13">
        <v>0</v>
      </c>
      <c r="BJ262" s="38">
        <f t="shared" si="476"/>
        <v>0</v>
      </c>
      <c r="BK262" s="37">
        <v>0</v>
      </c>
      <c r="BL262" s="13">
        <v>0</v>
      </c>
      <c r="BM262" s="38">
        <f t="shared" si="477"/>
        <v>0</v>
      </c>
      <c r="BN262" s="7">
        <f t="shared" si="479"/>
        <v>0</v>
      </c>
      <c r="BO262" s="15">
        <f t="shared" si="480"/>
        <v>0</v>
      </c>
    </row>
    <row r="263" spans="1:6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481"/>
        <v>0</v>
      </c>
      <c r="F263" s="37">
        <v>0</v>
      </c>
      <c r="G263" s="13">
        <v>0</v>
      </c>
      <c r="H263" s="38">
        <f t="shared" si="458"/>
        <v>0</v>
      </c>
      <c r="I263" s="37">
        <v>0</v>
      </c>
      <c r="J263" s="13">
        <v>0</v>
      </c>
      <c r="K263" s="38">
        <f t="shared" si="459"/>
        <v>0</v>
      </c>
      <c r="L263" s="37">
        <v>0</v>
      </c>
      <c r="M263" s="13">
        <v>0</v>
      </c>
      <c r="N263" s="38">
        <f t="shared" si="460"/>
        <v>0</v>
      </c>
      <c r="O263" s="37">
        <v>0</v>
      </c>
      <c r="P263" s="13">
        <v>0</v>
      </c>
      <c r="Q263" s="38">
        <f t="shared" si="461"/>
        <v>0</v>
      </c>
      <c r="R263" s="37">
        <v>0</v>
      </c>
      <c r="S263" s="13">
        <v>0</v>
      </c>
      <c r="T263" s="38">
        <f t="shared" si="462"/>
        <v>0</v>
      </c>
      <c r="U263" s="37">
        <v>0</v>
      </c>
      <c r="V263" s="13">
        <v>0</v>
      </c>
      <c r="W263" s="38">
        <f t="shared" si="463"/>
        <v>0</v>
      </c>
      <c r="X263" s="37">
        <v>0</v>
      </c>
      <c r="Y263" s="13">
        <v>0</v>
      </c>
      <c r="Z263" s="38">
        <f t="shared" si="464"/>
        <v>0</v>
      </c>
      <c r="AA263" s="37">
        <v>0</v>
      </c>
      <c r="AB263" s="13">
        <v>0</v>
      </c>
      <c r="AC263" s="38">
        <f t="shared" si="465"/>
        <v>0</v>
      </c>
      <c r="AD263" s="37">
        <v>0</v>
      </c>
      <c r="AE263" s="13">
        <v>0</v>
      </c>
      <c r="AF263" s="38">
        <f t="shared" si="466"/>
        <v>0</v>
      </c>
      <c r="AG263" s="37">
        <v>0</v>
      </c>
      <c r="AH263" s="13">
        <v>0</v>
      </c>
      <c r="AI263" s="38">
        <f t="shared" si="467"/>
        <v>0</v>
      </c>
      <c r="AJ263" s="37">
        <v>0</v>
      </c>
      <c r="AK263" s="13">
        <v>0</v>
      </c>
      <c r="AL263" s="38">
        <f t="shared" si="468"/>
        <v>0</v>
      </c>
      <c r="AM263" s="37">
        <v>0</v>
      </c>
      <c r="AN263" s="13">
        <v>0</v>
      </c>
      <c r="AO263" s="38">
        <f t="shared" si="469"/>
        <v>0</v>
      </c>
      <c r="AP263" s="37">
        <v>0</v>
      </c>
      <c r="AQ263" s="13">
        <v>0</v>
      </c>
      <c r="AR263" s="38">
        <f t="shared" si="470"/>
        <v>0</v>
      </c>
      <c r="AS263" s="37">
        <v>0</v>
      </c>
      <c r="AT263" s="13">
        <v>0</v>
      </c>
      <c r="AU263" s="38">
        <f t="shared" si="471"/>
        <v>0</v>
      </c>
      <c r="AV263" s="37">
        <v>0</v>
      </c>
      <c r="AW263" s="13">
        <v>0</v>
      </c>
      <c r="AX263" s="38">
        <f t="shared" si="472"/>
        <v>0</v>
      </c>
      <c r="AY263" s="37">
        <v>0</v>
      </c>
      <c r="AZ263" s="13">
        <v>0</v>
      </c>
      <c r="BA263" s="38">
        <f t="shared" si="473"/>
        <v>0</v>
      </c>
      <c r="BB263" s="37">
        <v>0</v>
      </c>
      <c r="BC263" s="13">
        <v>0</v>
      </c>
      <c r="BD263" s="38">
        <f t="shared" si="474"/>
        <v>0</v>
      </c>
      <c r="BE263" s="37">
        <v>0</v>
      </c>
      <c r="BF263" s="13">
        <v>0</v>
      </c>
      <c r="BG263" s="38">
        <f t="shared" si="475"/>
        <v>0</v>
      </c>
      <c r="BH263" s="37">
        <v>0</v>
      </c>
      <c r="BI263" s="13">
        <v>0</v>
      </c>
      <c r="BJ263" s="38">
        <f t="shared" si="476"/>
        <v>0</v>
      </c>
      <c r="BK263" s="58">
        <v>7.6069300000000002</v>
      </c>
      <c r="BL263" s="13">
        <v>779.11300000000006</v>
      </c>
      <c r="BM263" s="38">
        <f t="shared" si="477"/>
        <v>102421.47620656427</v>
      </c>
      <c r="BN263" s="7">
        <f t="shared" si="479"/>
        <v>7.6069300000000002</v>
      </c>
      <c r="BO263" s="15">
        <f t="shared" si="480"/>
        <v>779.11300000000006</v>
      </c>
    </row>
    <row r="264" spans="1:6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481"/>
        <v>0</v>
      </c>
      <c r="F264" s="37">
        <v>0</v>
      </c>
      <c r="G264" s="13">
        <v>0</v>
      </c>
      <c r="H264" s="38">
        <f t="shared" si="458"/>
        <v>0</v>
      </c>
      <c r="I264" s="37">
        <v>0</v>
      </c>
      <c r="J264" s="13">
        <v>0</v>
      </c>
      <c r="K264" s="38">
        <f t="shared" si="459"/>
        <v>0</v>
      </c>
      <c r="L264" s="37">
        <v>0</v>
      </c>
      <c r="M264" s="13">
        <v>0</v>
      </c>
      <c r="N264" s="38">
        <f t="shared" si="460"/>
        <v>0</v>
      </c>
      <c r="O264" s="37">
        <v>0</v>
      </c>
      <c r="P264" s="13">
        <v>0</v>
      </c>
      <c r="Q264" s="38">
        <f t="shared" si="461"/>
        <v>0</v>
      </c>
      <c r="R264" s="37">
        <v>0</v>
      </c>
      <c r="S264" s="13">
        <v>0</v>
      </c>
      <c r="T264" s="38">
        <f t="shared" si="462"/>
        <v>0</v>
      </c>
      <c r="U264" s="37">
        <v>0</v>
      </c>
      <c r="V264" s="13">
        <v>0</v>
      </c>
      <c r="W264" s="38">
        <f t="shared" si="463"/>
        <v>0</v>
      </c>
      <c r="X264" s="37">
        <v>0</v>
      </c>
      <c r="Y264" s="13">
        <v>0</v>
      </c>
      <c r="Z264" s="38">
        <f t="shared" si="464"/>
        <v>0</v>
      </c>
      <c r="AA264" s="37">
        <v>0</v>
      </c>
      <c r="AB264" s="13">
        <v>0</v>
      </c>
      <c r="AC264" s="38">
        <f t="shared" si="465"/>
        <v>0</v>
      </c>
      <c r="AD264" s="37">
        <v>0</v>
      </c>
      <c r="AE264" s="13">
        <v>0</v>
      </c>
      <c r="AF264" s="38">
        <f t="shared" si="466"/>
        <v>0</v>
      </c>
      <c r="AG264" s="37">
        <v>0</v>
      </c>
      <c r="AH264" s="13">
        <v>0</v>
      </c>
      <c r="AI264" s="38">
        <f t="shared" si="467"/>
        <v>0</v>
      </c>
      <c r="AJ264" s="37">
        <v>0</v>
      </c>
      <c r="AK264" s="13">
        <v>0</v>
      </c>
      <c r="AL264" s="38">
        <f t="shared" si="468"/>
        <v>0</v>
      </c>
      <c r="AM264" s="37">
        <v>0</v>
      </c>
      <c r="AN264" s="13">
        <v>0</v>
      </c>
      <c r="AO264" s="38">
        <f t="shared" si="469"/>
        <v>0</v>
      </c>
      <c r="AP264" s="37">
        <v>0</v>
      </c>
      <c r="AQ264" s="13">
        <v>0</v>
      </c>
      <c r="AR264" s="38">
        <f t="shared" si="470"/>
        <v>0</v>
      </c>
      <c r="AS264" s="37">
        <v>0</v>
      </c>
      <c r="AT264" s="13">
        <v>0</v>
      </c>
      <c r="AU264" s="38">
        <f t="shared" si="471"/>
        <v>0</v>
      </c>
      <c r="AV264" s="37">
        <v>0</v>
      </c>
      <c r="AW264" s="13">
        <v>0</v>
      </c>
      <c r="AX264" s="38">
        <f t="shared" si="472"/>
        <v>0</v>
      </c>
      <c r="AY264" s="37">
        <v>0</v>
      </c>
      <c r="AZ264" s="13">
        <v>0</v>
      </c>
      <c r="BA264" s="38">
        <f t="shared" si="473"/>
        <v>0</v>
      </c>
      <c r="BB264" s="37">
        <v>0</v>
      </c>
      <c r="BC264" s="13">
        <v>0</v>
      </c>
      <c r="BD264" s="38">
        <f t="shared" si="474"/>
        <v>0</v>
      </c>
      <c r="BE264" s="37">
        <v>0</v>
      </c>
      <c r="BF264" s="13">
        <v>0</v>
      </c>
      <c r="BG264" s="38">
        <f t="shared" si="475"/>
        <v>0</v>
      </c>
      <c r="BH264" s="37">
        <v>0</v>
      </c>
      <c r="BI264" s="13">
        <v>0</v>
      </c>
      <c r="BJ264" s="38">
        <f t="shared" si="476"/>
        <v>0</v>
      </c>
      <c r="BK264" s="37">
        <v>0</v>
      </c>
      <c r="BL264" s="13">
        <v>0</v>
      </c>
      <c r="BM264" s="38">
        <f t="shared" si="477"/>
        <v>0</v>
      </c>
      <c r="BN264" s="7">
        <f t="shared" si="479"/>
        <v>0</v>
      </c>
      <c r="BO264" s="15">
        <f t="shared" si="480"/>
        <v>0</v>
      </c>
    </row>
    <row r="265" spans="1:67" ht="15" thickBot="1" x14ac:dyDescent="0.35">
      <c r="A265" s="52"/>
      <c r="B265" s="49" t="s">
        <v>17</v>
      </c>
      <c r="C265" s="40">
        <f t="shared" ref="C265:D265" si="482">SUM(C253:C264)</f>
        <v>0</v>
      </c>
      <c r="D265" s="32">
        <f t="shared" si="482"/>
        <v>0</v>
      </c>
      <c r="E265" s="41"/>
      <c r="F265" s="40">
        <f t="shared" ref="F265:G265" si="483">SUM(F253:F264)</f>
        <v>0</v>
      </c>
      <c r="G265" s="32">
        <f t="shared" si="483"/>
        <v>0</v>
      </c>
      <c r="H265" s="41"/>
      <c r="I265" s="40">
        <f t="shared" ref="I265:J265" si="484">SUM(I253:I264)</f>
        <v>0</v>
      </c>
      <c r="J265" s="32">
        <f t="shared" si="484"/>
        <v>0</v>
      </c>
      <c r="K265" s="41"/>
      <c r="L265" s="40">
        <f t="shared" ref="L265:M265" si="485">SUM(L253:L264)</f>
        <v>0</v>
      </c>
      <c r="M265" s="32">
        <f t="shared" si="485"/>
        <v>0</v>
      </c>
      <c r="N265" s="41"/>
      <c r="O265" s="40">
        <f t="shared" ref="O265:P265" si="486">SUM(O253:O264)</f>
        <v>0</v>
      </c>
      <c r="P265" s="32">
        <f t="shared" si="486"/>
        <v>0</v>
      </c>
      <c r="Q265" s="41"/>
      <c r="R265" s="40">
        <f t="shared" ref="R265:S265" si="487">SUM(R253:R264)</f>
        <v>0</v>
      </c>
      <c r="S265" s="32">
        <f t="shared" si="487"/>
        <v>0</v>
      </c>
      <c r="T265" s="41"/>
      <c r="U265" s="40">
        <f t="shared" ref="U265:V265" si="488">SUM(U253:U264)</f>
        <v>0</v>
      </c>
      <c r="V265" s="32">
        <f t="shared" si="488"/>
        <v>0</v>
      </c>
      <c r="W265" s="41"/>
      <c r="X265" s="40">
        <f t="shared" ref="X265:Y265" si="489">SUM(X253:X264)</f>
        <v>1E-3</v>
      </c>
      <c r="Y265" s="32">
        <f t="shared" si="489"/>
        <v>0.41399999999999998</v>
      </c>
      <c r="Z265" s="41"/>
      <c r="AA265" s="40">
        <f t="shared" ref="AA265:AB265" si="490">SUM(AA253:AA264)</f>
        <v>0</v>
      </c>
      <c r="AB265" s="32">
        <f t="shared" si="490"/>
        <v>0</v>
      </c>
      <c r="AC265" s="41"/>
      <c r="AD265" s="40">
        <f t="shared" ref="AD265:AE265" si="491">SUM(AD253:AD264)</f>
        <v>6.1350000000000002E-2</v>
      </c>
      <c r="AE265" s="32">
        <f t="shared" si="491"/>
        <v>3.62</v>
      </c>
      <c r="AF265" s="41"/>
      <c r="AG265" s="40">
        <f t="shared" ref="AG265:AH265" si="492">SUM(AG253:AG264)</f>
        <v>0</v>
      </c>
      <c r="AH265" s="32">
        <f t="shared" si="492"/>
        <v>0</v>
      </c>
      <c r="AI265" s="41"/>
      <c r="AJ265" s="40">
        <f t="shared" ref="AJ265:AK265" si="493">SUM(AJ253:AJ264)</f>
        <v>0</v>
      </c>
      <c r="AK265" s="32">
        <f t="shared" si="493"/>
        <v>0</v>
      </c>
      <c r="AL265" s="41"/>
      <c r="AM265" s="40">
        <f t="shared" ref="AM265:AN265" si="494">SUM(AM253:AM264)</f>
        <v>0</v>
      </c>
      <c r="AN265" s="32">
        <f t="shared" si="494"/>
        <v>0</v>
      </c>
      <c r="AO265" s="41"/>
      <c r="AP265" s="40">
        <f t="shared" ref="AP265:AQ265" si="495">SUM(AP253:AP264)</f>
        <v>0</v>
      </c>
      <c r="AQ265" s="32">
        <f t="shared" si="495"/>
        <v>0</v>
      </c>
      <c r="AR265" s="41"/>
      <c r="AS265" s="40">
        <f t="shared" ref="AS265:AT265" si="496">SUM(AS253:AS264)</f>
        <v>0</v>
      </c>
      <c r="AT265" s="32">
        <f t="shared" si="496"/>
        <v>0</v>
      </c>
      <c r="AU265" s="41"/>
      <c r="AV265" s="40">
        <f t="shared" ref="AV265:AW265" si="497">SUM(AV253:AV264)</f>
        <v>0</v>
      </c>
      <c r="AW265" s="32">
        <f t="shared" si="497"/>
        <v>0</v>
      </c>
      <c r="AX265" s="41"/>
      <c r="AY265" s="40">
        <f t="shared" ref="AY265:AZ265" si="498">SUM(AY253:AY264)</f>
        <v>2.8000000000000001E-2</v>
      </c>
      <c r="AZ265" s="32">
        <f t="shared" si="498"/>
        <v>16.702000000000002</v>
      </c>
      <c r="BA265" s="41"/>
      <c r="BB265" s="40">
        <f t="shared" ref="BB265:BC265" si="499">SUM(BB253:BB264)</f>
        <v>0</v>
      </c>
      <c r="BC265" s="32">
        <f t="shared" si="499"/>
        <v>0</v>
      </c>
      <c r="BD265" s="41"/>
      <c r="BE265" s="40">
        <f t="shared" ref="BE265:BF265" si="500">SUM(BE253:BE264)</f>
        <v>0</v>
      </c>
      <c r="BF265" s="32">
        <f t="shared" si="500"/>
        <v>0</v>
      </c>
      <c r="BG265" s="41"/>
      <c r="BH265" s="40">
        <f t="shared" ref="BH265:BI265" si="501">SUM(BH253:BH264)</f>
        <v>0</v>
      </c>
      <c r="BI265" s="32">
        <f t="shared" si="501"/>
        <v>0</v>
      </c>
      <c r="BJ265" s="41"/>
      <c r="BK265" s="40">
        <f t="shared" ref="BK265:BL265" si="502">SUM(BK253:BK264)</f>
        <v>15.55053</v>
      </c>
      <c r="BL265" s="32">
        <f t="shared" si="502"/>
        <v>1405.768</v>
      </c>
      <c r="BM265" s="41"/>
      <c r="BN265" s="33">
        <f t="shared" si="479"/>
        <v>15.640880000000001</v>
      </c>
      <c r="BO265" s="34">
        <f t="shared" si="480"/>
        <v>1426.5040000000001</v>
      </c>
    </row>
  </sheetData>
  <mergeCells count="23">
    <mergeCell ref="C2:AB2"/>
    <mergeCell ref="C4:E4"/>
    <mergeCell ref="L4:N4"/>
    <mergeCell ref="AA4:AC4"/>
    <mergeCell ref="AG4:AI4"/>
    <mergeCell ref="F4:H4"/>
    <mergeCell ref="O4:Q4"/>
    <mergeCell ref="A4:B4"/>
    <mergeCell ref="AM4:AO4"/>
    <mergeCell ref="BK4:BM4"/>
    <mergeCell ref="AD4:AF4"/>
    <mergeCell ref="AJ4:AL4"/>
    <mergeCell ref="AV4:AX4"/>
    <mergeCell ref="BH4:BJ4"/>
    <mergeCell ref="AS4:AU4"/>
    <mergeCell ref="BE4:BG4"/>
    <mergeCell ref="R4:T4"/>
    <mergeCell ref="AP4:AR4"/>
    <mergeCell ref="BB4:BD4"/>
    <mergeCell ref="I4:K4"/>
    <mergeCell ref="U4:W4"/>
    <mergeCell ref="AY4:BA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2309.90.60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2024-02-05T11:07:59Z</dcterms:modified>
</cp:coreProperties>
</file>