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87D3C21-B150-4CCB-A2A7-26C00C2A3BA7}" xr6:coauthVersionLast="47" xr6:coauthVersionMax="47" xr10:uidLastSave="{00000000-0000-0000-0000-000000000000}"/>
  <bookViews>
    <workbookView xWindow="6648" yWindow="96" windowWidth="10956" windowHeight="12240" xr2:uid="{00000000-000D-0000-FFFF-FFFF00000000}"/>
  </bookViews>
  <sheets>
    <sheet name="2309.90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25" i="1" l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3" i="1"/>
  <c r="BN203" i="1"/>
  <c r="BO202" i="1"/>
  <c r="BN202" i="1"/>
  <c r="BO201" i="1"/>
  <c r="BN201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BO213" i="1" s="1"/>
  <c r="AJ213" i="1"/>
  <c r="BN213" i="1" s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O226" i="1" l="1"/>
  <c r="BN226" i="1"/>
  <c r="BO199" i="1"/>
  <c r="BN199" i="1"/>
  <c r="BO198" i="1"/>
  <c r="BN198" i="1"/>
  <c r="BO197" i="1"/>
  <c r="BN197" i="1"/>
  <c r="BO196" i="1"/>
  <c r="BN196" i="1"/>
  <c r="BO195" i="1"/>
  <c r="BN195" i="1"/>
  <c r="BO194" i="1"/>
  <c r="BN194" i="1"/>
  <c r="BO193" i="1"/>
  <c r="BN193" i="1"/>
  <c r="BO192" i="1"/>
  <c r="BN192" i="1"/>
  <c r="BO190" i="1"/>
  <c r="BN190" i="1"/>
  <c r="BO189" i="1"/>
  <c r="BN189" i="1"/>
  <c r="BO188" i="1"/>
  <c r="BN188" i="1"/>
  <c r="BO191" i="1"/>
  <c r="BN191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N199" i="1"/>
  <c r="K199" i="1"/>
  <c r="H199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N198" i="1"/>
  <c r="K198" i="1"/>
  <c r="H198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N197" i="1"/>
  <c r="K197" i="1"/>
  <c r="H197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N196" i="1"/>
  <c r="K196" i="1"/>
  <c r="H196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N195" i="1"/>
  <c r="K195" i="1"/>
  <c r="H195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N194" i="1"/>
  <c r="K194" i="1"/>
  <c r="H194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N193" i="1"/>
  <c r="K193" i="1"/>
  <c r="H193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N192" i="1"/>
  <c r="K192" i="1"/>
  <c r="H192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N191" i="1"/>
  <c r="K191" i="1"/>
  <c r="H191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N190" i="1"/>
  <c r="K190" i="1"/>
  <c r="H190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N189" i="1"/>
  <c r="K189" i="1"/>
  <c r="H189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N200" i="1" l="1"/>
  <c r="BO200" i="1"/>
  <c r="BO186" i="1"/>
  <c r="BN186" i="1"/>
  <c r="BO185" i="1"/>
  <c r="BN185" i="1"/>
  <c r="BO184" i="1"/>
  <c r="BN184" i="1"/>
  <c r="BO182" i="1"/>
  <c r="BN182" i="1"/>
  <c r="BO181" i="1"/>
  <c r="BN181" i="1"/>
  <c r="BO180" i="1"/>
  <c r="BN180" i="1"/>
  <c r="BO179" i="1"/>
  <c r="BN179" i="1"/>
  <c r="BO178" i="1"/>
  <c r="BN178" i="1"/>
  <c r="BO177" i="1"/>
  <c r="BN177" i="1"/>
  <c r="BO176" i="1"/>
  <c r="BN176" i="1"/>
  <c r="BO175" i="1"/>
  <c r="BN175" i="1"/>
  <c r="BO183" i="1"/>
  <c r="BN183" i="1"/>
  <c r="AT187" i="1"/>
  <c r="AS187" i="1"/>
  <c r="AU186" i="1"/>
  <c r="AU185" i="1"/>
  <c r="AU184" i="1"/>
  <c r="AU183" i="1"/>
  <c r="AU182" i="1"/>
  <c r="AU181" i="1"/>
  <c r="AU180" i="1"/>
  <c r="AU179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M186" i="1" l="1"/>
  <c r="BJ186" i="1"/>
  <c r="BG186" i="1"/>
  <c r="BD186" i="1"/>
  <c r="BA186" i="1"/>
  <c r="AX186" i="1"/>
  <c r="AR186" i="1"/>
  <c r="AO186" i="1"/>
  <c r="AL186" i="1"/>
  <c r="AI186" i="1"/>
  <c r="AF186" i="1"/>
  <c r="AC186" i="1"/>
  <c r="Z186" i="1"/>
  <c r="W186" i="1"/>
  <c r="T186" i="1"/>
  <c r="N186" i="1"/>
  <c r="K186" i="1"/>
  <c r="H186" i="1"/>
  <c r="E186" i="1"/>
  <c r="BM185" i="1"/>
  <c r="BJ185" i="1"/>
  <c r="BG185" i="1"/>
  <c r="BD185" i="1"/>
  <c r="BA185" i="1"/>
  <c r="AX185" i="1"/>
  <c r="AR185" i="1"/>
  <c r="AO185" i="1"/>
  <c r="AL185" i="1"/>
  <c r="AI185" i="1"/>
  <c r="AF185" i="1"/>
  <c r="AC185" i="1"/>
  <c r="Z185" i="1"/>
  <c r="W185" i="1"/>
  <c r="T185" i="1"/>
  <c r="N185" i="1"/>
  <c r="K185" i="1"/>
  <c r="H185" i="1"/>
  <c r="E185" i="1"/>
  <c r="BM184" i="1"/>
  <c r="BJ184" i="1"/>
  <c r="BG184" i="1"/>
  <c r="BD184" i="1"/>
  <c r="BA184" i="1"/>
  <c r="AX184" i="1"/>
  <c r="AR184" i="1"/>
  <c r="AO184" i="1"/>
  <c r="AL184" i="1"/>
  <c r="AI184" i="1"/>
  <c r="AF184" i="1"/>
  <c r="AC184" i="1"/>
  <c r="Z184" i="1"/>
  <c r="W184" i="1"/>
  <c r="T184" i="1"/>
  <c r="N184" i="1"/>
  <c r="K184" i="1"/>
  <c r="H184" i="1"/>
  <c r="E184" i="1"/>
  <c r="BM183" i="1"/>
  <c r="BJ183" i="1"/>
  <c r="BG183" i="1"/>
  <c r="BD183" i="1"/>
  <c r="BA183" i="1"/>
  <c r="AX183" i="1"/>
  <c r="AR183" i="1"/>
  <c r="AO183" i="1"/>
  <c r="AL183" i="1"/>
  <c r="AI183" i="1"/>
  <c r="AF183" i="1"/>
  <c r="AC183" i="1"/>
  <c r="Z183" i="1"/>
  <c r="W183" i="1"/>
  <c r="T183" i="1"/>
  <c r="N183" i="1"/>
  <c r="K183" i="1"/>
  <c r="H183" i="1"/>
  <c r="E183" i="1"/>
  <c r="BM182" i="1"/>
  <c r="BJ182" i="1"/>
  <c r="BG182" i="1"/>
  <c r="BD182" i="1"/>
  <c r="BA182" i="1"/>
  <c r="AX182" i="1"/>
  <c r="AR182" i="1"/>
  <c r="AO182" i="1"/>
  <c r="AL182" i="1"/>
  <c r="AI182" i="1"/>
  <c r="AF182" i="1"/>
  <c r="AC182" i="1"/>
  <c r="Z182" i="1"/>
  <c r="W182" i="1"/>
  <c r="T182" i="1"/>
  <c r="N182" i="1"/>
  <c r="K182" i="1"/>
  <c r="H182" i="1"/>
  <c r="E182" i="1"/>
  <c r="BM181" i="1"/>
  <c r="BJ181" i="1"/>
  <c r="BG181" i="1"/>
  <c r="BD181" i="1"/>
  <c r="BA181" i="1"/>
  <c r="AX181" i="1"/>
  <c r="AR181" i="1"/>
  <c r="AO181" i="1"/>
  <c r="AL181" i="1"/>
  <c r="AI181" i="1"/>
  <c r="AF181" i="1"/>
  <c r="AC181" i="1"/>
  <c r="Z181" i="1"/>
  <c r="W181" i="1"/>
  <c r="T181" i="1"/>
  <c r="N181" i="1"/>
  <c r="K181" i="1"/>
  <c r="H181" i="1"/>
  <c r="E181" i="1"/>
  <c r="BM180" i="1"/>
  <c r="BJ180" i="1"/>
  <c r="BG180" i="1"/>
  <c r="BD180" i="1"/>
  <c r="BA180" i="1"/>
  <c r="AX180" i="1"/>
  <c r="AR180" i="1"/>
  <c r="AO180" i="1"/>
  <c r="AL180" i="1"/>
  <c r="AI180" i="1"/>
  <c r="AF180" i="1"/>
  <c r="AC180" i="1"/>
  <c r="Z180" i="1"/>
  <c r="W180" i="1"/>
  <c r="T180" i="1"/>
  <c r="N180" i="1"/>
  <c r="K180" i="1"/>
  <c r="H180" i="1"/>
  <c r="E180" i="1"/>
  <c r="BM179" i="1"/>
  <c r="BJ179" i="1"/>
  <c r="BG179" i="1"/>
  <c r="BD179" i="1"/>
  <c r="BA179" i="1"/>
  <c r="AX179" i="1"/>
  <c r="AR179" i="1"/>
  <c r="AO179" i="1"/>
  <c r="AL179" i="1"/>
  <c r="AI179" i="1"/>
  <c r="AF179" i="1"/>
  <c r="AC179" i="1"/>
  <c r="Z179" i="1"/>
  <c r="W179" i="1"/>
  <c r="T179" i="1"/>
  <c r="N179" i="1"/>
  <c r="K179" i="1"/>
  <c r="H179" i="1"/>
  <c r="E179" i="1"/>
  <c r="AB187" i="1" l="1"/>
  <c r="AA187" i="1"/>
  <c r="AC178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S187" i="1" l="1"/>
  <c r="R187" i="1"/>
  <c r="T17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187" i="1" l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M187" i="1"/>
  <c r="L187" i="1"/>
  <c r="J187" i="1"/>
  <c r="I187" i="1"/>
  <c r="G187" i="1"/>
  <c r="F187" i="1"/>
  <c r="AL178" i="1"/>
  <c r="AL177" i="1"/>
  <c r="AF177" i="1"/>
  <c r="AL176" i="1"/>
  <c r="AL175" i="1"/>
  <c r="D187" i="1"/>
  <c r="C187" i="1"/>
  <c r="E175" i="1"/>
  <c r="BN187" i="1" l="1"/>
  <c r="BO187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O163" i="1"/>
  <c r="BN163" i="1"/>
  <c r="BO162" i="1"/>
  <c r="BN162" i="1"/>
  <c r="BO173" i="1"/>
  <c r="BN173" i="1"/>
  <c r="AQ174" i="1"/>
  <c r="AP174" i="1"/>
  <c r="AR173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G172" i="1" l="1"/>
  <c r="E160" i="1" l="1"/>
  <c r="AL160" i="1"/>
  <c r="BJ160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M174" i="1"/>
  <c r="L174" i="1"/>
  <c r="J174" i="1"/>
  <c r="I174" i="1"/>
  <c r="G174" i="1"/>
  <c r="F174" i="1"/>
  <c r="D174" i="1"/>
  <c r="C174" i="1"/>
  <c r="AL173" i="1"/>
  <c r="N173" i="1"/>
  <c r="AL172" i="1"/>
  <c r="N172" i="1"/>
  <c r="E172" i="1"/>
  <c r="AL171" i="1"/>
  <c r="W171" i="1"/>
  <c r="BG170" i="1"/>
  <c r="AL170" i="1"/>
  <c r="BG169" i="1"/>
  <c r="AL169" i="1"/>
  <c r="AO168" i="1"/>
  <c r="AL168" i="1"/>
  <c r="E168" i="1"/>
  <c r="AL167" i="1"/>
  <c r="AL166" i="1"/>
  <c r="BG165" i="1"/>
  <c r="AL165" i="1"/>
  <c r="N165" i="1"/>
  <c r="E165" i="1"/>
  <c r="AL164" i="1"/>
  <c r="AO163" i="1"/>
  <c r="AL163" i="1"/>
  <c r="E163" i="1"/>
  <c r="AL162" i="1"/>
  <c r="K162" i="1"/>
  <c r="BO174" i="1" l="1"/>
  <c r="BN17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54" i="1"/>
  <c r="BN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O150" i="1" l="1"/>
  <c r="BO151" i="1"/>
  <c r="BO152" i="1"/>
  <c r="BO153" i="1"/>
  <c r="BN150" i="1"/>
  <c r="BN151" i="1"/>
  <c r="BN152" i="1"/>
  <c r="BN153" i="1"/>
  <c r="BO149" i="1"/>
  <c r="BN149" i="1"/>
  <c r="BI161" i="1"/>
  <c r="BH161" i="1"/>
  <c r="BJ154" i="1"/>
  <c r="BJ149" i="1"/>
  <c r="BI148" i="1"/>
  <c r="BH148" i="1"/>
  <c r="BJ142" i="1"/>
  <c r="BJ141" i="1"/>
  <c r="BI135" i="1"/>
  <c r="BH135" i="1"/>
  <c r="BI122" i="1"/>
  <c r="BH122" i="1"/>
  <c r="BJ118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M150" i="1"/>
  <c r="AL149" i="1" l="1"/>
  <c r="BG153" i="1" l="1"/>
  <c r="BG152" i="1"/>
  <c r="BG150" i="1"/>
  <c r="AX159" i="1"/>
  <c r="AO157" i="1"/>
  <c r="AO153" i="1"/>
  <c r="AO150" i="1"/>
  <c r="N159" i="1"/>
  <c r="K159" i="1"/>
  <c r="K158" i="1"/>
  <c r="K155" i="1"/>
  <c r="E150" i="1"/>
  <c r="E153" i="1"/>
  <c r="E157" i="1"/>
  <c r="BL161" i="1" l="1"/>
  <c r="BK161" i="1"/>
  <c r="BF161" i="1"/>
  <c r="BE161" i="1"/>
  <c r="BC161" i="1"/>
  <c r="BB161" i="1"/>
  <c r="AZ161" i="1"/>
  <c r="AY161" i="1"/>
  <c r="AW161" i="1"/>
  <c r="AV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M161" i="1"/>
  <c r="L161" i="1"/>
  <c r="J161" i="1"/>
  <c r="I161" i="1"/>
  <c r="D161" i="1"/>
  <c r="C161" i="1"/>
  <c r="AL159" i="1"/>
  <c r="AL158" i="1"/>
  <c r="AL157" i="1"/>
  <c r="AL156" i="1"/>
  <c r="AL155" i="1"/>
  <c r="AL154" i="1"/>
  <c r="AL153" i="1"/>
  <c r="AL152" i="1"/>
  <c r="AL151" i="1"/>
  <c r="AL150" i="1"/>
  <c r="BN161" i="1" l="1"/>
  <c r="BO161" i="1"/>
  <c r="AO146" i="1"/>
  <c r="BN137" i="1" l="1"/>
  <c r="BO137" i="1"/>
  <c r="BN138" i="1"/>
  <c r="BO138" i="1"/>
  <c r="BN139" i="1"/>
  <c r="BO139" i="1"/>
  <c r="BN140" i="1"/>
  <c r="BO140" i="1"/>
  <c r="BN141" i="1"/>
  <c r="BO141" i="1"/>
  <c r="BN142" i="1"/>
  <c r="BO142" i="1"/>
  <c r="BN143" i="1"/>
  <c r="BO143" i="1"/>
  <c r="BN144" i="1"/>
  <c r="BO144" i="1"/>
  <c r="BN145" i="1"/>
  <c r="BO145" i="1"/>
  <c r="BN146" i="1"/>
  <c r="BO146" i="1"/>
  <c r="BN147" i="1"/>
  <c r="BO147" i="1"/>
  <c r="BO136" i="1"/>
  <c r="BN136" i="1"/>
  <c r="M148" i="1"/>
  <c r="L148" i="1"/>
  <c r="N14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48" i="1" l="1"/>
  <c r="AV148" i="1"/>
  <c r="AX13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G136" i="1" l="1"/>
  <c r="AO145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W138" i="1"/>
  <c r="E138" i="1"/>
  <c r="E140" i="1"/>
  <c r="E145" i="1"/>
  <c r="E147" i="1"/>
  <c r="BL148" i="1"/>
  <c r="BK148" i="1"/>
  <c r="BF148" i="1"/>
  <c r="BE148" i="1"/>
  <c r="BC148" i="1"/>
  <c r="BB148" i="1"/>
  <c r="AZ148" i="1"/>
  <c r="AY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J148" i="1"/>
  <c r="I148" i="1"/>
  <c r="D148" i="1"/>
  <c r="C148" i="1"/>
  <c r="BO148" i="1" l="1"/>
  <c r="BN148" i="1"/>
  <c r="BG134" i="1"/>
  <c r="W133" i="1" l="1"/>
  <c r="W131" i="1" l="1"/>
  <c r="BN124" i="1" l="1"/>
  <c r="BO124" i="1"/>
  <c r="BN125" i="1"/>
  <c r="BO125" i="1"/>
  <c r="BN126" i="1"/>
  <c r="BO126" i="1"/>
  <c r="BN127" i="1"/>
  <c r="BO127" i="1"/>
  <c r="BN128" i="1"/>
  <c r="BO12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3" i="1"/>
  <c r="BN123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26" i="1" l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W124" i="1"/>
  <c r="E126" i="1"/>
  <c r="E131" i="1"/>
  <c r="BL135" i="1"/>
  <c r="BK135" i="1"/>
  <c r="BF135" i="1"/>
  <c r="BE135" i="1"/>
  <c r="BC135" i="1"/>
  <c r="BB135" i="1"/>
  <c r="AZ135" i="1"/>
  <c r="AY135" i="1"/>
  <c r="AN135" i="1"/>
  <c r="AM135" i="1"/>
  <c r="AK135" i="1"/>
  <c r="AJ135" i="1"/>
  <c r="AH135" i="1"/>
  <c r="AG135" i="1"/>
  <c r="AE135" i="1"/>
  <c r="AD135" i="1"/>
  <c r="V135" i="1"/>
  <c r="U135" i="1"/>
  <c r="J135" i="1"/>
  <c r="I135" i="1"/>
  <c r="D135" i="1"/>
  <c r="C135" i="1"/>
  <c r="BN135" i="1" l="1"/>
  <c r="BO135" i="1"/>
  <c r="BA120" i="1"/>
  <c r="BN111" i="1" l="1"/>
  <c r="BO111" i="1"/>
  <c r="BN112" i="1"/>
  <c r="BO112" i="1"/>
  <c r="BN113" i="1"/>
  <c r="BO113" i="1"/>
  <c r="BN114" i="1"/>
  <c r="BO114" i="1"/>
  <c r="BN115" i="1"/>
  <c r="BO115" i="1"/>
  <c r="BN116" i="1"/>
  <c r="BO116" i="1"/>
  <c r="BN117" i="1"/>
  <c r="BO117" i="1"/>
  <c r="BN118" i="1"/>
  <c r="BO118" i="1"/>
  <c r="BN119" i="1"/>
  <c r="BO119" i="1"/>
  <c r="BN120" i="1"/>
  <c r="BO120" i="1"/>
  <c r="BN121" i="1"/>
  <c r="BO121" i="1"/>
  <c r="BO110" i="1"/>
  <c r="BN110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22" i="1"/>
  <c r="AY122" i="1"/>
  <c r="BA117" i="1"/>
  <c r="AL115" i="1" l="1"/>
  <c r="AO114" i="1" l="1"/>
  <c r="AL121" i="1"/>
  <c r="AL120" i="1"/>
  <c r="AL119" i="1"/>
  <c r="AL118" i="1"/>
  <c r="AL117" i="1"/>
  <c r="AL116" i="1"/>
  <c r="AL114" i="1"/>
  <c r="AL113" i="1"/>
  <c r="AL112" i="1"/>
  <c r="AL111" i="1"/>
  <c r="AL110" i="1"/>
  <c r="W119" i="1"/>
  <c r="W116" i="1"/>
  <c r="W114" i="1"/>
  <c r="W111" i="1"/>
  <c r="E117" i="1"/>
  <c r="E116" i="1"/>
  <c r="BF122" i="1"/>
  <c r="BE122" i="1"/>
  <c r="BC122" i="1"/>
  <c r="BB122" i="1"/>
  <c r="AN122" i="1"/>
  <c r="AM122" i="1"/>
  <c r="AK122" i="1"/>
  <c r="AJ122" i="1"/>
  <c r="AH122" i="1"/>
  <c r="AG122" i="1"/>
  <c r="AE122" i="1"/>
  <c r="AD122" i="1"/>
  <c r="V122" i="1"/>
  <c r="U122" i="1"/>
  <c r="J122" i="1"/>
  <c r="I122" i="1"/>
  <c r="D122" i="1"/>
  <c r="C122" i="1"/>
  <c r="BO122" i="1" l="1"/>
  <c r="BN122" i="1"/>
  <c r="BN98" i="1"/>
  <c r="BO98" i="1"/>
  <c r="BN99" i="1"/>
  <c r="BO99" i="1"/>
  <c r="BN100" i="1"/>
  <c r="BO100" i="1"/>
  <c r="BN101" i="1"/>
  <c r="BO101" i="1"/>
  <c r="BN102" i="1"/>
  <c r="BO102" i="1"/>
  <c r="BN103" i="1"/>
  <c r="BO103" i="1"/>
  <c r="BN104" i="1"/>
  <c r="BO104" i="1"/>
  <c r="BN105" i="1"/>
  <c r="BO105" i="1"/>
  <c r="BN106" i="1"/>
  <c r="BO106" i="1"/>
  <c r="BN107" i="1"/>
  <c r="BO107" i="1"/>
  <c r="BN108" i="1"/>
  <c r="BO108" i="1"/>
  <c r="BO97" i="1"/>
  <c r="BN97" i="1"/>
  <c r="AL99" i="1"/>
  <c r="AI99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100" i="1" l="1"/>
  <c r="AL108" i="1"/>
  <c r="AL107" i="1"/>
  <c r="AL106" i="1"/>
  <c r="AL105" i="1"/>
  <c r="AL104" i="1"/>
  <c r="AL103" i="1"/>
  <c r="AL102" i="1"/>
  <c r="AL101" i="1"/>
  <c r="AL100" i="1"/>
  <c r="AL98" i="1"/>
  <c r="AL97" i="1"/>
  <c r="W108" i="1"/>
  <c r="W103" i="1"/>
  <c r="W98" i="1"/>
  <c r="BF109" i="1"/>
  <c r="BE109" i="1"/>
  <c r="BC109" i="1"/>
  <c r="BB109" i="1"/>
  <c r="AN109" i="1"/>
  <c r="AM109" i="1"/>
  <c r="AK109" i="1"/>
  <c r="AJ109" i="1"/>
  <c r="AE109" i="1"/>
  <c r="AD109" i="1"/>
  <c r="V109" i="1"/>
  <c r="U109" i="1"/>
  <c r="J109" i="1"/>
  <c r="I109" i="1"/>
  <c r="D109" i="1"/>
  <c r="C109" i="1"/>
  <c r="BN109" i="1" l="1"/>
  <c r="BO109" i="1"/>
  <c r="BG93" i="1"/>
  <c r="BF96" i="1" l="1"/>
  <c r="BE96" i="1"/>
  <c r="BC96" i="1"/>
  <c r="BB96" i="1"/>
  <c r="AN96" i="1"/>
  <c r="AM96" i="1"/>
  <c r="AK96" i="1"/>
  <c r="AJ96" i="1"/>
  <c r="AE96" i="1"/>
  <c r="AD96" i="1"/>
  <c r="V96" i="1"/>
  <c r="U96" i="1"/>
  <c r="J96" i="1"/>
  <c r="I96" i="1"/>
  <c r="D96" i="1"/>
  <c r="C96" i="1"/>
  <c r="AL95" i="1"/>
  <c r="BG94" i="1"/>
  <c r="AL94" i="1"/>
  <c r="W94" i="1"/>
  <c r="AL93" i="1"/>
  <c r="BG92" i="1"/>
  <c r="AL92" i="1"/>
  <c r="W92" i="1"/>
  <c r="E92" i="1"/>
  <c r="AL91" i="1"/>
  <c r="BG90" i="1"/>
  <c r="AL90" i="1"/>
  <c r="J70" i="1" l="1"/>
  <c r="I70" i="1"/>
  <c r="J57" i="1"/>
  <c r="I57" i="1"/>
  <c r="J44" i="1"/>
  <c r="I44" i="1"/>
  <c r="J31" i="1"/>
  <c r="I31" i="1"/>
  <c r="J18" i="1"/>
  <c r="I18" i="1"/>
  <c r="W85" i="1" l="1"/>
  <c r="E88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AL89" i="1"/>
  <c r="BO88" i="1"/>
  <c r="BN88" i="1"/>
  <c r="AL88" i="1"/>
  <c r="BO87" i="1"/>
  <c r="BN87" i="1"/>
  <c r="AL87" i="1"/>
  <c r="BO86" i="1"/>
  <c r="BN86" i="1"/>
  <c r="AL86" i="1"/>
  <c r="BO85" i="1"/>
  <c r="BN85" i="1"/>
  <c r="AL85" i="1"/>
  <c r="BO84" i="1"/>
  <c r="BN84" i="1"/>
  <c r="AL84" i="1"/>
  <c r="BO72" i="1"/>
  <c r="BO73" i="1"/>
  <c r="BO74" i="1"/>
  <c r="BO75" i="1"/>
  <c r="BO76" i="1"/>
  <c r="BO77" i="1"/>
  <c r="BO78" i="1"/>
  <c r="BO79" i="1"/>
  <c r="BO80" i="1"/>
  <c r="BO81" i="1"/>
  <c r="BO82" i="1"/>
  <c r="BO71" i="1"/>
  <c r="AL76" i="1"/>
  <c r="AL75" i="1"/>
  <c r="AL74" i="1"/>
  <c r="AL73" i="1"/>
  <c r="AL72" i="1"/>
  <c r="AL71" i="1"/>
  <c r="W76" i="1"/>
  <c r="J83" i="1"/>
  <c r="I83" i="1"/>
  <c r="E72" i="1"/>
  <c r="BO96" i="1" l="1"/>
  <c r="BN96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W62" i="1"/>
  <c r="E63" i="1"/>
  <c r="E60" i="1"/>
  <c r="E59" i="1"/>
  <c r="W53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F52" i="1"/>
  <c r="AL43" i="1"/>
  <c r="AL42" i="1"/>
  <c r="AL41" i="1"/>
  <c r="AL40" i="1"/>
  <c r="AL39" i="1"/>
  <c r="AL38" i="1"/>
  <c r="AL37" i="1"/>
  <c r="AL36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BN82" i="1" l="1"/>
  <c r="BN81" i="1"/>
  <c r="BN80" i="1"/>
  <c r="BN79" i="1"/>
  <c r="BN78" i="1"/>
  <c r="BN77" i="1"/>
  <c r="BN76" i="1"/>
  <c r="BN75" i="1"/>
  <c r="BN74" i="1"/>
  <c r="BN73" i="1"/>
  <c r="BN72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F83" i="1"/>
  <c r="BE83" i="1"/>
  <c r="BC83" i="1"/>
  <c r="BB83" i="1"/>
  <c r="AN83" i="1"/>
  <c r="AM83" i="1"/>
  <c r="AK83" i="1"/>
  <c r="AJ83" i="1"/>
  <c r="AE83" i="1"/>
  <c r="AD83" i="1"/>
  <c r="V83" i="1"/>
  <c r="U83" i="1"/>
  <c r="D83" i="1"/>
  <c r="C83" i="1"/>
  <c r="AL82" i="1"/>
  <c r="AL81" i="1"/>
  <c r="AL80" i="1"/>
  <c r="AL79" i="1"/>
  <c r="AL78" i="1"/>
  <c r="AL77" i="1"/>
  <c r="BF70" i="1"/>
  <c r="BE70" i="1"/>
  <c r="BC70" i="1"/>
  <c r="BB70" i="1"/>
  <c r="AN70" i="1"/>
  <c r="AM70" i="1"/>
  <c r="AK70" i="1"/>
  <c r="AJ70" i="1"/>
  <c r="AE70" i="1"/>
  <c r="AD70" i="1"/>
  <c r="V70" i="1"/>
  <c r="U70" i="1"/>
  <c r="D70" i="1"/>
  <c r="C70" i="1"/>
  <c r="BF57" i="1"/>
  <c r="BE57" i="1"/>
  <c r="BC57" i="1"/>
  <c r="BB57" i="1"/>
  <c r="AN57" i="1"/>
  <c r="AM57" i="1"/>
  <c r="AK57" i="1"/>
  <c r="AJ57" i="1"/>
  <c r="AE57" i="1"/>
  <c r="AD57" i="1"/>
  <c r="V57" i="1"/>
  <c r="U57" i="1"/>
  <c r="D57" i="1"/>
  <c r="C57" i="1"/>
  <c r="BF44" i="1"/>
  <c r="BE44" i="1"/>
  <c r="BC44" i="1"/>
  <c r="BB44" i="1"/>
  <c r="AN44" i="1"/>
  <c r="AM44" i="1"/>
  <c r="AK44" i="1"/>
  <c r="AJ44" i="1"/>
  <c r="AE44" i="1"/>
  <c r="AD44" i="1"/>
  <c r="V44" i="1"/>
  <c r="U44" i="1"/>
  <c r="D44" i="1"/>
  <c r="C44" i="1"/>
  <c r="BF31" i="1"/>
  <c r="BE31" i="1"/>
  <c r="BC31" i="1"/>
  <c r="BB31" i="1"/>
  <c r="AN31" i="1"/>
  <c r="AM31" i="1"/>
  <c r="AK31" i="1"/>
  <c r="AJ31" i="1"/>
  <c r="AE31" i="1"/>
  <c r="AD31" i="1"/>
  <c r="V31" i="1"/>
  <c r="U31" i="1"/>
  <c r="D31" i="1"/>
  <c r="C31" i="1"/>
  <c r="BF18" i="1"/>
  <c r="BE18" i="1"/>
  <c r="BC18" i="1"/>
  <c r="BB18" i="1"/>
  <c r="AN18" i="1"/>
  <c r="AM18" i="1"/>
  <c r="AK18" i="1"/>
  <c r="AJ18" i="1"/>
  <c r="AE18" i="1"/>
  <c r="AD18" i="1"/>
  <c r="V18" i="1"/>
  <c r="U18" i="1"/>
  <c r="D18" i="1"/>
  <c r="C18" i="1"/>
  <c r="BO83" i="1" l="1"/>
  <c r="BO44" i="1"/>
  <c r="BN31" i="1"/>
  <c r="BO70" i="1"/>
  <c r="BN57" i="1"/>
  <c r="BO31" i="1"/>
  <c r="BO57" i="1"/>
  <c r="BN70" i="1"/>
  <c r="BN18" i="1"/>
  <c r="BN83" i="1"/>
  <c r="BO18" i="1"/>
  <c r="BN44" i="1"/>
</calcChain>
</file>

<file path=xl/sharedStrings.xml><?xml version="1.0" encoding="utf-8"?>
<sst xmlns="http://schemas.openxmlformats.org/spreadsheetml/2006/main" count="314" uniqueCount="45">
  <si>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</si>
  <si>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</si>
  <si>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</si>
  <si>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</si>
  <si>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</si>
  <si>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</si>
  <si>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</si>
  <si>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</si>
  <si>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</si>
  <si>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</si>
  <si>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</si>
  <si>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</si>
  <si>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</si>
  <si>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</si>
  <si>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</si>
  <si>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</si>
  <si>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</si>
  <si>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</si>
  <si>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</si>
  <si>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</si>
  <si>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</si>
  <si>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</si>
  <si>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</si>
  <si>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</si>
  <si>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</si>
  <si>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</si>
  <si>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</si>
  <si>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</si>
  <si>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</si>
  <si>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</si>
  <si>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</si>
  <si>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</si>
  <si>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</si>
  <si>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</si>
  <si>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</si>
  <si>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</si>
  <si>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</si>
  <si>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</si>
  <si>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</si>
  <si>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</si>
  <si>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</si>
  <si>
    <t>Greece</t>
  </si>
  <si>
    <t>Indonesia</t>
  </si>
  <si>
    <t>South Afria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</si>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</sst>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2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5" fontId="0" fillId="0" borderId="2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25" sqref="A225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1.44140625" style="5" bestFit="1" customWidth="1"/>
    <col min="12" max="12" width="9.109375" style="10" customWidth="1"/>
    <col min="13" max="13" width="10.33203125" style="5" bestFit="1" customWidth="1"/>
    <col min="14" max="14" width="10.88671875" style="5" bestFit="1" customWidth="1"/>
    <col min="15" max="15" width="9.109375" style="10" customWidth="1"/>
    <col min="16" max="16" width="10.33203125" style="5" bestFit="1" customWidth="1"/>
    <col min="17" max="17" width="10.88671875" style="5" bestFit="1" customWidth="1"/>
    <col min="18" max="18" width="9.109375" style="10" customWidth="1"/>
    <col min="19" max="19" width="10.33203125" style="5" bestFit="1" customWidth="1"/>
    <col min="20" max="20" width="10.88671875" style="5" bestFit="1" customWidth="1"/>
    <col min="21" max="21" width="9.109375" style="10" customWidth="1"/>
    <col min="22" max="22" width="10.33203125" style="5" bestFit="1" customWidth="1"/>
    <col min="23" max="23" width="10.88671875" style="5" bestFit="1" customWidth="1"/>
    <col min="24" max="24" width="9.109375" style="10" customWidth="1"/>
    <col min="25" max="25" width="10.33203125" style="5" bestFit="1" customWidth="1"/>
    <col min="26" max="26" width="9.4414062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88671875" style="10" bestFit="1" customWidth="1"/>
    <col min="34" max="34" width="10.88671875" style="5" bestFit="1" customWidth="1"/>
    <col min="35" max="35" width="10" style="5" bestFit="1" customWidth="1"/>
    <col min="36" max="36" width="9.88671875" style="10" bestFit="1" customWidth="1"/>
    <col min="37" max="37" width="10.8867187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10.5546875" style="5" customWidth="1"/>
    <col min="42" max="53" width="9.44140625" style="5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5" customWidth="1"/>
    <col min="61" max="61" width="10.44140625" style="5" customWidth="1"/>
    <col min="62" max="62" width="12.44140625" style="5" bestFit="1" customWidth="1"/>
    <col min="63" max="63" width="9.109375" style="10" customWidth="1"/>
    <col min="64" max="64" width="10.33203125" style="5" customWidth="1"/>
    <col min="65" max="65" width="13.44140625" style="5" customWidth="1"/>
    <col min="66" max="66" width="12.88671875" style="10" customWidth="1"/>
    <col min="67" max="67" width="12.88671875" style="5" customWidth="1"/>
    <col min="68" max="68" width="9.109375" style="5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5" customFormat="1" ht="7.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</row>
    <row r="2" spans="1:191" s="21" customFormat="1" ht="21" customHeight="1" x14ac:dyDescent="0.4">
      <c r="B2" s="18" t="s">
        <v>18</v>
      </c>
      <c r="C2" s="70" t="s">
        <v>30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19"/>
      <c r="BD2" s="19"/>
      <c r="BE2" s="20"/>
      <c r="BF2" s="19"/>
      <c r="BG2" s="19"/>
      <c r="BH2" s="19"/>
      <c r="BI2" s="19"/>
      <c r="BJ2" s="19"/>
      <c r="BK2" s="20"/>
      <c r="BL2" s="19"/>
      <c r="BM2" s="19"/>
      <c r="BN2" s="20"/>
      <c r="BO2" s="19"/>
      <c r="BP2" s="19"/>
    </row>
    <row r="3" spans="1:191" s="21" customFormat="1" ht="6.75" customHeight="1" thickBot="1" x14ac:dyDescent="0.35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20"/>
      <c r="BL3" s="19"/>
      <c r="BM3" s="19"/>
      <c r="BN3" s="20"/>
      <c r="BO3" s="19"/>
      <c r="BP3" s="19"/>
    </row>
    <row r="4" spans="1:191" s="8" customFormat="1" ht="45" customHeight="1" x14ac:dyDescent="0.3">
      <c r="A4" s="63" t="s">
        <v>0</v>
      </c>
      <c r="B4" s="64"/>
      <c r="C4" s="60" t="s">
        <v>19</v>
      </c>
      <c r="D4" s="61"/>
      <c r="E4" s="62"/>
      <c r="F4" s="65" t="s">
        <v>38</v>
      </c>
      <c r="G4" s="66"/>
      <c r="H4" s="67"/>
      <c r="I4" s="65" t="s">
        <v>28</v>
      </c>
      <c r="J4" s="66"/>
      <c r="K4" s="67"/>
      <c r="L4" s="60" t="s">
        <v>36</v>
      </c>
      <c r="M4" s="61"/>
      <c r="N4" s="62"/>
      <c r="O4" s="60" t="s">
        <v>44</v>
      </c>
      <c r="P4" s="61"/>
      <c r="Q4" s="62"/>
      <c r="R4" s="60" t="s">
        <v>41</v>
      </c>
      <c r="S4" s="61"/>
      <c r="T4" s="62"/>
      <c r="U4" s="60" t="s">
        <v>20</v>
      </c>
      <c r="V4" s="61"/>
      <c r="W4" s="62"/>
      <c r="X4" s="60" t="s">
        <v>34</v>
      </c>
      <c r="Y4" s="61"/>
      <c r="Z4" s="62"/>
      <c r="AA4" s="60" t="s">
        <v>42</v>
      </c>
      <c r="AB4" s="61"/>
      <c r="AC4" s="62"/>
      <c r="AD4" s="60" t="s">
        <v>27</v>
      </c>
      <c r="AE4" s="61"/>
      <c r="AF4" s="62"/>
      <c r="AG4" s="60" t="s">
        <v>31</v>
      </c>
      <c r="AH4" s="61"/>
      <c r="AI4" s="62"/>
      <c r="AJ4" s="60" t="s">
        <v>26</v>
      </c>
      <c r="AK4" s="61"/>
      <c r="AL4" s="62"/>
      <c r="AM4" s="60" t="s">
        <v>21</v>
      </c>
      <c r="AN4" s="61"/>
      <c r="AO4" s="62"/>
      <c r="AP4" s="65" t="s">
        <v>40</v>
      </c>
      <c r="AQ4" s="68"/>
      <c r="AR4" s="69"/>
      <c r="AS4" s="65" t="s">
        <v>43</v>
      </c>
      <c r="AT4" s="68"/>
      <c r="AU4" s="69"/>
      <c r="AV4" s="65" t="s">
        <v>35</v>
      </c>
      <c r="AW4" s="68"/>
      <c r="AX4" s="69"/>
      <c r="AY4" s="65" t="s">
        <v>32</v>
      </c>
      <c r="AZ4" s="68"/>
      <c r="BA4" s="69"/>
      <c r="BB4" s="60" t="s">
        <v>22</v>
      </c>
      <c r="BC4" s="61"/>
      <c r="BD4" s="62"/>
      <c r="BE4" s="60" t="s">
        <v>29</v>
      </c>
      <c r="BF4" s="61"/>
      <c r="BG4" s="62"/>
      <c r="BH4" s="60" t="s">
        <v>33</v>
      </c>
      <c r="BI4" s="61"/>
      <c r="BJ4" s="62"/>
      <c r="BK4" s="60" t="s">
        <v>37</v>
      </c>
      <c r="BL4" s="61"/>
      <c r="BM4" s="62"/>
      <c r="BN4" s="33" t="s">
        <v>23</v>
      </c>
      <c r="BO4" s="34" t="s">
        <v>23</v>
      </c>
      <c r="BP4" s="7"/>
      <c r="BR4" s="9"/>
      <c r="BS4" s="9"/>
      <c r="BT4" s="9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  <c r="DF4" s="9"/>
      <c r="DG4" s="9"/>
      <c r="DH4" s="9"/>
    </row>
    <row r="5" spans="1:191" ht="45" customHeight="1" thickBot="1" x14ac:dyDescent="0.35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24</v>
      </c>
      <c r="BO5" s="26" t="s">
        <v>25</v>
      </c>
      <c r="BP5" s="4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>
        <v>0</v>
      </c>
      <c r="M6" s="11">
        <v>0</v>
      </c>
      <c r="N6" s="36">
        <v>0</v>
      </c>
      <c r="O6" s="35">
        <v>0</v>
      </c>
      <c r="P6" s="11">
        <v>0</v>
      </c>
      <c r="Q6" s="36">
        <f t="shared" ref="Q6:Q17" si="0">IF(O6=0,0,P6/O6*1000)</f>
        <v>0</v>
      </c>
      <c r="R6" s="35">
        <v>0</v>
      </c>
      <c r="S6" s="11">
        <v>0</v>
      </c>
      <c r="T6" s="36"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35">
        <v>0</v>
      </c>
      <c r="BC6" s="11">
        <v>0</v>
      </c>
      <c r="BD6" s="36">
        <v>0</v>
      </c>
      <c r="BE6" s="35">
        <v>0</v>
      </c>
      <c r="BF6" s="11">
        <v>0</v>
      </c>
      <c r="BG6" s="36">
        <v>0</v>
      </c>
      <c r="BH6" s="35">
        <v>0</v>
      </c>
      <c r="BI6" s="11">
        <v>0</v>
      </c>
      <c r="BJ6" s="36">
        <v>0</v>
      </c>
      <c r="BK6" s="35">
        <v>0</v>
      </c>
      <c r="BL6" s="11">
        <v>0</v>
      </c>
      <c r="BM6" s="36">
        <v>0</v>
      </c>
      <c r="BN6" s="6">
        <f t="shared" ref="BN6:BN37" si="1">SUM(BE6,BB6,AM6,AJ6,AD6,U6,C6)</f>
        <v>0</v>
      </c>
      <c r="BO6" s="13">
        <f t="shared" ref="BO6:BO37" si="2">SUM(BF6,BC6,AN6,AK6,AE6,V6,D6)</f>
        <v>0</v>
      </c>
      <c r="BP6" s="4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>
        <v>0</v>
      </c>
      <c r="M7" s="11">
        <v>0</v>
      </c>
      <c r="N7" s="36">
        <v>0</v>
      </c>
      <c r="O7" s="35">
        <v>0</v>
      </c>
      <c r="P7" s="11">
        <v>0</v>
      </c>
      <c r="Q7" s="36">
        <f t="shared" si="0"/>
        <v>0</v>
      </c>
      <c r="R7" s="35">
        <v>0</v>
      </c>
      <c r="S7" s="11">
        <v>0</v>
      </c>
      <c r="T7" s="36"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35">
        <v>0</v>
      </c>
      <c r="BC7" s="11">
        <v>0</v>
      </c>
      <c r="BD7" s="36">
        <v>0</v>
      </c>
      <c r="BE7" s="35">
        <v>0</v>
      </c>
      <c r="BF7" s="11">
        <v>0</v>
      </c>
      <c r="BG7" s="36">
        <v>0</v>
      </c>
      <c r="BH7" s="35">
        <v>0</v>
      </c>
      <c r="BI7" s="11">
        <v>0</v>
      </c>
      <c r="BJ7" s="36">
        <v>0</v>
      </c>
      <c r="BK7" s="35">
        <v>0</v>
      </c>
      <c r="BL7" s="11">
        <v>0</v>
      </c>
      <c r="BM7" s="36">
        <v>0</v>
      </c>
      <c r="BN7" s="6">
        <f t="shared" si="1"/>
        <v>0</v>
      </c>
      <c r="BO7" s="13">
        <f t="shared" si="2"/>
        <v>0</v>
      </c>
      <c r="BP7" s="4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>
        <v>0</v>
      </c>
      <c r="M8" s="11">
        <v>0</v>
      </c>
      <c r="N8" s="36">
        <v>0</v>
      </c>
      <c r="O8" s="35">
        <v>0</v>
      </c>
      <c r="P8" s="11">
        <v>0</v>
      </c>
      <c r="Q8" s="36">
        <f t="shared" si="0"/>
        <v>0</v>
      </c>
      <c r="R8" s="35">
        <v>0</v>
      </c>
      <c r="S8" s="11">
        <v>0</v>
      </c>
      <c r="T8" s="36"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5">
        <v>0</v>
      </c>
      <c r="AT8" s="11">
        <v>0</v>
      </c>
      <c r="AU8" s="36">
        <v>0</v>
      </c>
      <c r="AV8" s="35">
        <v>0</v>
      </c>
      <c r="AW8" s="11">
        <v>0</v>
      </c>
      <c r="AX8" s="36">
        <v>0</v>
      </c>
      <c r="AY8" s="35">
        <v>0</v>
      </c>
      <c r="AZ8" s="11">
        <v>0</v>
      </c>
      <c r="BA8" s="36">
        <v>0</v>
      </c>
      <c r="BB8" s="35">
        <v>0</v>
      </c>
      <c r="BC8" s="11">
        <v>0</v>
      </c>
      <c r="BD8" s="36">
        <v>0</v>
      </c>
      <c r="BE8" s="37">
        <v>0</v>
      </c>
      <c r="BF8" s="12">
        <v>0</v>
      </c>
      <c r="BG8" s="36">
        <v>0</v>
      </c>
      <c r="BH8" s="37">
        <v>0</v>
      </c>
      <c r="BI8" s="12">
        <v>0</v>
      </c>
      <c r="BJ8" s="36">
        <v>0</v>
      </c>
      <c r="BK8" s="37">
        <v>0</v>
      </c>
      <c r="BL8" s="12">
        <v>0</v>
      </c>
      <c r="BM8" s="36">
        <v>0</v>
      </c>
      <c r="BN8" s="6">
        <f t="shared" si="1"/>
        <v>0</v>
      </c>
      <c r="BO8" s="13">
        <f t="shared" si="2"/>
        <v>0</v>
      </c>
      <c r="BP8" s="4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>
        <v>0</v>
      </c>
      <c r="M9" s="11">
        <v>0</v>
      </c>
      <c r="N9" s="36">
        <v>0</v>
      </c>
      <c r="O9" s="35">
        <v>0</v>
      </c>
      <c r="P9" s="11">
        <v>0</v>
      </c>
      <c r="Q9" s="36">
        <f t="shared" si="0"/>
        <v>0</v>
      </c>
      <c r="R9" s="35">
        <v>0</v>
      </c>
      <c r="S9" s="11">
        <v>0</v>
      </c>
      <c r="T9" s="36"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5">
        <v>0</v>
      </c>
      <c r="AT9" s="11">
        <v>0</v>
      </c>
      <c r="AU9" s="36">
        <v>0</v>
      </c>
      <c r="AV9" s="35">
        <v>0</v>
      </c>
      <c r="AW9" s="11">
        <v>0</v>
      </c>
      <c r="AX9" s="36">
        <v>0</v>
      </c>
      <c r="AY9" s="35">
        <v>0</v>
      </c>
      <c r="AZ9" s="11">
        <v>0</v>
      </c>
      <c r="BA9" s="36">
        <v>0</v>
      </c>
      <c r="BB9" s="35">
        <v>0</v>
      </c>
      <c r="BC9" s="11">
        <v>0</v>
      </c>
      <c r="BD9" s="36">
        <v>0</v>
      </c>
      <c r="BE9" s="37">
        <v>0</v>
      </c>
      <c r="BF9" s="12">
        <v>0</v>
      </c>
      <c r="BG9" s="36">
        <v>0</v>
      </c>
      <c r="BH9" s="37">
        <v>0</v>
      </c>
      <c r="BI9" s="12">
        <v>0</v>
      </c>
      <c r="BJ9" s="36">
        <v>0</v>
      </c>
      <c r="BK9" s="37">
        <v>0</v>
      </c>
      <c r="BL9" s="12">
        <v>0</v>
      </c>
      <c r="BM9" s="36">
        <v>0</v>
      </c>
      <c r="BN9" s="6">
        <f t="shared" si="1"/>
        <v>0</v>
      </c>
      <c r="BO9" s="13">
        <f t="shared" si="2"/>
        <v>0</v>
      </c>
      <c r="BP9" s="4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>
        <v>0</v>
      </c>
      <c r="M10" s="11">
        <v>0</v>
      </c>
      <c r="N10" s="36">
        <v>0</v>
      </c>
      <c r="O10" s="35">
        <v>0</v>
      </c>
      <c r="P10" s="11">
        <v>0</v>
      </c>
      <c r="Q10" s="36">
        <f t="shared" si="0"/>
        <v>0</v>
      </c>
      <c r="R10" s="35">
        <v>0</v>
      </c>
      <c r="S10" s="11">
        <v>0</v>
      </c>
      <c r="T10" s="36"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5">
        <v>0</v>
      </c>
      <c r="AT10" s="11">
        <v>0</v>
      </c>
      <c r="AU10" s="36">
        <v>0</v>
      </c>
      <c r="AV10" s="35">
        <v>0</v>
      </c>
      <c r="AW10" s="11">
        <v>0</v>
      </c>
      <c r="AX10" s="36">
        <v>0</v>
      </c>
      <c r="AY10" s="35">
        <v>0</v>
      </c>
      <c r="AZ10" s="11">
        <v>0</v>
      </c>
      <c r="BA10" s="36">
        <v>0</v>
      </c>
      <c r="BB10" s="35">
        <v>0</v>
      </c>
      <c r="BC10" s="11">
        <v>0</v>
      </c>
      <c r="BD10" s="36">
        <v>0</v>
      </c>
      <c r="BE10" s="37">
        <v>0</v>
      </c>
      <c r="BF10" s="12">
        <v>0</v>
      </c>
      <c r="BG10" s="36">
        <v>0</v>
      </c>
      <c r="BH10" s="37">
        <v>0</v>
      </c>
      <c r="BI10" s="12">
        <v>0</v>
      </c>
      <c r="BJ10" s="36">
        <v>0</v>
      </c>
      <c r="BK10" s="37">
        <v>0</v>
      </c>
      <c r="BL10" s="12">
        <v>0</v>
      </c>
      <c r="BM10" s="36">
        <v>0</v>
      </c>
      <c r="BN10" s="6">
        <f t="shared" si="1"/>
        <v>0</v>
      </c>
      <c r="BO10" s="13">
        <f t="shared" si="2"/>
        <v>0</v>
      </c>
      <c r="BP10" s="4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>
        <v>0</v>
      </c>
      <c r="M11" s="11">
        <v>0</v>
      </c>
      <c r="N11" s="36">
        <v>0</v>
      </c>
      <c r="O11" s="35">
        <v>0</v>
      </c>
      <c r="P11" s="11">
        <v>0</v>
      </c>
      <c r="Q11" s="36">
        <f t="shared" si="0"/>
        <v>0</v>
      </c>
      <c r="R11" s="35">
        <v>0</v>
      </c>
      <c r="S11" s="11">
        <v>0</v>
      </c>
      <c r="T11" s="36"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35">
        <v>0</v>
      </c>
      <c r="BC11" s="11">
        <v>0</v>
      </c>
      <c r="BD11" s="36">
        <v>0</v>
      </c>
      <c r="BE11" s="35">
        <v>0</v>
      </c>
      <c r="BF11" s="11">
        <v>0</v>
      </c>
      <c r="BG11" s="36">
        <v>0</v>
      </c>
      <c r="BH11" s="35">
        <v>0</v>
      </c>
      <c r="BI11" s="11">
        <v>0</v>
      </c>
      <c r="BJ11" s="36">
        <v>0</v>
      </c>
      <c r="BK11" s="35">
        <v>0</v>
      </c>
      <c r="BL11" s="11">
        <v>0</v>
      </c>
      <c r="BM11" s="36">
        <v>0</v>
      </c>
      <c r="BN11" s="6">
        <f t="shared" si="1"/>
        <v>0</v>
      </c>
      <c r="BO11" s="13">
        <f t="shared" si="2"/>
        <v>0</v>
      </c>
      <c r="BP11" s="4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>
        <v>0</v>
      </c>
      <c r="M12" s="12">
        <v>0</v>
      </c>
      <c r="N12" s="36">
        <v>0</v>
      </c>
      <c r="O12" s="37">
        <v>0</v>
      </c>
      <c r="P12" s="12">
        <v>0</v>
      </c>
      <c r="Q12" s="36">
        <f t="shared" si="0"/>
        <v>0</v>
      </c>
      <c r="R12" s="37">
        <v>0</v>
      </c>
      <c r="S12" s="12">
        <v>0</v>
      </c>
      <c r="T12" s="36">
        <v>0</v>
      </c>
      <c r="U12" s="37">
        <v>0</v>
      </c>
      <c r="V12" s="12">
        <v>0</v>
      </c>
      <c r="W12" s="36">
        <v>0</v>
      </c>
      <c r="X12" s="35">
        <v>0</v>
      </c>
      <c r="Y12" s="11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35">
        <v>0</v>
      </c>
      <c r="BC12" s="11">
        <v>0</v>
      </c>
      <c r="BD12" s="36">
        <v>0</v>
      </c>
      <c r="BE12" s="35">
        <v>0</v>
      </c>
      <c r="BF12" s="11">
        <v>0</v>
      </c>
      <c r="BG12" s="36">
        <v>0</v>
      </c>
      <c r="BH12" s="35">
        <v>0</v>
      </c>
      <c r="BI12" s="11">
        <v>0</v>
      </c>
      <c r="BJ12" s="36">
        <v>0</v>
      </c>
      <c r="BK12" s="35">
        <v>0</v>
      </c>
      <c r="BL12" s="11">
        <v>0</v>
      </c>
      <c r="BM12" s="36">
        <v>0</v>
      </c>
      <c r="BN12" s="6">
        <f t="shared" si="1"/>
        <v>0</v>
      </c>
      <c r="BO12" s="13">
        <f t="shared" si="2"/>
        <v>0</v>
      </c>
      <c r="BP12" s="4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>
        <v>0</v>
      </c>
      <c r="M13" s="11">
        <v>0</v>
      </c>
      <c r="N13" s="36">
        <v>0</v>
      </c>
      <c r="O13" s="35">
        <v>0</v>
      </c>
      <c r="P13" s="11">
        <v>0</v>
      </c>
      <c r="Q13" s="36">
        <f t="shared" si="0"/>
        <v>0</v>
      </c>
      <c r="R13" s="35">
        <v>0</v>
      </c>
      <c r="S13" s="11">
        <v>0</v>
      </c>
      <c r="T13" s="36"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35">
        <v>0</v>
      </c>
      <c r="BC13" s="11">
        <v>0</v>
      </c>
      <c r="BD13" s="36">
        <v>0</v>
      </c>
      <c r="BE13" s="35">
        <v>0</v>
      </c>
      <c r="BF13" s="11">
        <v>0</v>
      </c>
      <c r="BG13" s="36">
        <v>0</v>
      </c>
      <c r="BH13" s="35">
        <v>0</v>
      </c>
      <c r="BI13" s="11">
        <v>0</v>
      </c>
      <c r="BJ13" s="36">
        <v>0</v>
      </c>
      <c r="BK13" s="35">
        <v>0</v>
      </c>
      <c r="BL13" s="11">
        <v>0</v>
      </c>
      <c r="BM13" s="36">
        <v>0</v>
      </c>
      <c r="BN13" s="6">
        <f t="shared" si="1"/>
        <v>0</v>
      </c>
      <c r="BO13" s="13">
        <f t="shared" si="2"/>
        <v>0</v>
      </c>
      <c r="BP13" s="4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>
        <v>0</v>
      </c>
      <c r="M14" s="11">
        <v>0</v>
      </c>
      <c r="N14" s="36">
        <v>0</v>
      </c>
      <c r="O14" s="35">
        <v>0</v>
      </c>
      <c r="P14" s="11">
        <v>0</v>
      </c>
      <c r="Q14" s="36">
        <f t="shared" si="0"/>
        <v>0</v>
      </c>
      <c r="R14" s="35">
        <v>0</v>
      </c>
      <c r="S14" s="11">
        <v>0</v>
      </c>
      <c r="T14" s="36"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35">
        <v>0</v>
      </c>
      <c r="BC14" s="11">
        <v>0</v>
      </c>
      <c r="BD14" s="36">
        <v>0</v>
      </c>
      <c r="BE14" s="35">
        <v>0</v>
      </c>
      <c r="BF14" s="11">
        <v>0</v>
      </c>
      <c r="BG14" s="36">
        <v>0</v>
      </c>
      <c r="BH14" s="35">
        <v>0</v>
      </c>
      <c r="BI14" s="11">
        <v>0</v>
      </c>
      <c r="BJ14" s="36">
        <v>0</v>
      </c>
      <c r="BK14" s="35">
        <v>0</v>
      </c>
      <c r="BL14" s="11">
        <v>0</v>
      </c>
      <c r="BM14" s="36">
        <v>0</v>
      </c>
      <c r="BN14" s="6">
        <f t="shared" si="1"/>
        <v>0</v>
      </c>
      <c r="BO14" s="13">
        <f t="shared" si="2"/>
        <v>0</v>
      </c>
      <c r="BP14" s="4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>
        <v>0</v>
      </c>
      <c r="M15" s="11">
        <v>0</v>
      </c>
      <c r="N15" s="36">
        <v>0</v>
      </c>
      <c r="O15" s="35">
        <v>0</v>
      </c>
      <c r="P15" s="11">
        <v>0</v>
      </c>
      <c r="Q15" s="36">
        <f t="shared" si="0"/>
        <v>0</v>
      </c>
      <c r="R15" s="35">
        <v>0</v>
      </c>
      <c r="S15" s="11">
        <v>0</v>
      </c>
      <c r="T15" s="36"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0</v>
      </c>
      <c r="AB15" s="11">
        <v>0</v>
      </c>
      <c r="AC15" s="36">
        <v>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400</v>
      </c>
      <c r="AK15" s="11">
        <v>1900</v>
      </c>
      <c r="AL15" s="36">
        <f t="shared" ref="AL15:AL17" si="3">AK15/AJ15*1000</f>
        <v>4750</v>
      </c>
      <c r="AM15" s="35">
        <v>0</v>
      </c>
      <c r="AN15" s="11">
        <v>0</v>
      </c>
      <c r="AO15" s="36">
        <v>0</v>
      </c>
      <c r="AP15" s="35">
        <v>0</v>
      </c>
      <c r="AQ15" s="11">
        <v>0</v>
      </c>
      <c r="AR15" s="36">
        <v>0</v>
      </c>
      <c r="AS15" s="35">
        <v>0</v>
      </c>
      <c r="AT15" s="11">
        <v>0</v>
      </c>
      <c r="AU15" s="36">
        <v>0</v>
      </c>
      <c r="AV15" s="35">
        <v>0</v>
      </c>
      <c r="AW15" s="11">
        <v>0</v>
      </c>
      <c r="AX15" s="36">
        <v>0</v>
      </c>
      <c r="AY15" s="35">
        <v>0</v>
      </c>
      <c r="AZ15" s="11">
        <v>0</v>
      </c>
      <c r="BA15" s="36">
        <v>0</v>
      </c>
      <c r="BB15" s="35">
        <v>0</v>
      </c>
      <c r="BC15" s="11">
        <v>0</v>
      </c>
      <c r="BD15" s="36">
        <v>0</v>
      </c>
      <c r="BE15" s="37">
        <v>0</v>
      </c>
      <c r="BF15" s="12">
        <v>0</v>
      </c>
      <c r="BG15" s="36">
        <v>0</v>
      </c>
      <c r="BH15" s="37">
        <v>0</v>
      </c>
      <c r="BI15" s="12">
        <v>0</v>
      </c>
      <c r="BJ15" s="36">
        <v>0</v>
      </c>
      <c r="BK15" s="37">
        <v>0</v>
      </c>
      <c r="BL15" s="12">
        <v>0</v>
      </c>
      <c r="BM15" s="36">
        <v>0</v>
      </c>
      <c r="BN15" s="6">
        <f t="shared" si="1"/>
        <v>400</v>
      </c>
      <c r="BO15" s="13">
        <f t="shared" si="2"/>
        <v>1900</v>
      </c>
      <c r="BP15" s="4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>
        <v>0</v>
      </c>
      <c r="M16" s="11">
        <v>0</v>
      </c>
      <c r="N16" s="36">
        <v>0</v>
      </c>
      <c r="O16" s="35">
        <v>0</v>
      </c>
      <c r="P16" s="11">
        <v>0</v>
      </c>
      <c r="Q16" s="36">
        <f t="shared" si="0"/>
        <v>0</v>
      </c>
      <c r="R16" s="35">
        <v>0</v>
      </c>
      <c r="S16" s="11">
        <v>0</v>
      </c>
      <c r="T16" s="36"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0</v>
      </c>
      <c r="AB16" s="11">
        <v>0</v>
      </c>
      <c r="AC16" s="36">
        <v>0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384</v>
      </c>
      <c r="AK16" s="11">
        <v>1746</v>
      </c>
      <c r="AL16" s="36">
        <f t="shared" si="3"/>
        <v>4546.875</v>
      </c>
      <c r="AM16" s="35">
        <v>0</v>
      </c>
      <c r="AN16" s="11">
        <v>0</v>
      </c>
      <c r="AO16" s="36">
        <v>0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35">
        <v>0</v>
      </c>
      <c r="BC16" s="11">
        <v>0</v>
      </c>
      <c r="BD16" s="36">
        <v>0</v>
      </c>
      <c r="BE16" s="35">
        <v>0</v>
      </c>
      <c r="BF16" s="11">
        <v>0</v>
      </c>
      <c r="BG16" s="36">
        <v>0</v>
      </c>
      <c r="BH16" s="35">
        <v>0</v>
      </c>
      <c r="BI16" s="11">
        <v>0</v>
      </c>
      <c r="BJ16" s="36">
        <v>0</v>
      </c>
      <c r="BK16" s="35">
        <v>0</v>
      </c>
      <c r="BL16" s="11">
        <v>0</v>
      </c>
      <c r="BM16" s="36">
        <v>0</v>
      </c>
      <c r="BN16" s="6">
        <f t="shared" si="1"/>
        <v>384</v>
      </c>
      <c r="BO16" s="13">
        <f t="shared" si="2"/>
        <v>1746</v>
      </c>
      <c r="BP16" s="4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>
        <v>0</v>
      </c>
      <c r="M17" s="11">
        <v>0</v>
      </c>
      <c r="N17" s="36">
        <v>0</v>
      </c>
      <c r="O17" s="35">
        <v>0</v>
      </c>
      <c r="P17" s="11">
        <v>0</v>
      </c>
      <c r="Q17" s="36">
        <f t="shared" si="0"/>
        <v>0</v>
      </c>
      <c r="R17" s="35">
        <v>0</v>
      </c>
      <c r="S17" s="11">
        <v>0</v>
      </c>
      <c r="T17" s="36"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0</v>
      </c>
      <c r="AB17" s="11">
        <v>0</v>
      </c>
      <c r="AC17" s="36">
        <v>0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384</v>
      </c>
      <c r="AK17" s="11">
        <v>1799</v>
      </c>
      <c r="AL17" s="36">
        <f t="shared" si="3"/>
        <v>4684.895833333333</v>
      </c>
      <c r="AM17" s="35">
        <v>0</v>
      </c>
      <c r="AN17" s="11">
        <v>0</v>
      </c>
      <c r="AO17" s="36">
        <v>0</v>
      </c>
      <c r="AP17" s="35">
        <v>0</v>
      </c>
      <c r="AQ17" s="11">
        <v>0</v>
      </c>
      <c r="AR17" s="36">
        <v>0</v>
      </c>
      <c r="AS17" s="35">
        <v>0</v>
      </c>
      <c r="AT17" s="11">
        <v>0</v>
      </c>
      <c r="AU17" s="36">
        <v>0</v>
      </c>
      <c r="AV17" s="35">
        <v>0</v>
      </c>
      <c r="AW17" s="11">
        <v>0</v>
      </c>
      <c r="AX17" s="36">
        <v>0</v>
      </c>
      <c r="AY17" s="35">
        <v>0</v>
      </c>
      <c r="AZ17" s="11">
        <v>0</v>
      </c>
      <c r="BA17" s="36">
        <v>0</v>
      </c>
      <c r="BB17" s="35">
        <v>0</v>
      </c>
      <c r="BC17" s="11">
        <v>0</v>
      </c>
      <c r="BD17" s="36">
        <v>0</v>
      </c>
      <c r="BE17" s="37">
        <v>0</v>
      </c>
      <c r="BF17" s="12">
        <v>0</v>
      </c>
      <c r="BG17" s="36">
        <v>0</v>
      </c>
      <c r="BH17" s="37">
        <v>0</v>
      </c>
      <c r="BI17" s="12">
        <v>0</v>
      </c>
      <c r="BJ17" s="36">
        <v>0</v>
      </c>
      <c r="BK17" s="37">
        <v>0</v>
      </c>
      <c r="BL17" s="12">
        <v>0</v>
      </c>
      <c r="BM17" s="36">
        <v>0</v>
      </c>
      <c r="BN17" s="6">
        <f t="shared" si="1"/>
        <v>384</v>
      </c>
      <c r="BO17" s="13">
        <f t="shared" si="2"/>
        <v>1799</v>
      </c>
      <c r="BP17" s="4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>
        <f t="shared" ref="L18:M18" si="4">SUM(L6:L17)</f>
        <v>0</v>
      </c>
      <c r="M18" s="30">
        <f t="shared" si="4"/>
        <v>0</v>
      </c>
      <c r="N18" s="39"/>
      <c r="O18" s="38">
        <f t="shared" ref="O18:P18" si="5">SUM(O6:O17)</f>
        <v>0</v>
      </c>
      <c r="P18" s="30">
        <f t="shared" si="5"/>
        <v>0</v>
      </c>
      <c r="Q18" s="39"/>
      <c r="R18" s="38">
        <f t="shared" ref="R18:S18" si="6">SUM(R6:R17)</f>
        <v>0</v>
      </c>
      <c r="S18" s="30">
        <f t="shared" si="6"/>
        <v>0</v>
      </c>
      <c r="T18" s="39"/>
      <c r="U18" s="38">
        <f t="shared" ref="U18:V18" si="7">SUM(U6:U17)</f>
        <v>0</v>
      </c>
      <c r="V18" s="30">
        <f t="shared" si="7"/>
        <v>0</v>
      </c>
      <c r="W18" s="39"/>
      <c r="X18" s="38">
        <f t="shared" ref="X18:Y18" si="8">SUM(X6:X17)</f>
        <v>0</v>
      </c>
      <c r="Y18" s="30">
        <f t="shared" si="8"/>
        <v>0</v>
      </c>
      <c r="Z18" s="39"/>
      <c r="AA18" s="38">
        <f t="shared" ref="AA18:AB18" si="9">SUM(AA6:AA17)</f>
        <v>0</v>
      </c>
      <c r="AB18" s="30">
        <f t="shared" si="9"/>
        <v>0</v>
      </c>
      <c r="AC18" s="39"/>
      <c r="AD18" s="38">
        <f t="shared" ref="AD18:AE18" si="10">SUM(AD6:AD17)</f>
        <v>0</v>
      </c>
      <c r="AE18" s="30">
        <f t="shared" si="10"/>
        <v>0</v>
      </c>
      <c r="AF18" s="39"/>
      <c r="AG18" s="38">
        <f t="shared" ref="AG18:AH18" si="11">SUM(AG6:AG17)</f>
        <v>0</v>
      </c>
      <c r="AH18" s="30">
        <f t="shared" si="11"/>
        <v>0</v>
      </c>
      <c r="AI18" s="39"/>
      <c r="AJ18" s="38">
        <f t="shared" ref="AJ18:AK18" si="12">SUM(AJ6:AJ17)</f>
        <v>1168</v>
      </c>
      <c r="AK18" s="30">
        <f t="shared" si="12"/>
        <v>5445</v>
      </c>
      <c r="AL18" s="39"/>
      <c r="AM18" s="38">
        <f t="shared" ref="AM18:AN18" si="13">SUM(AM6:AM17)</f>
        <v>0</v>
      </c>
      <c r="AN18" s="30">
        <f t="shared" si="13"/>
        <v>0</v>
      </c>
      <c r="AO18" s="39"/>
      <c r="AP18" s="38">
        <f t="shared" ref="AP18:AQ18" si="14">SUM(AP6:AP17)</f>
        <v>0</v>
      </c>
      <c r="AQ18" s="30">
        <f t="shared" si="14"/>
        <v>0</v>
      </c>
      <c r="AR18" s="39"/>
      <c r="AS18" s="38">
        <f t="shared" ref="AS18:AT18" si="15">SUM(AS6:AS17)</f>
        <v>0</v>
      </c>
      <c r="AT18" s="30">
        <f t="shared" si="15"/>
        <v>0</v>
      </c>
      <c r="AU18" s="39"/>
      <c r="AV18" s="38">
        <f t="shared" ref="AV18:AW18" si="16">SUM(AV6:AV17)</f>
        <v>0</v>
      </c>
      <c r="AW18" s="30">
        <f t="shared" si="16"/>
        <v>0</v>
      </c>
      <c r="AX18" s="39"/>
      <c r="AY18" s="38">
        <f t="shared" ref="AY18:AZ18" si="17">SUM(AY6:AY17)</f>
        <v>0</v>
      </c>
      <c r="AZ18" s="30">
        <f t="shared" si="17"/>
        <v>0</v>
      </c>
      <c r="BA18" s="39"/>
      <c r="BB18" s="38">
        <f t="shared" ref="BB18:BC18" si="18">SUM(BB6:BB17)</f>
        <v>0</v>
      </c>
      <c r="BC18" s="30">
        <f t="shared" si="18"/>
        <v>0</v>
      </c>
      <c r="BD18" s="39"/>
      <c r="BE18" s="38">
        <f t="shared" ref="BE18:BF18" si="19">SUM(BE6:BE17)</f>
        <v>0</v>
      </c>
      <c r="BF18" s="30">
        <f t="shared" si="19"/>
        <v>0</v>
      </c>
      <c r="BG18" s="39"/>
      <c r="BH18" s="38">
        <f t="shared" ref="BH18:BI18" si="20">SUM(BH6:BH17)</f>
        <v>0</v>
      </c>
      <c r="BI18" s="30">
        <f t="shared" si="20"/>
        <v>0</v>
      </c>
      <c r="BJ18" s="39"/>
      <c r="BK18" s="38">
        <f t="shared" ref="BK18:BL18" si="21">SUM(BK6:BK17)</f>
        <v>0</v>
      </c>
      <c r="BL18" s="30">
        <f t="shared" si="21"/>
        <v>0</v>
      </c>
      <c r="BM18" s="39"/>
      <c r="BN18" s="31">
        <f t="shared" si="1"/>
        <v>1168</v>
      </c>
      <c r="BO18" s="32">
        <f t="shared" si="2"/>
        <v>5445</v>
      </c>
      <c r="BP18" s="4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>
        <v>0</v>
      </c>
      <c r="M19" s="27">
        <v>0</v>
      </c>
      <c r="N19" s="41">
        <v>0</v>
      </c>
      <c r="O19" s="40">
        <v>0</v>
      </c>
      <c r="P19" s="27">
        <v>0</v>
      </c>
      <c r="Q19" s="41">
        <f t="shared" ref="Q19:Q30" si="22">IF(O19=0,0,P19/O19*1000)</f>
        <v>0</v>
      </c>
      <c r="R19" s="40">
        <v>0</v>
      </c>
      <c r="S19" s="27">
        <v>0</v>
      </c>
      <c r="T19" s="41"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0</v>
      </c>
      <c r="AB19" s="27">
        <v>0</v>
      </c>
      <c r="AC19" s="41">
        <v>0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448</v>
      </c>
      <c r="AK19" s="27">
        <v>2049</v>
      </c>
      <c r="AL19" s="41">
        <f t="shared" ref="AL19:AL30" si="23">AK19/AJ19*1000</f>
        <v>4573.6607142857147</v>
      </c>
      <c r="AM19" s="40">
        <v>0</v>
      </c>
      <c r="AN19" s="27">
        <v>0</v>
      </c>
      <c r="AO19" s="41">
        <v>0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40">
        <v>0</v>
      </c>
      <c r="BC19" s="27">
        <v>0</v>
      </c>
      <c r="BD19" s="41">
        <v>0</v>
      </c>
      <c r="BE19" s="40">
        <v>0</v>
      </c>
      <c r="BF19" s="27">
        <v>0</v>
      </c>
      <c r="BG19" s="41">
        <v>0</v>
      </c>
      <c r="BH19" s="40">
        <v>0</v>
      </c>
      <c r="BI19" s="27">
        <v>0</v>
      </c>
      <c r="BJ19" s="41">
        <v>0</v>
      </c>
      <c r="BK19" s="40">
        <v>0</v>
      </c>
      <c r="BL19" s="27">
        <v>0</v>
      </c>
      <c r="BM19" s="41">
        <v>0</v>
      </c>
      <c r="BN19" s="28">
        <f t="shared" si="1"/>
        <v>448</v>
      </c>
      <c r="BO19" s="29">
        <f t="shared" si="2"/>
        <v>2049</v>
      </c>
      <c r="BP19" s="4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>
        <v>0</v>
      </c>
      <c r="M20" s="11">
        <v>0</v>
      </c>
      <c r="N20" s="36">
        <v>0</v>
      </c>
      <c r="O20" s="35">
        <v>0</v>
      </c>
      <c r="P20" s="11">
        <v>0</v>
      </c>
      <c r="Q20" s="36">
        <f t="shared" si="22"/>
        <v>0</v>
      </c>
      <c r="R20" s="35">
        <v>0</v>
      </c>
      <c r="S20" s="11">
        <v>0</v>
      </c>
      <c r="T20" s="36"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0</v>
      </c>
      <c r="AB20" s="11">
        <v>0</v>
      </c>
      <c r="AC20" s="36">
        <v>0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448</v>
      </c>
      <c r="AK20" s="11">
        <v>2255</v>
      </c>
      <c r="AL20" s="36">
        <f t="shared" si="23"/>
        <v>5033.4821428571431</v>
      </c>
      <c r="AM20" s="35">
        <v>0</v>
      </c>
      <c r="AN20" s="11">
        <v>0</v>
      </c>
      <c r="AO20" s="36">
        <v>0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35">
        <v>0</v>
      </c>
      <c r="BC20" s="11">
        <v>0</v>
      </c>
      <c r="BD20" s="36">
        <v>0</v>
      </c>
      <c r="BE20" s="35">
        <v>0</v>
      </c>
      <c r="BF20" s="11">
        <v>0</v>
      </c>
      <c r="BG20" s="36">
        <v>0</v>
      </c>
      <c r="BH20" s="35">
        <v>0</v>
      </c>
      <c r="BI20" s="11">
        <v>0</v>
      </c>
      <c r="BJ20" s="36">
        <v>0</v>
      </c>
      <c r="BK20" s="35">
        <v>0</v>
      </c>
      <c r="BL20" s="11">
        <v>0</v>
      </c>
      <c r="BM20" s="36">
        <v>0</v>
      </c>
      <c r="BN20" s="6">
        <f t="shared" si="1"/>
        <v>448</v>
      </c>
      <c r="BO20" s="13">
        <f t="shared" si="2"/>
        <v>2255</v>
      </c>
      <c r="BP20" s="4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>
        <v>0</v>
      </c>
      <c r="M21" s="11">
        <v>0</v>
      </c>
      <c r="N21" s="36">
        <v>0</v>
      </c>
      <c r="O21" s="35">
        <v>0</v>
      </c>
      <c r="P21" s="11">
        <v>0</v>
      </c>
      <c r="Q21" s="36">
        <f t="shared" si="22"/>
        <v>0</v>
      </c>
      <c r="R21" s="35">
        <v>0</v>
      </c>
      <c r="S21" s="11">
        <v>0</v>
      </c>
      <c r="T21" s="36"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0</v>
      </c>
      <c r="AB21" s="11">
        <v>0</v>
      </c>
      <c r="AC21" s="36">
        <v>0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544</v>
      </c>
      <c r="AK21" s="11">
        <v>3017</v>
      </c>
      <c r="AL21" s="36">
        <f t="shared" si="23"/>
        <v>5545.9558823529414</v>
      </c>
      <c r="AM21" s="35">
        <v>0</v>
      </c>
      <c r="AN21" s="11">
        <v>0</v>
      </c>
      <c r="AO21" s="36">
        <v>0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35">
        <v>0</v>
      </c>
      <c r="BC21" s="11">
        <v>0</v>
      </c>
      <c r="BD21" s="36">
        <v>0</v>
      </c>
      <c r="BE21" s="35">
        <v>0</v>
      </c>
      <c r="BF21" s="11">
        <v>0</v>
      </c>
      <c r="BG21" s="36">
        <v>0</v>
      </c>
      <c r="BH21" s="35">
        <v>0</v>
      </c>
      <c r="BI21" s="11">
        <v>0</v>
      </c>
      <c r="BJ21" s="36">
        <v>0</v>
      </c>
      <c r="BK21" s="35">
        <v>0</v>
      </c>
      <c r="BL21" s="11">
        <v>0</v>
      </c>
      <c r="BM21" s="36">
        <v>0</v>
      </c>
      <c r="BN21" s="6">
        <f t="shared" si="1"/>
        <v>544</v>
      </c>
      <c r="BO21" s="13">
        <f t="shared" si="2"/>
        <v>3017</v>
      </c>
      <c r="BP21" s="4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>
        <v>0</v>
      </c>
      <c r="M22" s="11">
        <v>0</v>
      </c>
      <c r="N22" s="36">
        <v>0</v>
      </c>
      <c r="O22" s="35">
        <v>0</v>
      </c>
      <c r="P22" s="11">
        <v>0</v>
      </c>
      <c r="Q22" s="36">
        <f t="shared" si="22"/>
        <v>0</v>
      </c>
      <c r="R22" s="35">
        <v>0</v>
      </c>
      <c r="S22" s="11">
        <v>0</v>
      </c>
      <c r="T22" s="36"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0</v>
      </c>
      <c r="AB22" s="11">
        <v>0</v>
      </c>
      <c r="AC22" s="36">
        <v>0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497</v>
      </c>
      <c r="AK22" s="11">
        <v>2930</v>
      </c>
      <c r="AL22" s="36">
        <f t="shared" si="23"/>
        <v>5895.3722334004024</v>
      </c>
      <c r="AM22" s="35">
        <v>0</v>
      </c>
      <c r="AN22" s="11">
        <v>0</v>
      </c>
      <c r="AO22" s="36">
        <v>0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35">
        <v>0</v>
      </c>
      <c r="BC22" s="11">
        <v>0</v>
      </c>
      <c r="BD22" s="36">
        <v>0</v>
      </c>
      <c r="BE22" s="35">
        <v>0</v>
      </c>
      <c r="BF22" s="11">
        <v>0</v>
      </c>
      <c r="BG22" s="36">
        <v>0</v>
      </c>
      <c r="BH22" s="35">
        <v>0</v>
      </c>
      <c r="BI22" s="11">
        <v>0</v>
      </c>
      <c r="BJ22" s="36">
        <v>0</v>
      </c>
      <c r="BK22" s="35">
        <v>0</v>
      </c>
      <c r="BL22" s="11">
        <v>0</v>
      </c>
      <c r="BM22" s="36">
        <v>0</v>
      </c>
      <c r="BN22" s="6">
        <f t="shared" si="1"/>
        <v>497</v>
      </c>
      <c r="BO22" s="13">
        <f t="shared" si="2"/>
        <v>2930</v>
      </c>
      <c r="BP22" s="4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>
        <v>0</v>
      </c>
      <c r="M23" s="11">
        <v>0</v>
      </c>
      <c r="N23" s="36">
        <v>0</v>
      </c>
      <c r="O23" s="35">
        <v>0</v>
      </c>
      <c r="P23" s="11">
        <v>0</v>
      </c>
      <c r="Q23" s="36">
        <f t="shared" si="22"/>
        <v>0</v>
      </c>
      <c r="R23" s="35">
        <v>0</v>
      </c>
      <c r="S23" s="11">
        <v>0</v>
      </c>
      <c r="T23" s="36"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0</v>
      </c>
      <c r="AB23" s="11">
        <v>0</v>
      </c>
      <c r="AC23" s="36">
        <v>0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608</v>
      </c>
      <c r="AK23" s="11">
        <v>3329</v>
      </c>
      <c r="AL23" s="36">
        <f t="shared" si="23"/>
        <v>5475.3289473684208</v>
      </c>
      <c r="AM23" s="35">
        <v>0</v>
      </c>
      <c r="AN23" s="11">
        <v>0</v>
      </c>
      <c r="AO23" s="36">
        <v>0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35">
        <v>0</v>
      </c>
      <c r="BC23" s="11">
        <v>0</v>
      </c>
      <c r="BD23" s="36">
        <v>0</v>
      </c>
      <c r="BE23" s="35">
        <v>0</v>
      </c>
      <c r="BF23" s="11">
        <v>0</v>
      </c>
      <c r="BG23" s="36">
        <v>0</v>
      </c>
      <c r="BH23" s="35">
        <v>0</v>
      </c>
      <c r="BI23" s="11">
        <v>0</v>
      </c>
      <c r="BJ23" s="36">
        <v>0</v>
      </c>
      <c r="BK23" s="35">
        <v>0</v>
      </c>
      <c r="BL23" s="11">
        <v>0</v>
      </c>
      <c r="BM23" s="36">
        <v>0</v>
      </c>
      <c r="BN23" s="6">
        <f t="shared" si="1"/>
        <v>608</v>
      </c>
      <c r="BO23" s="13">
        <f t="shared" si="2"/>
        <v>3329</v>
      </c>
      <c r="BP23" s="4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>
        <v>0</v>
      </c>
      <c r="M24" s="11">
        <v>0</v>
      </c>
      <c r="N24" s="36">
        <v>0</v>
      </c>
      <c r="O24" s="35">
        <v>0</v>
      </c>
      <c r="P24" s="11">
        <v>0</v>
      </c>
      <c r="Q24" s="36">
        <f t="shared" si="22"/>
        <v>0</v>
      </c>
      <c r="R24" s="35">
        <v>0</v>
      </c>
      <c r="S24" s="11">
        <v>0</v>
      </c>
      <c r="T24" s="36"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0</v>
      </c>
      <c r="AB24" s="11">
        <v>0</v>
      </c>
      <c r="AC24" s="36">
        <v>0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422</v>
      </c>
      <c r="AK24" s="11">
        <v>2305</v>
      </c>
      <c r="AL24" s="36">
        <f t="shared" si="23"/>
        <v>5462.0853080568713</v>
      </c>
      <c r="AM24" s="35">
        <v>0</v>
      </c>
      <c r="AN24" s="11">
        <v>0</v>
      </c>
      <c r="AO24" s="36">
        <v>0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35">
        <v>0</v>
      </c>
      <c r="BC24" s="11">
        <v>0</v>
      </c>
      <c r="BD24" s="36">
        <v>0</v>
      </c>
      <c r="BE24" s="35">
        <v>0</v>
      </c>
      <c r="BF24" s="11">
        <v>0</v>
      </c>
      <c r="BG24" s="36">
        <v>0</v>
      </c>
      <c r="BH24" s="35">
        <v>0</v>
      </c>
      <c r="BI24" s="11">
        <v>0</v>
      </c>
      <c r="BJ24" s="36">
        <v>0</v>
      </c>
      <c r="BK24" s="35">
        <v>0</v>
      </c>
      <c r="BL24" s="11">
        <v>0</v>
      </c>
      <c r="BM24" s="36">
        <v>0</v>
      </c>
      <c r="BN24" s="6">
        <f t="shared" si="1"/>
        <v>422</v>
      </c>
      <c r="BO24" s="13">
        <f t="shared" si="2"/>
        <v>2305</v>
      </c>
      <c r="BP24" s="4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>
        <v>0</v>
      </c>
      <c r="M25" s="11">
        <v>0</v>
      </c>
      <c r="N25" s="36">
        <v>0</v>
      </c>
      <c r="O25" s="35">
        <v>0</v>
      </c>
      <c r="P25" s="11">
        <v>0</v>
      </c>
      <c r="Q25" s="36">
        <f t="shared" si="22"/>
        <v>0</v>
      </c>
      <c r="R25" s="35">
        <v>0</v>
      </c>
      <c r="S25" s="11">
        <v>0</v>
      </c>
      <c r="T25" s="36"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0</v>
      </c>
      <c r="AB25" s="11">
        <v>0</v>
      </c>
      <c r="AC25" s="36">
        <v>0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441</v>
      </c>
      <c r="AK25" s="11">
        <v>2423</v>
      </c>
      <c r="AL25" s="36">
        <f t="shared" si="23"/>
        <v>5494.3310657596376</v>
      </c>
      <c r="AM25" s="35">
        <v>0</v>
      </c>
      <c r="AN25" s="11">
        <v>0</v>
      </c>
      <c r="AO25" s="36">
        <v>0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35">
        <v>0</v>
      </c>
      <c r="BC25" s="11">
        <v>0</v>
      </c>
      <c r="BD25" s="36">
        <v>0</v>
      </c>
      <c r="BE25" s="35">
        <v>0</v>
      </c>
      <c r="BF25" s="11">
        <v>0</v>
      </c>
      <c r="BG25" s="36">
        <v>0</v>
      </c>
      <c r="BH25" s="35">
        <v>0</v>
      </c>
      <c r="BI25" s="11">
        <v>0</v>
      </c>
      <c r="BJ25" s="36">
        <v>0</v>
      </c>
      <c r="BK25" s="35">
        <v>0</v>
      </c>
      <c r="BL25" s="11">
        <v>0</v>
      </c>
      <c r="BM25" s="36">
        <v>0</v>
      </c>
      <c r="BN25" s="6">
        <f t="shared" si="1"/>
        <v>441</v>
      </c>
      <c r="BO25" s="13">
        <f t="shared" si="2"/>
        <v>2423</v>
      </c>
      <c r="BP25" s="4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>
        <v>0</v>
      </c>
      <c r="M26" s="11">
        <v>0</v>
      </c>
      <c r="N26" s="36">
        <v>0</v>
      </c>
      <c r="O26" s="35">
        <v>0</v>
      </c>
      <c r="P26" s="11">
        <v>0</v>
      </c>
      <c r="Q26" s="36">
        <f t="shared" si="22"/>
        <v>0</v>
      </c>
      <c r="R26" s="35">
        <v>0</v>
      </c>
      <c r="S26" s="11">
        <v>0</v>
      </c>
      <c r="T26" s="36"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0</v>
      </c>
      <c r="AB26" s="11">
        <v>0</v>
      </c>
      <c r="AC26" s="36">
        <v>0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486</v>
      </c>
      <c r="AK26" s="11">
        <v>2579</v>
      </c>
      <c r="AL26" s="36">
        <f t="shared" si="23"/>
        <v>5306.5843621399181</v>
      </c>
      <c r="AM26" s="35">
        <v>0</v>
      </c>
      <c r="AN26" s="11">
        <v>0</v>
      </c>
      <c r="AO26" s="36">
        <v>0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35">
        <v>0</v>
      </c>
      <c r="BC26" s="11">
        <v>0</v>
      </c>
      <c r="BD26" s="36">
        <v>0</v>
      </c>
      <c r="BE26" s="35">
        <v>0</v>
      </c>
      <c r="BF26" s="11">
        <v>0</v>
      </c>
      <c r="BG26" s="36">
        <v>0</v>
      </c>
      <c r="BH26" s="35">
        <v>0</v>
      </c>
      <c r="BI26" s="11">
        <v>0</v>
      </c>
      <c r="BJ26" s="36">
        <v>0</v>
      </c>
      <c r="BK26" s="35">
        <v>0</v>
      </c>
      <c r="BL26" s="11">
        <v>0</v>
      </c>
      <c r="BM26" s="36">
        <v>0</v>
      </c>
      <c r="BN26" s="6">
        <f t="shared" si="1"/>
        <v>486</v>
      </c>
      <c r="BO26" s="13">
        <f t="shared" si="2"/>
        <v>2579</v>
      </c>
      <c r="BP26" s="4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>
        <v>0</v>
      </c>
      <c r="M27" s="11">
        <v>0</v>
      </c>
      <c r="N27" s="36">
        <v>0</v>
      </c>
      <c r="O27" s="35">
        <v>0</v>
      </c>
      <c r="P27" s="11">
        <v>0</v>
      </c>
      <c r="Q27" s="36">
        <f t="shared" si="22"/>
        <v>0</v>
      </c>
      <c r="R27" s="35">
        <v>0</v>
      </c>
      <c r="S27" s="11">
        <v>0</v>
      </c>
      <c r="T27" s="36"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0</v>
      </c>
      <c r="AB27" s="11">
        <v>0</v>
      </c>
      <c r="AC27" s="36">
        <v>0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447</v>
      </c>
      <c r="AK27" s="11">
        <v>2270</v>
      </c>
      <c r="AL27" s="36">
        <f t="shared" si="23"/>
        <v>5078.2997762863533</v>
      </c>
      <c r="AM27" s="35">
        <v>0</v>
      </c>
      <c r="AN27" s="11">
        <v>0</v>
      </c>
      <c r="AO27" s="36">
        <v>0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35">
        <v>0</v>
      </c>
      <c r="BC27" s="11">
        <v>0</v>
      </c>
      <c r="BD27" s="36">
        <v>0</v>
      </c>
      <c r="BE27" s="35">
        <v>0</v>
      </c>
      <c r="BF27" s="11">
        <v>0</v>
      </c>
      <c r="BG27" s="36">
        <v>0</v>
      </c>
      <c r="BH27" s="35">
        <v>0</v>
      </c>
      <c r="BI27" s="11">
        <v>0</v>
      </c>
      <c r="BJ27" s="36">
        <v>0</v>
      </c>
      <c r="BK27" s="35">
        <v>0</v>
      </c>
      <c r="BL27" s="11">
        <v>0</v>
      </c>
      <c r="BM27" s="36">
        <v>0</v>
      </c>
      <c r="BN27" s="6">
        <f t="shared" si="1"/>
        <v>447</v>
      </c>
      <c r="BO27" s="13">
        <f t="shared" si="2"/>
        <v>2270</v>
      </c>
      <c r="BP27" s="4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>
        <v>0</v>
      </c>
      <c r="M28" s="11">
        <v>0</v>
      </c>
      <c r="N28" s="36">
        <v>0</v>
      </c>
      <c r="O28" s="35">
        <v>0</v>
      </c>
      <c r="P28" s="11">
        <v>0</v>
      </c>
      <c r="Q28" s="36">
        <f t="shared" si="22"/>
        <v>0</v>
      </c>
      <c r="R28" s="35">
        <v>0</v>
      </c>
      <c r="S28" s="11">
        <v>0</v>
      </c>
      <c r="T28" s="36"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0</v>
      </c>
      <c r="AB28" s="11">
        <v>0</v>
      </c>
      <c r="AC28" s="36">
        <v>0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524</v>
      </c>
      <c r="AK28" s="11">
        <v>3238</v>
      </c>
      <c r="AL28" s="36">
        <f t="shared" si="23"/>
        <v>6179.3893129770986</v>
      </c>
      <c r="AM28" s="35">
        <v>0</v>
      </c>
      <c r="AN28" s="11">
        <v>0</v>
      </c>
      <c r="AO28" s="36">
        <v>0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35">
        <v>0</v>
      </c>
      <c r="BC28" s="11">
        <v>0</v>
      </c>
      <c r="BD28" s="36">
        <v>0</v>
      </c>
      <c r="BE28" s="35">
        <v>0</v>
      </c>
      <c r="BF28" s="11">
        <v>0</v>
      </c>
      <c r="BG28" s="36">
        <v>0</v>
      </c>
      <c r="BH28" s="35">
        <v>0</v>
      </c>
      <c r="BI28" s="11">
        <v>0</v>
      </c>
      <c r="BJ28" s="36">
        <v>0</v>
      </c>
      <c r="BK28" s="35">
        <v>0</v>
      </c>
      <c r="BL28" s="11">
        <v>0</v>
      </c>
      <c r="BM28" s="36">
        <v>0</v>
      </c>
      <c r="BN28" s="6">
        <f t="shared" si="1"/>
        <v>524</v>
      </c>
      <c r="BO28" s="13">
        <f t="shared" si="2"/>
        <v>3238</v>
      </c>
      <c r="BP28" s="4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>
        <v>0</v>
      </c>
      <c r="M29" s="11">
        <v>0</v>
      </c>
      <c r="N29" s="36">
        <v>0</v>
      </c>
      <c r="O29" s="35">
        <v>0</v>
      </c>
      <c r="P29" s="11">
        <v>0</v>
      </c>
      <c r="Q29" s="36">
        <f t="shared" si="22"/>
        <v>0</v>
      </c>
      <c r="R29" s="35">
        <v>0</v>
      </c>
      <c r="S29" s="11">
        <v>0</v>
      </c>
      <c r="T29" s="36"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0</v>
      </c>
      <c r="AB29" s="11">
        <v>0</v>
      </c>
      <c r="AC29" s="36">
        <v>0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444</v>
      </c>
      <c r="AK29" s="11">
        <v>3170</v>
      </c>
      <c r="AL29" s="36">
        <f t="shared" si="23"/>
        <v>7139.6396396396394</v>
      </c>
      <c r="AM29" s="35">
        <v>0</v>
      </c>
      <c r="AN29" s="11">
        <v>0</v>
      </c>
      <c r="AO29" s="36">
        <v>0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35">
        <v>0</v>
      </c>
      <c r="BC29" s="11">
        <v>0</v>
      </c>
      <c r="BD29" s="36">
        <v>0</v>
      </c>
      <c r="BE29" s="35">
        <v>0</v>
      </c>
      <c r="BF29" s="11">
        <v>0</v>
      </c>
      <c r="BG29" s="36">
        <v>0</v>
      </c>
      <c r="BH29" s="35">
        <v>0</v>
      </c>
      <c r="BI29" s="11">
        <v>0</v>
      </c>
      <c r="BJ29" s="36">
        <v>0</v>
      </c>
      <c r="BK29" s="35">
        <v>0</v>
      </c>
      <c r="BL29" s="11">
        <v>0</v>
      </c>
      <c r="BM29" s="36">
        <v>0</v>
      </c>
      <c r="BN29" s="6">
        <f t="shared" si="1"/>
        <v>444</v>
      </c>
      <c r="BO29" s="13">
        <f t="shared" si="2"/>
        <v>3170</v>
      </c>
      <c r="BP29" s="4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>
        <v>0</v>
      </c>
      <c r="M30" s="11">
        <v>0</v>
      </c>
      <c r="N30" s="36">
        <v>0</v>
      </c>
      <c r="O30" s="35">
        <v>0</v>
      </c>
      <c r="P30" s="11">
        <v>0</v>
      </c>
      <c r="Q30" s="36">
        <f t="shared" si="22"/>
        <v>0</v>
      </c>
      <c r="R30" s="35">
        <v>0</v>
      </c>
      <c r="S30" s="11">
        <v>0</v>
      </c>
      <c r="T30" s="36"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0</v>
      </c>
      <c r="AB30" s="11">
        <v>0</v>
      </c>
      <c r="AC30" s="36">
        <v>0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368</v>
      </c>
      <c r="AK30" s="11">
        <v>2450</v>
      </c>
      <c r="AL30" s="36">
        <f t="shared" si="23"/>
        <v>6657.608695652174</v>
      </c>
      <c r="AM30" s="35">
        <v>0</v>
      </c>
      <c r="AN30" s="11">
        <v>0</v>
      </c>
      <c r="AO30" s="36">
        <v>0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35">
        <v>0</v>
      </c>
      <c r="BC30" s="11">
        <v>0</v>
      </c>
      <c r="BD30" s="36">
        <v>0</v>
      </c>
      <c r="BE30" s="35">
        <v>0</v>
      </c>
      <c r="BF30" s="11">
        <v>0</v>
      </c>
      <c r="BG30" s="36">
        <v>0</v>
      </c>
      <c r="BH30" s="35">
        <v>0</v>
      </c>
      <c r="BI30" s="11">
        <v>0</v>
      </c>
      <c r="BJ30" s="36">
        <v>0</v>
      </c>
      <c r="BK30" s="35">
        <v>0</v>
      </c>
      <c r="BL30" s="11">
        <v>0</v>
      </c>
      <c r="BM30" s="36">
        <v>0</v>
      </c>
      <c r="BN30" s="6">
        <f t="shared" si="1"/>
        <v>368</v>
      </c>
      <c r="BO30" s="13">
        <f t="shared" si="2"/>
        <v>2450</v>
      </c>
      <c r="BP30" s="4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>
        <f t="shared" ref="L31:M31" si="24">SUM(L19:L30)</f>
        <v>0</v>
      </c>
      <c r="M31" s="30">
        <f t="shared" si="24"/>
        <v>0</v>
      </c>
      <c r="N31" s="39"/>
      <c r="O31" s="38">
        <f t="shared" ref="O31:P31" si="25">SUM(O19:O30)</f>
        <v>0</v>
      </c>
      <c r="P31" s="30">
        <f t="shared" si="25"/>
        <v>0</v>
      </c>
      <c r="Q31" s="39"/>
      <c r="R31" s="38">
        <f t="shared" ref="R31:S31" si="26">SUM(R19:R30)</f>
        <v>0</v>
      </c>
      <c r="S31" s="30">
        <f t="shared" si="26"/>
        <v>0</v>
      </c>
      <c r="T31" s="39"/>
      <c r="U31" s="38">
        <f t="shared" ref="U31:V31" si="27">SUM(U19:U30)</f>
        <v>0</v>
      </c>
      <c r="V31" s="30">
        <f t="shared" si="27"/>
        <v>0</v>
      </c>
      <c r="W31" s="39"/>
      <c r="X31" s="38">
        <f t="shared" ref="X31:Y31" si="28">SUM(X19:X30)</f>
        <v>0</v>
      </c>
      <c r="Y31" s="30">
        <f t="shared" si="28"/>
        <v>0</v>
      </c>
      <c r="Z31" s="39"/>
      <c r="AA31" s="38">
        <f t="shared" ref="AA31:AB31" si="29">SUM(AA19:AA30)</f>
        <v>0</v>
      </c>
      <c r="AB31" s="30">
        <f t="shared" si="29"/>
        <v>0</v>
      </c>
      <c r="AC31" s="39"/>
      <c r="AD31" s="38">
        <f t="shared" ref="AD31:AE31" si="30">SUM(AD19:AD30)</f>
        <v>0</v>
      </c>
      <c r="AE31" s="30">
        <f t="shared" si="30"/>
        <v>0</v>
      </c>
      <c r="AF31" s="39"/>
      <c r="AG31" s="38">
        <f t="shared" ref="AG31:AH31" si="31">SUM(AG19:AG30)</f>
        <v>0</v>
      </c>
      <c r="AH31" s="30">
        <f t="shared" si="31"/>
        <v>0</v>
      </c>
      <c r="AI31" s="39"/>
      <c r="AJ31" s="38">
        <f t="shared" ref="AJ31:AK31" si="32">SUM(AJ19:AJ30)</f>
        <v>5677</v>
      </c>
      <c r="AK31" s="30">
        <f t="shared" si="32"/>
        <v>32015</v>
      </c>
      <c r="AL31" s="39"/>
      <c r="AM31" s="38">
        <f t="shared" ref="AM31:AN31" si="33">SUM(AM19:AM30)</f>
        <v>0</v>
      </c>
      <c r="AN31" s="30">
        <f t="shared" si="33"/>
        <v>0</v>
      </c>
      <c r="AO31" s="39"/>
      <c r="AP31" s="38">
        <f t="shared" ref="AP31:AQ31" si="34">SUM(AP19:AP30)</f>
        <v>0</v>
      </c>
      <c r="AQ31" s="30">
        <f t="shared" si="34"/>
        <v>0</v>
      </c>
      <c r="AR31" s="39"/>
      <c r="AS31" s="38">
        <f t="shared" ref="AS31:AT31" si="35">SUM(AS19:AS30)</f>
        <v>0</v>
      </c>
      <c r="AT31" s="30">
        <f t="shared" si="35"/>
        <v>0</v>
      </c>
      <c r="AU31" s="39"/>
      <c r="AV31" s="38">
        <f t="shared" ref="AV31:AW31" si="36">SUM(AV19:AV30)</f>
        <v>0</v>
      </c>
      <c r="AW31" s="30">
        <f t="shared" si="36"/>
        <v>0</v>
      </c>
      <c r="AX31" s="39"/>
      <c r="AY31" s="38">
        <f t="shared" ref="AY31:AZ31" si="37">SUM(AY19:AY30)</f>
        <v>0</v>
      </c>
      <c r="AZ31" s="30">
        <f t="shared" si="37"/>
        <v>0</v>
      </c>
      <c r="BA31" s="39"/>
      <c r="BB31" s="38">
        <f t="shared" ref="BB31:BC31" si="38">SUM(BB19:BB30)</f>
        <v>0</v>
      </c>
      <c r="BC31" s="30">
        <f t="shared" si="38"/>
        <v>0</v>
      </c>
      <c r="BD31" s="39"/>
      <c r="BE31" s="38">
        <f t="shared" ref="BE31:BF31" si="39">SUM(BE19:BE30)</f>
        <v>0</v>
      </c>
      <c r="BF31" s="30">
        <f t="shared" si="39"/>
        <v>0</v>
      </c>
      <c r="BG31" s="39"/>
      <c r="BH31" s="38">
        <f t="shared" ref="BH31:BI31" si="40">SUM(BH19:BH30)</f>
        <v>0</v>
      </c>
      <c r="BI31" s="30">
        <f t="shared" si="40"/>
        <v>0</v>
      </c>
      <c r="BJ31" s="39"/>
      <c r="BK31" s="38">
        <f t="shared" ref="BK31:BL31" si="41">SUM(BK19:BK30)</f>
        <v>0</v>
      </c>
      <c r="BL31" s="30">
        <f t="shared" si="41"/>
        <v>0</v>
      </c>
      <c r="BM31" s="39"/>
      <c r="BN31" s="31">
        <f t="shared" si="1"/>
        <v>5677</v>
      </c>
      <c r="BO31" s="32">
        <f t="shared" si="2"/>
        <v>32015</v>
      </c>
      <c r="BP31" s="4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>
        <v>0</v>
      </c>
      <c r="M32" s="11">
        <v>0</v>
      </c>
      <c r="N32" s="36">
        <v>0</v>
      </c>
      <c r="O32" s="35">
        <v>0</v>
      </c>
      <c r="P32" s="11">
        <v>0</v>
      </c>
      <c r="Q32" s="36">
        <f t="shared" ref="Q32:Q43" si="42">IF(O32=0,0,P32/O32*1000)</f>
        <v>0</v>
      </c>
      <c r="R32" s="35">
        <v>0</v>
      </c>
      <c r="S32" s="11">
        <v>0</v>
      </c>
      <c r="T32" s="36"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35">
        <v>0</v>
      </c>
      <c r="BC32" s="11">
        <v>0</v>
      </c>
      <c r="BD32" s="36">
        <v>0</v>
      </c>
      <c r="BE32" s="35">
        <v>0</v>
      </c>
      <c r="BF32" s="11">
        <v>0</v>
      </c>
      <c r="BG32" s="36">
        <v>0</v>
      </c>
      <c r="BH32" s="35">
        <v>0</v>
      </c>
      <c r="BI32" s="11">
        <v>0</v>
      </c>
      <c r="BJ32" s="36">
        <v>0</v>
      </c>
      <c r="BK32" s="35">
        <v>0</v>
      </c>
      <c r="BL32" s="11">
        <v>0</v>
      </c>
      <c r="BM32" s="36">
        <v>0</v>
      </c>
      <c r="BN32" s="6">
        <f t="shared" si="1"/>
        <v>0</v>
      </c>
      <c r="BO32" s="13">
        <f t="shared" si="2"/>
        <v>0</v>
      </c>
      <c r="BP32" s="4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>
        <v>0</v>
      </c>
      <c r="M33" s="11">
        <v>0</v>
      </c>
      <c r="N33" s="36">
        <v>0</v>
      </c>
      <c r="O33" s="35">
        <v>0</v>
      </c>
      <c r="P33" s="11">
        <v>0</v>
      </c>
      <c r="Q33" s="36">
        <f t="shared" si="42"/>
        <v>0</v>
      </c>
      <c r="R33" s="35">
        <v>0</v>
      </c>
      <c r="S33" s="11">
        <v>0</v>
      </c>
      <c r="T33" s="36"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35">
        <v>0</v>
      </c>
      <c r="BC33" s="11">
        <v>0</v>
      </c>
      <c r="BD33" s="36">
        <v>0</v>
      </c>
      <c r="BE33" s="35">
        <v>0</v>
      </c>
      <c r="BF33" s="11">
        <v>0</v>
      </c>
      <c r="BG33" s="36">
        <v>0</v>
      </c>
      <c r="BH33" s="35">
        <v>0</v>
      </c>
      <c r="BI33" s="11">
        <v>0</v>
      </c>
      <c r="BJ33" s="36">
        <v>0</v>
      </c>
      <c r="BK33" s="35">
        <v>0</v>
      </c>
      <c r="BL33" s="11">
        <v>0</v>
      </c>
      <c r="BM33" s="36">
        <v>0</v>
      </c>
      <c r="BN33" s="6">
        <f t="shared" si="1"/>
        <v>0</v>
      </c>
      <c r="BO33" s="13">
        <f t="shared" si="2"/>
        <v>0</v>
      </c>
      <c r="BP33" s="4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>
        <v>0</v>
      </c>
      <c r="M34" s="11">
        <v>0</v>
      </c>
      <c r="N34" s="36">
        <v>0</v>
      </c>
      <c r="O34" s="35">
        <v>0</v>
      </c>
      <c r="P34" s="11">
        <v>0</v>
      </c>
      <c r="Q34" s="36">
        <f t="shared" si="42"/>
        <v>0</v>
      </c>
      <c r="R34" s="35">
        <v>0</v>
      </c>
      <c r="S34" s="11">
        <v>0</v>
      </c>
      <c r="T34" s="36"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35">
        <v>0</v>
      </c>
      <c r="BC34" s="11">
        <v>0</v>
      </c>
      <c r="BD34" s="36">
        <v>0</v>
      </c>
      <c r="BE34" s="35">
        <v>0</v>
      </c>
      <c r="BF34" s="11">
        <v>0</v>
      </c>
      <c r="BG34" s="36">
        <v>0</v>
      </c>
      <c r="BH34" s="35">
        <v>0</v>
      </c>
      <c r="BI34" s="11">
        <v>0</v>
      </c>
      <c r="BJ34" s="36">
        <v>0</v>
      </c>
      <c r="BK34" s="35">
        <v>0</v>
      </c>
      <c r="BL34" s="11">
        <v>0</v>
      </c>
      <c r="BM34" s="36">
        <v>0</v>
      </c>
      <c r="BN34" s="6">
        <f t="shared" si="1"/>
        <v>0</v>
      </c>
      <c r="BO34" s="13">
        <f t="shared" si="2"/>
        <v>0</v>
      </c>
      <c r="BP34" s="4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>
        <v>0</v>
      </c>
      <c r="M35" s="11">
        <v>0</v>
      </c>
      <c r="N35" s="36">
        <v>0</v>
      </c>
      <c r="O35" s="35">
        <v>0</v>
      </c>
      <c r="P35" s="11">
        <v>0</v>
      </c>
      <c r="Q35" s="36">
        <f t="shared" si="42"/>
        <v>0</v>
      </c>
      <c r="R35" s="35">
        <v>0</v>
      </c>
      <c r="S35" s="11">
        <v>0</v>
      </c>
      <c r="T35" s="36"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35">
        <v>0</v>
      </c>
      <c r="BC35" s="11">
        <v>0</v>
      </c>
      <c r="BD35" s="36">
        <v>0</v>
      </c>
      <c r="BE35" s="35">
        <v>0</v>
      </c>
      <c r="BF35" s="11">
        <v>0</v>
      </c>
      <c r="BG35" s="36">
        <v>0</v>
      </c>
      <c r="BH35" s="35">
        <v>0</v>
      </c>
      <c r="BI35" s="11">
        <v>0</v>
      </c>
      <c r="BJ35" s="36">
        <v>0</v>
      </c>
      <c r="BK35" s="35">
        <v>0</v>
      </c>
      <c r="BL35" s="11">
        <v>0</v>
      </c>
      <c r="BM35" s="36">
        <v>0</v>
      </c>
      <c r="BN35" s="6">
        <f t="shared" si="1"/>
        <v>0</v>
      </c>
      <c r="BO35" s="13">
        <f t="shared" si="2"/>
        <v>0</v>
      </c>
      <c r="BP35" s="4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>
        <v>0</v>
      </c>
      <c r="M36" s="11">
        <v>0</v>
      </c>
      <c r="N36" s="36">
        <v>0</v>
      </c>
      <c r="O36" s="35">
        <v>0</v>
      </c>
      <c r="P36" s="11">
        <v>0</v>
      </c>
      <c r="Q36" s="36">
        <f t="shared" si="42"/>
        <v>0</v>
      </c>
      <c r="R36" s="35">
        <v>0</v>
      </c>
      <c r="S36" s="11">
        <v>0</v>
      </c>
      <c r="T36" s="36"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0</v>
      </c>
      <c r="AB36" s="11">
        <v>0</v>
      </c>
      <c r="AC36" s="36">
        <v>0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1326</v>
      </c>
      <c r="AK36" s="11">
        <v>6493</v>
      </c>
      <c r="AL36" s="36">
        <f t="shared" ref="AL36:AL43" si="43">AK36/AJ36*1000</f>
        <v>4896.6817496229269</v>
      </c>
      <c r="AM36" s="35">
        <v>0</v>
      </c>
      <c r="AN36" s="11">
        <v>0</v>
      </c>
      <c r="AO36" s="36">
        <v>0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35">
        <v>0</v>
      </c>
      <c r="BC36" s="11">
        <v>0</v>
      </c>
      <c r="BD36" s="36">
        <v>0</v>
      </c>
      <c r="BE36" s="35">
        <v>0</v>
      </c>
      <c r="BF36" s="11">
        <v>0</v>
      </c>
      <c r="BG36" s="36">
        <v>0</v>
      </c>
      <c r="BH36" s="35">
        <v>0</v>
      </c>
      <c r="BI36" s="11">
        <v>0</v>
      </c>
      <c r="BJ36" s="36">
        <v>0</v>
      </c>
      <c r="BK36" s="35">
        <v>0</v>
      </c>
      <c r="BL36" s="11">
        <v>0</v>
      </c>
      <c r="BM36" s="36">
        <v>0</v>
      </c>
      <c r="BN36" s="6">
        <f t="shared" si="1"/>
        <v>1326</v>
      </c>
      <c r="BO36" s="13">
        <f t="shared" si="2"/>
        <v>6493</v>
      </c>
      <c r="BP36" s="4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>
        <v>0</v>
      </c>
      <c r="M37" s="11">
        <v>0</v>
      </c>
      <c r="N37" s="36">
        <v>0</v>
      </c>
      <c r="O37" s="35">
        <v>0</v>
      </c>
      <c r="P37" s="11">
        <v>0</v>
      </c>
      <c r="Q37" s="36">
        <f t="shared" si="42"/>
        <v>0</v>
      </c>
      <c r="R37" s="35">
        <v>0</v>
      </c>
      <c r="S37" s="11">
        <v>0</v>
      </c>
      <c r="T37" s="36"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0</v>
      </c>
      <c r="AB37" s="11">
        <v>0</v>
      </c>
      <c r="AC37" s="36">
        <v>0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495</v>
      </c>
      <c r="AK37" s="11">
        <v>2115</v>
      </c>
      <c r="AL37" s="36">
        <f t="shared" si="43"/>
        <v>4272.7272727272721</v>
      </c>
      <c r="AM37" s="35">
        <v>0</v>
      </c>
      <c r="AN37" s="11">
        <v>0</v>
      </c>
      <c r="AO37" s="36">
        <v>0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35">
        <v>0</v>
      </c>
      <c r="BC37" s="11">
        <v>0</v>
      </c>
      <c r="BD37" s="36">
        <v>0</v>
      </c>
      <c r="BE37" s="35">
        <v>0</v>
      </c>
      <c r="BF37" s="11">
        <v>0</v>
      </c>
      <c r="BG37" s="36">
        <v>0</v>
      </c>
      <c r="BH37" s="35">
        <v>0</v>
      </c>
      <c r="BI37" s="11">
        <v>0</v>
      </c>
      <c r="BJ37" s="36">
        <v>0</v>
      </c>
      <c r="BK37" s="35">
        <v>0</v>
      </c>
      <c r="BL37" s="11">
        <v>0</v>
      </c>
      <c r="BM37" s="36">
        <v>0</v>
      </c>
      <c r="BN37" s="6">
        <f t="shared" si="1"/>
        <v>495</v>
      </c>
      <c r="BO37" s="13">
        <f t="shared" si="2"/>
        <v>2115</v>
      </c>
      <c r="BP37" s="4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>
        <v>0</v>
      </c>
      <c r="M38" s="11">
        <v>0</v>
      </c>
      <c r="N38" s="36">
        <v>0</v>
      </c>
      <c r="O38" s="35">
        <v>0</v>
      </c>
      <c r="P38" s="11">
        <v>0</v>
      </c>
      <c r="Q38" s="36">
        <f t="shared" si="42"/>
        <v>0</v>
      </c>
      <c r="R38" s="35">
        <v>0</v>
      </c>
      <c r="S38" s="11">
        <v>0</v>
      </c>
      <c r="T38" s="36"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0</v>
      </c>
      <c r="AB38" s="11">
        <v>0</v>
      </c>
      <c r="AC38" s="36">
        <v>0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400</v>
      </c>
      <c r="AK38" s="11">
        <v>1835</v>
      </c>
      <c r="AL38" s="36">
        <f t="shared" si="43"/>
        <v>4587.5</v>
      </c>
      <c r="AM38" s="35">
        <v>0</v>
      </c>
      <c r="AN38" s="11">
        <v>0</v>
      </c>
      <c r="AO38" s="36">
        <v>0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35">
        <v>0</v>
      </c>
      <c r="BC38" s="11">
        <v>0</v>
      </c>
      <c r="BD38" s="36">
        <v>0</v>
      </c>
      <c r="BE38" s="35">
        <v>0</v>
      </c>
      <c r="BF38" s="11">
        <v>0</v>
      </c>
      <c r="BG38" s="36">
        <v>0</v>
      </c>
      <c r="BH38" s="35">
        <v>0</v>
      </c>
      <c r="BI38" s="11">
        <v>0</v>
      </c>
      <c r="BJ38" s="36">
        <v>0</v>
      </c>
      <c r="BK38" s="35">
        <v>0</v>
      </c>
      <c r="BL38" s="11">
        <v>0</v>
      </c>
      <c r="BM38" s="36">
        <v>0</v>
      </c>
      <c r="BN38" s="6">
        <f t="shared" ref="BN38:BN70" si="44">SUM(BE38,BB38,AM38,AJ38,AD38,U38,C38)</f>
        <v>400</v>
      </c>
      <c r="BO38" s="13">
        <f t="shared" ref="BO38:BO70" si="45">SUM(BF38,BC38,AN38,AK38,AE38,V38,D38)</f>
        <v>1835</v>
      </c>
      <c r="BP38" s="4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>
        <v>0</v>
      </c>
      <c r="M39" s="11">
        <v>0</v>
      </c>
      <c r="N39" s="36">
        <v>0</v>
      </c>
      <c r="O39" s="35">
        <v>0</v>
      </c>
      <c r="P39" s="11">
        <v>0</v>
      </c>
      <c r="Q39" s="36">
        <f t="shared" si="42"/>
        <v>0</v>
      </c>
      <c r="R39" s="35">
        <v>0</v>
      </c>
      <c r="S39" s="11">
        <v>0</v>
      </c>
      <c r="T39" s="36"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0</v>
      </c>
      <c r="AB39" s="11">
        <v>0</v>
      </c>
      <c r="AC39" s="36">
        <v>0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449</v>
      </c>
      <c r="AK39" s="11">
        <v>2200</v>
      </c>
      <c r="AL39" s="36">
        <f t="shared" si="43"/>
        <v>4899.7772828507796</v>
      </c>
      <c r="AM39" s="35">
        <v>0</v>
      </c>
      <c r="AN39" s="11">
        <v>0</v>
      </c>
      <c r="AO39" s="36">
        <v>0</v>
      </c>
      <c r="AP39" s="35">
        <v>0</v>
      </c>
      <c r="AQ39" s="11">
        <v>0</v>
      </c>
      <c r="AR39" s="36">
        <v>0</v>
      </c>
      <c r="AS39" s="35">
        <v>0</v>
      </c>
      <c r="AT39" s="11">
        <v>0</v>
      </c>
      <c r="AU39" s="36">
        <v>0</v>
      </c>
      <c r="AV39" s="35">
        <v>0</v>
      </c>
      <c r="AW39" s="11">
        <v>0</v>
      </c>
      <c r="AX39" s="36">
        <v>0</v>
      </c>
      <c r="AY39" s="35">
        <v>0</v>
      </c>
      <c r="AZ39" s="11">
        <v>0</v>
      </c>
      <c r="BA39" s="36">
        <v>0</v>
      </c>
      <c r="BB39" s="35">
        <v>0</v>
      </c>
      <c r="BC39" s="11">
        <v>0</v>
      </c>
      <c r="BD39" s="36">
        <v>0</v>
      </c>
      <c r="BE39" s="37">
        <v>0</v>
      </c>
      <c r="BF39" s="12">
        <v>0</v>
      </c>
      <c r="BG39" s="36">
        <v>0</v>
      </c>
      <c r="BH39" s="37">
        <v>0</v>
      </c>
      <c r="BI39" s="12">
        <v>0</v>
      </c>
      <c r="BJ39" s="36">
        <v>0</v>
      </c>
      <c r="BK39" s="37">
        <v>0</v>
      </c>
      <c r="BL39" s="12">
        <v>0</v>
      </c>
      <c r="BM39" s="36">
        <v>0</v>
      </c>
      <c r="BN39" s="6">
        <f t="shared" si="44"/>
        <v>449</v>
      </c>
      <c r="BO39" s="13">
        <f t="shared" si="45"/>
        <v>2200</v>
      </c>
      <c r="BP39" s="4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>
        <v>0</v>
      </c>
      <c r="M40" s="11">
        <v>0</v>
      </c>
      <c r="N40" s="36">
        <v>0</v>
      </c>
      <c r="O40" s="35">
        <v>0</v>
      </c>
      <c r="P40" s="11">
        <v>0</v>
      </c>
      <c r="Q40" s="36">
        <f t="shared" si="42"/>
        <v>0</v>
      </c>
      <c r="R40" s="35">
        <v>0</v>
      </c>
      <c r="S40" s="11">
        <v>0</v>
      </c>
      <c r="T40" s="36"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0</v>
      </c>
      <c r="AB40" s="11">
        <v>0</v>
      </c>
      <c r="AC40" s="36">
        <v>0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451</v>
      </c>
      <c r="AK40" s="11">
        <v>2139</v>
      </c>
      <c r="AL40" s="36">
        <f t="shared" si="43"/>
        <v>4742.7937915742796</v>
      </c>
      <c r="AM40" s="35">
        <v>0</v>
      </c>
      <c r="AN40" s="11">
        <v>0</v>
      </c>
      <c r="AO40" s="36">
        <v>0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35">
        <v>0</v>
      </c>
      <c r="BC40" s="11">
        <v>0</v>
      </c>
      <c r="BD40" s="36">
        <v>0</v>
      </c>
      <c r="BE40" s="35">
        <v>0</v>
      </c>
      <c r="BF40" s="11">
        <v>0</v>
      </c>
      <c r="BG40" s="36">
        <v>0</v>
      </c>
      <c r="BH40" s="35">
        <v>0</v>
      </c>
      <c r="BI40" s="11">
        <v>0</v>
      </c>
      <c r="BJ40" s="36">
        <v>0</v>
      </c>
      <c r="BK40" s="35">
        <v>0</v>
      </c>
      <c r="BL40" s="11">
        <v>0</v>
      </c>
      <c r="BM40" s="36">
        <v>0</v>
      </c>
      <c r="BN40" s="6">
        <f t="shared" si="44"/>
        <v>451</v>
      </c>
      <c r="BO40" s="13">
        <f t="shared" si="45"/>
        <v>2139</v>
      </c>
      <c r="BP40" s="4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>
        <v>0</v>
      </c>
      <c r="M41" s="11">
        <v>0</v>
      </c>
      <c r="N41" s="36">
        <v>0</v>
      </c>
      <c r="O41" s="35">
        <v>0</v>
      </c>
      <c r="P41" s="11">
        <v>0</v>
      </c>
      <c r="Q41" s="36">
        <f t="shared" si="42"/>
        <v>0</v>
      </c>
      <c r="R41" s="35">
        <v>0</v>
      </c>
      <c r="S41" s="11">
        <v>0</v>
      </c>
      <c r="T41" s="36"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0</v>
      </c>
      <c r="AB41" s="11">
        <v>0</v>
      </c>
      <c r="AC41" s="36">
        <v>0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585</v>
      </c>
      <c r="AK41" s="11">
        <v>2713</v>
      </c>
      <c r="AL41" s="36">
        <f t="shared" si="43"/>
        <v>4637.6068376068379</v>
      </c>
      <c r="AM41" s="35">
        <v>0</v>
      </c>
      <c r="AN41" s="11">
        <v>0</v>
      </c>
      <c r="AO41" s="36">
        <v>0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35">
        <v>0</v>
      </c>
      <c r="BC41" s="11">
        <v>0</v>
      </c>
      <c r="BD41" s="36">
        <v>0</v>
      </c>
      <c r="BE41" s="35">
        <v>0</v>
      </c>
      <c r="BF41" s="11">
        <v>0</v>
      </c>
      <c r="BG41" s="36">
        <v>0</v>
      </c>
      <c r="BH41" s="35">
        <v>0</v>
      </c>
      <c r="BI41" s="11">
        <v>0</v>
      </c>
      <c r="BJ41" s="36">
        <v>0</v>
      </c>
      <c r="BK41" s="35">
        <v>0</v>
      </c>
      <c r="BL41" s="11">
        <v>0</v>
      </c>
      <c r="BM41" s="36">
        <v>0</v>
      </c>
      <c r="BN41" s="6">
        <f t="shared" si="44"/>
        <v>585</v>
      </c>
      <c r="BO41" s="13">
        <f t="shared" si="45"/>
        <v>2713</v>
      </c>
      <c r="BP41" s="4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>
        <v>0</v>
      </c>
      <c r="M42" s="11">
        <v>0</v>
      </c>
      <c r="N42" s="36">
        <v>0</v>
      </c>
      <c r="O42" s="35">
        <v>0</v>
      </c>
      <c r="P42" s="11">
        <v>0</v>
      </c>
      <c r="Q42" s="36">
        <f t="shared" si="42"/>
        <v>0</v>
      </c>
      <c r="R42" s="35">
        <v>0</v>
      </c>
      <c r="S42" s="11">
        <v>0</v>
      </c>
      <c r="T42" s="36"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0</v>
      </c>
      <c r="AB42" s="11">
        <v>0</v>
      </c>
      <c r="AC42" s="36">
        <v>0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380</v>
      </c>
      <c r="AK42" s="11">
        <v>1747</v>
      </c>
      <c r="AL42" s="36">
        <f t="shared" si="43"/>
        <v>4597.3684210526317</v>
      </c>
      <c r="AM42" s="35">
        <v>0</v>
      </c>
      <c r="AN42" s="11">
        <v>0</v>
      </c>
      <c r="AO42" s="36">
        <v>0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35">
        <v>0</v>
      </c>
      <c r="BC42" s="11">
        <v>0</v>
      </c>
      <c r="BD42" s="36">
        <v>0</v>
      </c>
      <c r="BE42" s="35">
        <v>0</v>
      </c>
      <c r="BF42" s="11">
        <v>0</v>
      </c>
      <c r="BG42" s="36">
        <v>0</v>
      </c>
      <c r="BH42" s="35">
        <v>0</v>
      </c>
      <c r="BI42" s="11">
        <v>0</v>
      </c>
      <c r="BJ42" s="36">
        <v>0</v>
      </c>
      <c r="BK42" s="35">
        <v>0</v>
      </c>
      <c r="BL42" s="11">
        <v>0</v>
      </c>
      <c r="BM42" s="36">
        <v>0</v>
      </c>
      <c r="BN42" s="6">
        <f t="shared" si="44"/>
        <v>380</v>
      </c>
      <c r="BO42" s="13">
        <f t="shared" si="45"/>
        <v>1747</v>
      </c>
      <c r="BP42" s="4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>
        <v>0</v>
      </c>
      <c r="M43" s="11">
        <v>0</v>
      </c>
      <c r="N43" s="36">
        <v>0</v>
      </c>
      <c r="O43" s="35">
        <v>0</v>
      </c>
      <c r="P43" s="11">
        <v>0</v>
      </c>
      <c r="Q43" s="36">
        <f t="shared" si="42"/>
        <v>0</v>
      </c>
      <c r="R43" s="35">
        <v>0</v>
      </c>
      <c r="S43" s="11">
        <v>0</v>
      </c>
      <c r="T43" s="36"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0</v>
      </c>
      <c r="AB43" s="11">
        <v>0</v>
      </c>
      <c r="AC43" s="36">
        <v>0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513</v>
      </c>
      <c r="AK43" s="11">
        <v>2340</v>
      </c>
      <c r="AL43" s="36">
        <f t="shared" si="43"/>
        <v>4561.4035087719294</v>
      </c>
      <c r="AM43" s="35">
        <v>0</v>
      </c>
      <c r="AN43" s="11">
        <v>0</v>
      </c>
      <c r="AO43" s="36">
        <v>0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35">
        <v>0</v>
      </c>
      <c r="BC43" s="11">
        <v>0</v>
      </c>
      <c r="BD43" s="36">
        <v>0</v>
      </c>
      <c r="BE43" s="35">
        <v>0</v>
      </c>
      <c r="BF43" s="11">
        <v>0</v>
      </c>
      <c r="BG43" s="36">
        <v>0</v>
      </c>
      <c r="BH43" s="35">
        <v>0</v>
      </c>
      <c r="BI43" s="11">
        <v>0</v>
      </c>
      <c r="BJ43" s="36">
        <v>0</v>
      </c>
      <c r="BK43" s="35">
        <v>0</v>
      </c>
      <c r="BL43" s="11">
        <v>0</v>
      </c>
      <c r="BM43" s="36">
        <v>0</v>
      </c>
      <c r="BN43" s="6">
        <f t="shared" si="44"/>
        <v>513</v>
      </c>
      <c r="BO43" s="13">
        <f t="shared" si="45"/>
        <v>2340</v>
      </c>
      <c r="BP43" s="4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>
        <f t="shared" ref="L44:M44" si="46">SUM(L32:L43)</f>
        <v>0</v>
      </c>
      <c r="M44" s="30">
        <f t="shared" si="46"/>
        <v>0</v>
      </c>
      <c r="N44" s="39"/>
      <c r="O44" s="38">
        <f t="shared" ref="O44:P44" si="47">SUM(O32:O43)</f>
        <v>0</v>
      </c>
      <c r="P44" s="30">
        <f t="shared" si="47"/>
        <v>0</v>
      </c>
      <c r="Q44" s="39"/>
      <c r="R44" s="38">
        <f t="shared" ref="R44:S44" si="48">SUM(R32:R43)</f>
        <v>0</v>
      </c>
      <c r="S44" s="30">
        <f t="shared" si="48"/>
        <v>0</v>
      </c>
      <c r="T44" s="39"/>
      <c r="U44" s="38">
        <f t="shared" ref="U44:V44" si="49">SUM(U32:U43)</f>
        <v>0</v>
      </c>
      <c r="V44" s="30">
        <f t="shared" si="49"/>
        <v>0</v>
      </c>
      <c r="W44" s="39"/>
      <c r="X44" s="38">
        <f t="shared" ref="X44:Y44" si="50">SUM(X32:X43)</f>
        <v>0</v>
      </c>
      <c r="Y44" s="30">
        <f t="shared" si="50"/>
        <v>0</v>
      </c>
      <c r="Z44" s="39"/>
      <c r="AA44" s="38">
        <f t="shared" ref="AA44:AB44" si="51">SUM(AA32:AA43)</f>
        <v>0</v>
      </c>
      <c r="AB44" s="30">
        <f t="shared" si="51"/>
        <v>0</v>
      </c>
      <c r="AC44" s="39"/>
      <c r="AD44" s="38">
        <f t="shared" ref="AD44:AE44" si="52">SUM(AD32:AD43)</f>
        <v>0</v>
      </c>
      <c r="AE44" s="30">
        <f t="shared" si="52"/>
        <v>0</v>
      </c>
      <c r="AF44" s="39"/>
      <c r="AG44" s="38">
        <f t="shared" ref="AG44:AH44" si="53">SUM(AG32:AG43)</f>
        <v>0</v>
      </c>
      <c r="AH44" s="30">
        <f t="shared" si="53"/>
        <v>0</v>
      </c>
      <c r="AI44" s="39"/>
      <c r="AJ44" s="38">
        <f t="shared" ref="AJ44:AK44" si="54">SUM(AJ32:AJ43)</f>
        <v>4599</v>
      </c>
      <c r="AK44" s="30">
        <f t="shared" si="54"/>
        <v>21582</v>
      </c>
      <c r="AL44" s="39"/>
      <c r="AM44" s="38">
        <f t="shared" ref="AM44:AN44" si="55">SUM(AM32:AM43)</f>
        <v>0</v>
      </c>
      <c r="AN44" s="30">
        <f t="shared" si="55"/>
        <v>0</v>
      </c>
      <c r="AO44" s="39"/>
      <c r="AP44" s="38">
        <f t="shared" ref="AP44:AQ44" si="56">SUM(AP32:AP43)</f>
        <v>0</v>
      </c>
      <c r="AQ44" s="30">
        <f t="shared" si="56"/>
        <v>0</v>
      </c>
      <c r="AR44" s="39"/>
      <c r="AS44" s="38">
        <f t="shared" ref="AS44:AT44" si="57">SUM(AS32:AS43)</f>
        <v>0</v>
      </c>
      <c r="AT44" s="30">
        <f t="shared" si="57"/>
        <v>0</v>
      </c>
      <c r="AU44" s="39"/>
      <c r="AV44" s="38">
        <f t="shared" ref="AV44:AW44" si="58">SUM(AV32:AV43)</f>
        <v>0</v>
      </c>
      <c r="AW44" s="30">
        <f t="shared" si="58"/>
        <v>0</v>
      </c>
      <c r="AX44" s="39"/>
      <c r="AY44" s="38">
        <f t="shared" ref="AY44:AZ44" si="59">SUM(AY32:AY43)</f>
        <v>0</v>
      </c>
      <c r="AZ44" s="30">
        <f t="shared" si="59"/>
        <v>0</v>
      </c>
      <c r="BA44" s="39"/>
      <c r="BB44" s="38">
        <f t="shared" ref="BB44:BC44" si="60">SUM(BB32:BB43)</f>
        <v>0</v>
      </c>
      <c r="BC44" s="30">
        <f t="shared" si="60"/>
        <v>0</v>
      </c>
      <c r="BD44" s="39"/>
      <c r="BE44" s="38">
        <f t="shared" ref="BE44:BF44" si="61">SUM(BE32:BE43)</f>
        <v>0</v>
      </c>
      <c r="BF44" s="30">
        <f t="shared" si="61"/>
        <v>0</v>
      </c>
      <c r="BG44" s="39"/>
      <c r="BH44" s="38">
        <f t="shared" ref="BH44:BI44" si="62">SUM(BH32:BH43)</f>
        <v>0</v>
      </c>
      <c r="BI44" s="30">
        <f t="shared" si="62"/>
        <v>0</v>
      </c>
      <c r="BJ44" s="39"/>
      <c r="BK44" s="38">
        <f t="shared" ref="BK44:BL44" si="63">SUM(BK32:BK43)</f>
        <v>0</v>
      </c>
      <c r="BL44" s="30">
        <f t="shared" si="63"/>
        <v>0</v>
      </c>
      <c r="BM44" s="39"/>
      <c r="BN44" s="31">
        <f t="shared" si="44"/>
        <v>4599</v>
      </c>
      <c r="BO44" s="32">
        <f t="shared" si="45"/>
        <v>21582</v>
      </c>
      <c r="BP44" s="4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>
        <v>0</v>
      </c>
      <c r="M45" s="11">
        <v>0</v>
      </c>
      <c r="N45" s="36">
        <v>0</v>
      </c>
      <c r="O45" s="35">
        <v>0</v>
      </c>
      <c r="P45" s="11">
        <v>0</v>
      </c>
      <c r="Q45" s="36">
        <f t="shared" ref="Q45:Q56" si="64">IF(O45=0,0,P45/O45*1000)</f>
        <v>0</v>
      </c>
      <c r="R45" s="35">
        <v>0</v>
      </c>
      <c r="S45" s="11">
        <v>0</v>
      </c>
      <c r="T45" s="36">
        <v>0</v>
      </c>
      <c r="U45" s="35">
        <v>0</v>
      </c>
      <c r="V45" s="11">
        <v>0</v>
      </c>
      <c r="W45" s="36">
        <v>0</v>
      </c>
      <c r="X45" s="37">
        <v>0</v>
      </c>
      <c r="Y45" s="12">
        <v>0</v>
      </c>
      <c r="Z45" s="36">
        <v>0</v>
      </c>
      <c r="AA45" s="35">
        <v>0</v>
      </c>
      <c r="AB45" s="11">
        <v>0</v>
      </c>
      <c r="AC45" s="36">
        <v>0</v>
      </c>
      <c r="AD45" s="37">
        <v>0</v>
      </c>
      <c r="AE45" s="12">
        <v>0</v>
      </c>
      <c r="AF45" s="36">
        <v>0</v>
      </c>
      <c r="AG45" s="35">
        <v>0</v>
      </c>
      <c r="AH45" s="11">
        <v>0</v>
      </c>
      <c r="AI45" s="36">
        <v>0</v>
      </c>
      <c r="AJ45" s="35">
        <v>475</v>
      </c>
      <c r="AK45" s="11">
        <v>2234</v>
      </c>
      <c r="AL45" s="36">
        <f t="shared" ref="AL45:AL56" si="65">AK45/AJ45*1000</f>
        <v>4703.1578947368416</v>
      </c>
      <c r="AM45" s="37">
        <v>0</v>
      </c>
      <c r="AN45" s="12">
        <v>0</v>
      </c>
      <c r="AO45" s="36">
        <v>0</v>
      </c>
      <c r="AP45" s="35">
        <v>0</v>
      </c>
      <c r="AQ45" s="11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35">
        <v>0</v>
      </c>
      <c r="BC45" s="11">
        <v>0</v>
      </c>
      <c r="BD45" s="36">
        <v>0</v>
      </c>
      <c r="BE45" s="35">
        <v>0</v>
      </c>
      <c r="BF45" s="11">
        <v>0</v>
      </c>
      <c r="BG45" s="36">
        <v>0</v>
      </c>
      <c r="BH45" s="35">
        <v>0</v>
      </c>
      <c r="BI45" s="11">
        <v>0</v>
      </c>
      <c r="BJ45" s="36">
        <v>0</v>
      </c>
      <c r="BK45" s="35">
        <v>0</v>
      </c>
      <c r="BL45" s="11">
        <v>0</v>
      </c>
      <c r="BM45" s="36">
        <v>0</v>
      </c>
      <c r="BN45" s="6">
        <f t="shared" si="44"/>
        <v>475</v>
      </c>
      <c r="BO45" s="13">
        <f t="shared" si="45"/>
        <v>2234</v>
      </c>
      <c r="BP45" s="4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>
        <v>0</v>
      </c>
      <c r="M46" s="11">
        <v>0</v>
      </c>
      <c r="N46" s="36">
        <v>0</v>
      </c>
      <c r="O46" s="35">
        <v>0</v>
      </c>
      <c r="P46" s="11">
        <v>0</v>
      </c>
      <c r="Q46" s="36">
        <f t="shared" si="64"/>
        <v>0</v>
      </c>
      <c r="R46" s="35">
        <v>0</v>
      </c>
      <c r="S46" s="11">
        <v>0</v>
      </c>
      <c r="T46" s="36">
        <v>0</v>
      </c>
      <c r="U46" s="35">
        <v>0</v>
      </c>
      <c r="V46" s="11">
        <v>36</v>
      </c>
      <c r="W46" s="36">
        <v>0</v>
      </c>
      <c r="X46" s="37">
        <v>0</v>
      </c>
      <c r="Y46" s="12">
        <v>0</v>
      </c>
      <c r="Z46" s="36">
        <v>0</v>
      </c>
      <c r="AA46" s="35">
        <v>0</v>
      </c>
      <c r="AB46" s="11">
        <v>0</v>
      </c>
      <c r="AC46" s="36">
        <v>0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513</v>
      </c>
      <c r="AK46" s="11">
        <v>2487</v>
      </c>
      <c r="AL46" s="36">
        <f t="shared" si="65"/>
        <v>4847.9532163742688</v>
      </c>
      <c r="AM46" s="35">
        <v>0</v>
      </c>
      <c r="AN46" s="11">
        <v>0</v>
      </c>
      <c r="AO46" s="36">
        <v>0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35">
        <v>0</v>
      </c>
      <c r="BC46" s="11">
        <v>0</v>
      </c>
      <c r="BD46" s="36">
        <v>0</v>
      </c>
      <c r="BE46" s="35">
        <v>0</v>
      </c>
      <c r="BF46" s="11">
        <v>0</v>
      </c>
      <c r="BG46" s="36">
        <v>0</v>
      </c>
      <c r="BH46" s="35">
        <v>0</v>
      </c>
      <c r="BI46" s="11">
        <v>0</v>
      </c>
      <c r="BJ46" s="36">
        <v>0</v>
      </c>
      <c r="BK46" s="35">
        <v>0</v>
      </c>
      <c r="BL46" s="11">
        <v>0</v>
      </c>
      <c r="BM46" s="36">
        <v>0</v>
      </c>
      <c r="BN46" s="6">
        <f t="shared" si="44"/>
        <v>513</v>
      </c>
      <c r="BO46" s="13">
        <f t="shared" si="45"/>
        <v>2523</v>
      </c>
      <c r="BP46" s="4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>
        <v>0</v>
      </c>
      <c r="M47" s="11">
        <v>0</v>
      </c>
      <c r="N47" s="36">
        <v>0</v>
      </c>
      <c r="O47" s="35">
        <v>0</v>
      </c>
      <c r="P47" s="11">
        <v>0</v>
      </c>
      <c r="Q47" s="36">
        <f t="shared" si="64"/>
        <v>0</v>
      </c>
      <c r="R47" s="35">
        <v>0</v>
      </c>
      <c r="S47" s="11">
        <v>0</v>
      </c>
      <c r="T47" s="36">
        <v>0</v>
      </c>
      <c r="U47" s="35">
        <v>0</v>
      </c>
      <c r="V47" s="11">
        <v>0</v>
      </c>
      <c r="W47" s="36">
        <v>0</v>
      </c>
      <c r="X47" s="37">
        <v>0</v>
      </c>
      <c r="Y47" s="12">
        <v>0</v>
      </c>
      <c r="Z47" s="36">
        <v>0</v>
      </c>
      <c r="AA47" s="35">
        <v>0</v>
      </c>
      <c r="AB47" s="11">
        <v>0</v>
      </c>
      <c r="AC47" s="36">
        <v>0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7">
        <v>691</v>
      </c>
      <c r="AK47" s="12">
        <v>3541</v>
      </c>
      <c r="AL47" s="36">
        <f t="shared" si="65"/>
        <v>5124.4573082489151</v>
      </c>
      <c r="AM47" s="35">
        <v>0</v>
      </c>
      <c r="AN47" s="11">
        <v>0</v>
      </c>
      <c r="AO47" s="36">
        <v>0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35">
        <v>0</v>
      </c>
      <c r="BC47" s="11">
        <v>0</v>
      </c>
      <c r="BD47" s="36">
        <v>0</v>
      </c>
      <c r="BE47" s="35">
        <v>0</v>
      </c>
      <c r="BF47" s="11">
        <v>0</v>
      </c>
      <c r="BG47" s="36">
        <v>0</v>
      </c>
      <c r="BH47" s="35">
        <v>0</v>
      </c>
      <c r="BI47" s="11">
        <v>0</v>
      </c>
      <c r="BJ47" s="36">
        <v>0</v>
      </c>
      <c r="BK47" s="35">
        <v>0</v>
      </c>
      <c r="BL47" s="11">
        <v>0</v>
      </c>
      <c r="BM47" s="36">
        <v>0</v>
      </c>
      <c r="BN47" s="6">
        <f t="shared" si="44"/>
        <v>691</v>
      </c>
      <c r="BO47" s="13">
        <f t="shared" si="45"/>
        <v>3541</v>
      </c>
      <c r="BP47" s="4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>
        <v>0</v>
      </c>
      <c r="M48" s="11">
        <v>0</v>
      </c>
      <c r="N48" s="36">
        <v>0</v>
      </c>
      <c r="O48" s="35">
        <v>0</v>
      </c>
      <c r="P48" s="11">
        <v>0</v>
      </c>
      <c r="Q48" s="36">
        <f t="shared" si="64"/>
        <v>0</v>
      </c>
      <c r="R48" s="35">
        <v>0</v>
      </c>
      <c r="S48" s="11">
        <v>0</v>
      </c>
      <c r="T48" s="36">
        <v>0</v>
      </c>
      <c r="U48" s="35">
        <v>0</v>
      </c>
      <c r="V48" s="11">
        <v>0</v>
      </c>
      <c r="W48" s="36">
        <v>0</v>
      </c>
      <c r="X48" s="37">
        <v>0</v>
      </c>
      <c r="Y48" s="12">
        <v>0</v>
      </c>
      <c r="Z48" s="36">
        <v>0</v>
      </c>
      <c r="AA48" s="35">
        <v>0</v>
      </c>
      <c r="AB48" s="11">
        <v>0</v>
      </c>
      <c r="AC48" s="36">
        <v>0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513</v>
      </c>
      <c r="AK48" s="11">
        <v>2696</v>
      </c>
      <c r="AL48" s="36">
        <f t="shared" si="65"/>
        <v>5255.3606237816766</v>
      </c>
      <c r="AM48" s="35">
        <v>0</v>
      </c>
      <c r="AN48" s="11">
        <v>0</v>
      </c>
      <c r="AO48" s="36">
        <v>0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35">
        <v>0</v>
      </c>
      <c r="BC48" s="11">
        <v>0</v>
      </c>
      <c r="BD48" s="36">
        <v>0</v>
      </c>
      <c r="BE48" s="35">
        <v>0</v>
      </c>
      <c r="BF48" s="11">
        <v>0</v>
      </c>
      <c r="BG48" s="36">
        <v>0</v>
      </c>
      <c r="BH48" s="35">
        <v>0</v>
      </c>
      <c r="BI48" s="11">
        <v>0</v>
      </c>
      <c r="BJ48" s="36">
        <v>0</v>
      </c>
      <c r="BK48" s="35">
        <v>0</v>
      </c>
      <c r="BL48" s="11">
        <v>0</v>
      </c>
      <c r="BM48" s="36">
        <v>0</v>
      </c>
      <c r="BN48" s="6">
        <f t="shared" si="44"/>
        <v>513</v>
      </c>
      <c r="BO48" s="13">
        <f t="shared" si="45"/>
        <v>2696</v>
      </c>
      <c r="BP48" s="4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>
        <v>0</v>
      </c>
      <c r="M49" s="11">
        <v>0</v>
      </c>
      <c r="N49" s="36">
        <v>0</v>
      </c>
      <c r="O49" s="35">
        <v>0</v>
      </c>
      <c r="P49" s="11">
        <v>0</v>
      </c>
      <c r="Q49" s="36">
        <f t="shared" si="64"/>
        <v>0</v>
      </c>
      <c r="R49" s="35">
        <v>0</v>
      </c>
      <c r="S49" s="11">
        <v>0</v>
      </c>
      <c r="T49" s="36">
        <v>0</v>
      </c>
      <c r="U49" s="37">
        <v>0</v>
      </c>
      <c r="V49" s="12">
        <v>0</v>
      </c>
      <c r="W49" s="36">
        <v>0</v>
      </c>
      <c r="X49" s="37">
        <v>0</v>
      </c>
      <c r="Y49" s="12">
        <v>0</v>
      </c>
      <c r="Z49" s="36">
        <v>0</v>
      </c>
      <c r="AA49" s="35">
        <v>0</v>
      </c>
      <c r="AB49" s="11">
        <v>0</v>
      </c>
      <c r="AC49" s="36">
        <v>0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304</v>
      </c>
      <c r="AK49" s="11">
        <v>1652</v>
      </c>
      <c r="AL49" s="36">
        <f t="shared" si="65"/>
        <v>5434.2105263157891</v>
      </c>
      <c r="AM49" s="35">
        <v>0</v>
      </c>
      <c r="AN49" s="11">
        <v>0</v>
      </c>
      <c r="AO49" s="36">
        <v>0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35">
        <v>0</v>
      </c>
      <c r="BC49" s="11">
        <v>0</v>
      </c>
      <c r="BD49" s="36">
        <v>0</v>
      </c>
      <c r="BE49" s="35">
        <v>0</v>
      </c>
      <c r="BF49" s="11">
        <v>0</v>
      </c>
      <c r="BG49" s="36">
        <v>0</v>
      </c>
      <c r="BH49" s="35">
        <v>0</v>
      </c>
      <c r="BI49" s="11">
        <v>0</v>
      </c>
      <c r="BJ49" s="36">
        <v>0</v>
      </c>
      <c r="BK49" s="35">
        <v>0</v>
      </c>
      <c r="BL49" s="11">
        <v>0</v>
      </c>
      <c r="BM49" s="36">
        <v>0</v>
      </c>
      <c r="BN49" s="6">
        <f t="shared" si="44"/>
        <v>304</v>
      </c>
      <c r="BO49" s="13">
        <f t="shared" si="45"/>
        <v>1652</v>
      </c>
      <c r="BP49" s="4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>
        <v>0</v>
      </c>
      <c r="M50" s="11">
        <v>0</v>
      </c>
      <c r="N50" s="36">
        <v>0</v>
      </c>
      <c r="O50" s="35">
        <v>0</v>
      </c>
      <c r="P50" s="11">
        <v>0</v>
      </c>
      <c r="Q50" s="36">
        <f t="shared" si="64"/>
        <v>0</v>
      </c>
      <c r="R50" s="35">
        <v>0</v>
      </c>
      <c r="S50" s="11">
        <v>0</v>
      </c>
      <c r="T50" s="36">
        <v>0</v>
      </c>
      <c r="U50" s="35">
        <v>0</v>
      </c>
      <c r="V50" s="11">
        <v>0</v>
      </c>
      <c r="W50" s="36">
        <v>0</v>
      </c>
      <c r="X50" s="37">
        <v>0</v>
      </c>
      <c r="Y50" s="12">
        <v>0</v>
      </c>
      <c r="Z50" s="36">
        <v>0</v>
      </c>
      <c r="AA50" s="35">
        <v>0</v>
      </c>
      <c r="AB50" s="11">
        <v>0</v>
      </c>
      <c r="AC50" s="36">
        <v>0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247</v>
      </c>
      <c r="AK50" s="11">
        <v>1437</v>
      </c>
      <c r="AL50" s="36">
        <f t="shared" si="65"/>
        <v>5817.8137651821862</v>
      </c>
      <c r="AM50" s="35">
        <v>0</v>
      </c>
      <c r="AN50" s="11">
        <v>0</v>
      </c>
      <c r="AO50" s="36">
        <v>0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35">
        <v>0</v>
      </c>
      <c r="BC50" s="11">
        <v>0</v>
      </c>
      <c r="BD50" s="36">
        <v>0</v>
      </c>
      <c r="BE50" s="35">
        <v>0</v>
      </c>
      <c r="BF50" s="11">
        <v>0</v>
      </c>
      <c r="BG50" s="36">
        <v>0</v>
      </c>
      <c r="BH50" s="35">
        <v>0</v>
      </c>
      <c r="BI50" s="11">
        <v>0</v>
      </c>
      <c r="BJ50" s="36">
        <v>0</v>
      </c>
      <c r="BK50" s="35">
        <v>0</v>
      </c>
      <c r="BL50" s="11">
        <v>0</v>
      </c>
      <c r="BM50" s="36">
        <v>0</v>
      </c>
      <c r="BN50" s="6">
        <f t="shared" si="44"/>
        <v>247</v>
      </c>
      <c r="BO50" s="13">
        <f t="shared" si="45"/>
        <v>1437</v>
      </c>
      <c r="BP50" s="4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>
        <v>0</v>
      </c>
      <c r="M51" s="11">
        <v>0</v>
      </c>
      <c r="N51" s="36">
        <v>0</v>
      </c>
      <c r="O51" s="35">
        <v>0</v>
      </c>
      <c r="P51" s="11">
        <v>0</v>
      </c>
      <c r="Q51" s="36">
        <f t="shared" si="64"/>
        <v>0</v>
      </c>
      <c r="R51" s="35">
        <v>0</v>
      </c>
      <c r="S51" s="11">
        <v>0</v>
      </c>
      <c r="T51" s="36">
        <v>0</v>
      </c>
      <c r="U51" s="35">
        <v>0</v>
      </c>
      <c r="V51" s="11">
        <v>0</v>
      </c>
      <c r="W51" s="36">
        <v>0</v>
      </c>
      <c r="X51" s="37">
        <v>0</v>
      </c>
      <c r="Y51" s="12">
        <v>0</v>
      </c>
      <c r="Z51" s="36">
        <v>0</v>
      </c>
      <c r="AA51" s="35">
        <v>0</v>
      </c>
      <c r="AB51" s="11">
        <v>0</v>
      </c>
      <c r="AC51" s="36">
        <v>0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552</v>
      </c>
      <c r="AK51" s="11">
        <v>3219</v>
      </c>
      <c r="AL51" s="36">
        <f t="shared" si="65"/>
        <v>5831.521739130435</v>
      </c>
      <c r="AM51" s="35">
        <v>0</v>
      </c>
      <c r="AN51" s="11">
        <v>0</v>
      </c>
      <c r="AO51" s="36">
        <v>0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35">
        <v>0</v>
      </c>
      <c r="BC51" s="11">
        <v>0</v>
      </c>
      <c r="BD51" s="36">
        <v>0</v>
      </c>
      <c r="BE51" s="35">
        <v>0</v>
      </c>
      <c r="BF51" s="11">
        <v>0</v>
      </c>
      <c r="BG51" s="36">
        <v>0</v>
      </c>
      <c r="BH51" s="35">
        <v>0</v>
      </c>
      <c r="BI51" s="11">
        <v>0</v>
      </c>
      <c r="BJ51" s="36">
        <v>0</v>
      </c>
      <c r="BK51" s="35">
        <v>0</v>
      </c>
      <c r="BL51" s="11">
        <v>0</v>
      </c>
      <c r="BM51" s="36">
        <v>0</v>
      </c>
      <c r="BN51" s="6">
        <f t="shared" si="44"/>
        <v>552</v>
      </c>
      <c r="BO51" s="13">
        <f t="shared" si="45"/>
        <v>3219</v>
      </c>
      <c r="BP51" s="4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>
        <v>0</v>
      </c>
      <c r="M52" s="11">
        <v>0</v>
      </c>
      <c r="N52" s="36">
        <v>0</v>
      </c>
      <c r="O52" s="35">
        <v>0</v>
      </c>
      <c r="P52" s="11">
        <v>0</v>
      </c>
      <c r="Q52" s="36">
        <f t="shared" si="64"/>
        <v>0</v>
      </c>
      <c r="R52" s="35">
        <v>0</v>
      </c>
      <c r="S52" s="11">
        <v>0</v>
      </c>
      <c r="T52" s="36">
        <v>0</v>
      </c>
      <c r="U52" s="35">
        <v>0</v>
      </c>
      <c r="V52" s="11">
        <v>0</v>
      </c>
      <c r="W52" s="36">
        <v>0</v>
      </c>
      <c r="X52" s="37">
        <v>0</v>
      </c>
      <c r="Y52" s="12">
        <v>0</v>
      </c>
      <c r="Z52" s="36">
        <v>0</v>
      </c>
      <c r="AA52" s="35">
        <v>0</v>
      </c>
      <c r="AB52" s="11">
        <v>0</v>
      </c>
      <c r="AC52" s="36">
        <v>0</v>
      </c>
      <c r="AD52" s="35">
        <v>19</v>
      </c>
      <c r="AE52" s="11">
        <v>83</v>
      </c>
      <c r="AF52" s="36">
        <f t="shared" ref="AF52" si="66">AE52/AD52*1000</f>
        <v>4368.4210526315792</v>
      </c>
      <c r="AG52" s="35">
        <v>0</v>
      </c>
      <c r="AH52" s="11">
        <v>0</v>
      </c>
      <c r="AI52" s="36">
        <v>0</v>
      </c>
      <c r="AJ52" s="37">
        <v>93</v>
      </c>
      <c r="AK52" s="12">
        <v>526</v>
      </c>
      <c r="AL52" s="36">
        <f t="shared" si="65"/>
        <v>5655.9139784946237</v>
      </c>
      <c r="AM52" s="35">
        <v>0</v>
      </c>
      <c r="AN52" s="11">
        <v>0</v>
      </c>
      <c r="AO52" s="36">
        <v>0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35">
        <v>0</v>
      </c>
      <c r="BC52" s="11">
        <v>0</v>
      </c>
      <c r="BD52" s="36">
        <v>0</v>
      </c>
      <c r="BE52" s="35">
        <v>0</v>
      </c>
      <c r="BF52" s="11">
        <v>0</v>
      </c>
      <c r="BG52" s="36">
        <v>0</v>
      </c>
      <c r="BH52" s="35">
        <v>0</v>
      </c>
      <c r="BI52" s="11">
        <v>0</v>
      </c>
      <c r="BJ52" s="36">
        <v>0</v>
      </c>
      <c r="BK52" s="35">
        <v>0</v>
      </c>
      <c r="BL52" s="11">
        <v>0</v>
      </c>
      <c r="BM52" s="36">
        <v>0</v>
      </c>
      <c r="BN52" s="6">
        <f t="shared" si="44"/>
        <v>112</v>
      </c>
      <c r="BO52" s="13">
        <f t="shared" si="45"/>
        <v>609</v>
      </c>
      <c r="BP52" s="4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>
        <v>0</v>
      </c>
      <c r="M53" s="11">
        <v>0</v>
      </c>
      <c r="N53" s="36">
        <v>0</v>
      </c>
      <c r="O53" s="35">
        <v>0</v>
      </c>
      <c r="P53" s="11">
        <v>0</v>
      </c>
      <c r="Q53" s="36">
        <f t="shared" si="64"/>
        <v>0</v>
      </c>
      <c r="R53" s="35">
        <v>0</v>
      </c>
      <c r="S53" s="11">
        <v>0</v>
      </c>
      <c r="T53" s="36">
        <v>0</v>
      </c>
      <c r="U53" s="35">
        <v>1</v>
      </c>
      <c r="V53" s="11">
        <v>26</v>
      </c>
      <c r="W53" s="36">
        <f t="shared" ref="W53" si="67">V53/U53*1000</f>
        <v>26000</v>
      </c>
      <c r="X53" s="37">
        <v>0</v>
      </c>
      <c r="Y53" s="12">
        <v>0</v>
      </c>
      <c r="Z53" s="36">
        <v>0</v>
      </c>
      <c r="AA53" s="35">
        <v>0</v>
      </c>
      <c r="AB53" s="11">
        <v>0</v>
      </c>
      <c r="AC53" s="36">
        <v>0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475</v>
      </c>
      <c r="AK53" s="11">
        <v>2598</v>
      </c>
      <c r="AL53" s="36">
        <f t="shared" si="65"/>
        <v>5469.4736842105267</v>
      </c>
      <c r="AM53" s="35">
        <v>0</v>
      </c>
      <c r="AN53" s="11">
        <v>0</v>
      </c>
      <c r="AO53" s="36">
        <v>0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35">
        <v>0</v>
      </c>
      <c r="BC53" s="11">
        <v>0</v>
      </c>
      <c r="BD53" s="36">
        <v>0</v>
      </c>
      <c r="BE53" s="35">
        <v>0</v>
      </c>
      <c r="BF53" s="11">
        <v>0</v>
      </c>
      <c r="BG53" s="36">
        <v>0</v>
      </c>
      <c r="BH53" s="35">
        <v>0</v>
      </c>
      <c r="BI53" s="11">
        <v>0</v>
      </c>
      <c r="BJ53" s="36">
        <v>0</v>
      </c>
      <c r="BK53" s="35">
        <v>0</v>
      </c>
      <c r="BL53" s="11">
        <v>0</v>
      </c>
      <c r="BM53" s="36">
        <v>0</v>
      </c>
      <c r="BN53" s="6">
        <f t="shared" si="44"/>
        <v>476</v>
      </c>
      <c r="BO53" s="13">
        <f t="shared" si="45"/>
        <v>2624</v>
      </c>
      <c r="BP53" s="4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>
        <v>0</v>
      </c>
      <c r="M54" s="11">
        <v>0</v>
      </c>
      <c r="N54" s="36">
        <v>0</v>
      </c>
      <c r="O54" s="35">
        <v>0</v>
      </c>
      <c r="P54" s="11">
        <v>0</v>
      </c>
      <c r="Q54" s="36">
        <f t="shared" si="64"/>
        <v>0</v>
      </c>
      <c r="R54" s="35">
        <v>0</v>
      </c>
      <c r="S54" s="11">
        <v>0</v>
      </c>
      <c r="T54" s="36">
        <v>0</v>
      </c>
      <c r="U54" s="35">
        <v>0</v>
      </c>
      <c r="V54" s="11">
        <v>0</v>
      </c>
      <c r="W54" s="36">
        <v>0</v>
      </c>
      <c r="X54" s="37">
        <v>0</v>
      </c>
      <c r="Y54" s="12">
        <v>0</v>
      </c>
      <c r="Z54" s="36">
        <v>0</v>
      </c>
      <c r="AA54" s="35">
        <v>0</v>
      </c>
      <c r="AB54" s="11">
        <v>0</v>
      </c>
      <c r="AC54" s="36">
        <v>0</v>
      </c>
      <c r="AD54" s="37">
        <v>0</v>
      </c>
      <c r="AE54" s="12">
        <v>0</v>
      </c>
      <c r="AF54" s="36">
        <v>0</v>
      </c>
      <c r="AG54" s="35">
        <v>0</v>
      </c>
      <c r="AH54" s="11">
        <v>0</v>
      </c>
      <c r="AI54" s="36">
        <v>0</v>
      </c>
      <c r="AJ54" s="35">
        <v>171</v>
      </c>
      <c r="AK54" s="11">
        <v>899</v>
      </c>
      <c r="AL54" s="36">
        <f t="shared" si="65"/>
        <v>5257.3099415204679</v>
      </c>
      <c r="AM54" s="35">
        <v>0</v>
      </c>
      <c r="AN54" s="11">
        <v>0</v>
      </c>
      <c r="AO54" s="36">
        <v>0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35">
        <v>0</v>
      </c>
      <c r="BC54" s="11">
        <v>0</v>
      </c>
      <c r="BD54" s="36">
        <v>0</v>
      </c>
      <c r="BE54" s="35">
        <v>0</v>
      </c>
      <c r="BF54" s="11">
        <v>0</v>
      </c>
      <c r="BG54" s="36">
        <v>0</v>
      </c>
      <c r="BH54" s="35">
        <v>0</v>
      </c>
      <c r="BI54" s="11">
        <v>0</v>
      </c>
      <c r="BJ54" s="36">
        <v>0</v>
      </c>
      <c r="BK54" s="35">
        <v>0</v>
      </c>
      <c r="BL54" s="11">
        <v>0</v>
      </c>
      <c r="BM54" s="36">
        <v>0</v>
      </c>
      <c r="BN54" s="6">
        <f t="shared" si="44"/>
        <v>171</v>
      </c>
      <c r="BO54" s="13">
        <f t="shared" si="45"/>
        <v>899</v>
      </c>
      <c r="BP54" s="4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>
        <v>0</v>
      </c>
      <c r="M55" s="11">
        <v>0</v>
      </c>
      <c r="N55" s="36">
        <v>0</v>
      </c>
      <c r="O55" s="35">
        <v>0</v>
      </c>
      <c r="P55" s="11">
        <v>0</v>
      </c>
      <c r="Q55" s="36">
        <f t="shared" si="64"/>
        <v>0</v>
      </c>
      <c r="R55" s="35">
        <v>0</v>
      </c>
      <c r="S55" s="11">
        <v>0</v>
      </c>
      <c r="T55" s="36">
        <v>0</v>
      </c>
      <c r="U55" s="35">
        <v>0</v>
      </c>
      <c r="V55" s="11">
        <v>0</v>
      </c>
      <c r="W55" s="36">
        <v>0</v>
      </c>
      <c r="X55" s="37">
        <v>0</v>
      </c>
      <c r="Y55" s="12">
        <v>0</v>
      </c>
      <c r="Z55" s="36">
        <v>0</v>
      </c>
      <c r="AA55" s="35">
        <v>0</v>
      </c>
      <c r="AB55" s="11">
        <v>0</v>
      </c>
      <c r="AC55" s="36">
        <v>0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456</v>
      </c>
      <c r="AK55" s="11">
        <v>2441</v>
      </c>
      <c r="AL55" s="36">
        <f t="shared" si="65"/>
        <v>5353.0701754385964</v>
      </c>
      <c r="AM55" s="35">
        <v>0</v>
      </c>
      <c r="AN55" s="11">
        <v>0</v>
      </c>
      <c r="AO55" s="36">
        <v>0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35">
        <v>0</v>
      </c>
      <c r="BC55" s="11">
        <v>0</v>
      </c>
      <c r="BD55" s="36">
        <v>0</v>
      </c>
      <c r="BE55" s="35">
        <v>0</v>
      </c>
      <c r="BF55" s="11">
        <v>0</v>
      </c>
      <c r="BG55" s="36">
        <v>0</v>
      </c>
      <c r="BH55" s="35">
        <v>0</v>
      </c>
      <c r="BI55" s="11">
        <v>0</v>
      </c>
      <c r="BJ55" s="36">
        <v>0</v>
      </c>
      <c r="BK55" s="35">
        <v>0</v>
      </c>
      <c r="BL55" s="11">
        <v>0</v>
      </c>
      <c r="BM55" s="36">
        <v>0</v>
      </c>
      <c r="BN55" s="6">
        <f t="shared" si="44"/>
        <v>456</v>
      </c>
      <c r="BO55" s="13">
        <f t="shared" si="45"/>
        <v>2441</v>
      </c>
      <c r="BP55" s="4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>
        <v>0</v>
      </c>
      <c r="M56" s="11">
        <v>0</v>
      </c>
      <c r="N56" s="36">
        <v>0</v>
      </c>
      <c r="O56" s="35">
        <v>0</v>
      </c>
      <c r="P56" s="11">
        <v>0</v>
      </c>
      <c r="Q56" s="36">
        <f t="shared" si="64"/>
        <v>0</v>
      </c>
      <c r="R56" s="35">
        <v>0</v>
      </c>
      <c r="S56" s="11">
        <v>0</v>
      </c>
      <c r="T56" s="36">
        <v>0</v>
      </c>
      <c r="U56" s="35">
        <v>0</v>
      </c>
      <c r="V56" s="11">
        <v>0</v>
      </c>
      <c r="W56" s="36">
        <v>0</v>
      </c>
      <c r="X56" s="37">
        <v>0</v>
      </c>
      <c r="Y56" s="12">
        <v>0</v>
      </c>
      <c r="Z56" s="36">
        <v>0</v>
      </c>
      <c r="AA56" s="35">
        <v>0</v>
      </c>
      <c r="AB56" s="11">
        <v>0</v>
      </c>
      <c r="AC56" s="36">
        <v>0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285</v>
      </c>
      <c r="AK56" s="11">
        <v>1658</v>
      </c>
      <c r="AL56" s="36">
        <f t="shared" si="65"/>
        <v>5817.5438596491231</v>
      </c>
      <c r="AM56" s="35">
        <v>0</v>
      </c>
      <c r="AN56" s="11">
        <v>0</v>
      </c>
      <c r="AO56" s="36">
        <v>0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35">
        <v>0</v>
      </c>
      <c r="BC56" s="11">
        <v>0</v>
      </c>
      <c r="BD56" s="36">
        <v>0</v>
      </c>
      <c r="BE56" s="35">
        <v>0</v>
      </c>
      <c r="BF56" s="11">
        <v>0</v>
      </c>
      <c r="BG56" s="36">
        <v>0</v>
      </c>
      <c r="BH56" s="35">
        <v>0</v>
      </c>
      <c r="BI56" s="11">
        <v>0</v>
      </c>
      <c r="BJ56" s="36">
        <v>0</v>
      </c>
      <c r="BK56" s="35">
        <v>0</v>
      </c>
      <c r="BL56" s="11">
        <v>0</v>
      </c>
      <c r="BM56" s="36">
        <v>0</v>
      </c>
      <c r="BN56" s="6">
        <f t="shared" si="44"/>
        <v>285</v>
      </c>
      <c r="BO56" s="13">
        <f t="shared" si="45"/>
        <v>1658</v>
      </c>
      <c r="BP56" s="4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>
        <f t="shared" ref="L57:M57" si="68">SUM(L45:L56)</f>
        <v>0</v>
      </c>
      <c r="M57" s="30">
        <f t="shared" si="68"/>
        <v>0</v>
      </c>
      <c r="N57" s="39"/>
      <c r="O57" s="38">
        <f t="shared" ref="O57:P57" si="69">SUM(O45:O56)</f>
        <v>0</v>
      </c>
      <c r="P57" s="30">
        <f t="shared" si="69"/>
        <v>0</v>
      </c>
      <c r="Q57" s="39"/>
      <c r="R57" s="38">
        <f t="shared" ref="R57:S57" si="70">SUM(R45:R56)</f>
        <v>0</v>
      </c>
      <c r="S57" s="30">
        <f t="shared" si="70"/>
        <v>0</v>
      </c>
      <c r="T57" s="39"/>
      <c r="U57" s="38">
        <f t="shared" ref="U57:V57" si="71">SUM(U45:U56)</f>
        <v>1</v>
      </c>
      <c r="V57" s="30">
        <f t="shared" si="71"/>
        <v>62</v>
      </c>
      <c r="W57" s="39"/>
      <c r="X57" s="38">
        <f t="shared" ref="X57:Y57" si="72">SUM(X45:X56)</f>
        <v>0</v>
      </c>
      <c r="Y57" s="30">
        <f t="shared" si="72"/>
        <v>0</v>
      </c>
      <c r="Z57" s="39"/>
      <c r="AA57" s="38">
        <f t="shared" ref="AA57:AB57" si="73">SUM(AA45:AA56)</f>
        <v>0</v>
      </c>
      <c r="AB57" s="30">
        <f t="shared" si="73"/>
        <v>0</v>
      </c>
      <c r="AC57" s="39"/>
      <c r="AD57" s="38">
        <f t="shared" ref="AD57:AE57" si="74">SUM(AD45:AD56)</f>
        <v>19</v>
      </c>
      <c r="AE57" s="30">
        <f t="shared" si="74"/>
        <v>83</v>
      </c>
      <c r="AF57" s="39"/>
      <c r="AG57" s="38">
        <f t="shared" ref="AG57:AH57" si="75">SUM(AG45:AG56)</f>
        <v>0</v>
      </c>
      <c r="AH57" s="30">
        <f t="shared" si="75"/>
        <v>0</v>
      </c>
      <c r="AI57" s="39"/>
      <c r="AJ57" s="38">
        <f t="shared" ref="AJ57:AK57" si="76">SUM(AJ45:AJ56)</f>
        <v>4775</v>
      </c>
      <c r="AK57" s="30">
        <f t="shared" si="76"/>
        <v>25388</v>
      </c>
      <c r="AL57" s="39"/>
      <c r="AM57" s="38">
        <f t="shared" ref="AM57:AN57" si="77">SUM(AM45:AM56)</f>
        <v>0</v>
      </c>
      <c r="AN57" s="30">
        <f t="shared" si="77"/>
        <v>0</v>
      </c>
      <c r="AO57" s="39"/>
      <c r="AP57" s="38">
        <f t="shared" ref="AP57:AQ57" si="78">SUM(AP45:AP56)</f>
        <v>0</v>
      </c>
      <c r="AQ57" s="30">
        <f t="shared" si="78"/>
        <v>0</v>
      </c>
      <c r="AR57" s="39"/>
      <c r="AS57" s="38">
        <f t="shared" ref="AS57:AT57" si="79">SUM(AS45:AS56)</f>
        <v>0</v>
      </c>
      <c r="AT57" s="30">
        <f t="shared" si="79"/>
        <v>0</v>
      </c>
      <c r="AU57" s="39"/>
      <c r="AV57" s="38">
        <f t="shared" ref="AV57:AW57" si="80">SUM(AV45:AV56)</f>
        <v>0</v>
      </c>
      <c r="AW57" s="30">
        <f t="shared" si="80"/>
        <v>0</v>
      </c>
      <c r="AX57" s="39"/>
      <c r="AY57" s="38">
        <f t="shared" ref="AY57:AZ57" si="81">SUM(AY45:AY56)</f>
        <v>0</v>
      </c>
      <c r="AZ57" s="30">
        <f t="shared" si="81"/>
        <v>0</v>
      </c>
      <c r="BA57" s="39"/>
      <c r="BB57" s="38">
        <f t="shared" ref="BB57:BC57" si="82">SUM(BB45:BB56)</f>
        <v>0</v>
      </c>
      <c r="BC57" s="30">
        <f t="shared" si="82"/>
        <v>0</v>
      </c>
      <c r="BD57" s="39"/>
      <c r="BE57" s="38">
        <f t="shared" ref="BE57:BF57" si="83">SUM(BE45:BE56)</f>
        <v>0</v>
      </c>
      <c r="BF57" s="30">
        <f t="shared" si="83"/>
        <v>0</v>
      </c>
      <c r="BG57" s="39"/>
      <c r="BH57" s="38">
        <f t="shared" ref="BH57:BI57" si="84">SUM(BH45:BH56)</f>
        <v>0</v>
      </c>
      <c r="BI57" s="30">
        <f t="shared" si="84"/>
        <v>0</v>
      </c>
      <c r="BJ57" s="39"/>
      <c r="BK57" s="38">
        <f t="shared" ref="BK57:BL57" si="85">SUM(BK45:BK56)</f>
        <v>0</v>
      </c>
      <c r="BL57" s="30">
        <f t="shared" si="85"/>
        <v>0</v>
      </c>
      <c r="BM57" s="39"/>
      <c r="BN57" s="31">
        <f t="shared" si="44"/>
        <v>4795</v>
      </c>
      <c r="BO57" s="32">
        <f t="shared" si="45"/>
        <v>25533</v>
      </c>
      <c r="BP57" s="4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>
        <v>0</v>
      </c>
      <c r="M58" s="11">
        <v>0</v>
      </c>
      <c r="N58" s="36">
        <v>0</v>
      </c>
      <c r="O58" s="35">
        <v>0</v>
      </c>
      <c r="P58" s="11">
        <v>0</v>
      </c>
      <c r="Q58" s="36">
        <f t="shared" ref="Q58:Q69" si="86">IF(O58=0,0,P58/O58*1000)</f>
        <v>0</v>
      </c>
      <c r="R58" s="35">
        <v>0</v>
      </c>
      <c r="S58" s="11">
        <v>0</v>
      </c>
      <c r="T58" s="36"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0</v>
      </c>
      <c r="AB58" s="11">
        <v>0</v>
      </c>
      <c r="AC58" s="36">
        <v>0</v>
      </c>
      <c r="AD58" s="35">
        <v>0</v>
      </c>
      <c r="AE58" s="11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456</v>
      </c>
      <c r="AK58" s="11">
        <v>2640</v>
      </c>
      <c r="AL58" s="36">
        <f t="shared" ref="AL58:AL69" si="87">AK58/AJ58*1000</f>
        <v>5789.4736842105267</v>
      </c>
      <c r="AM58" s="37">
        <v>0</v>
      </c>
      <c r="AN58" s="12">
        <v>0</v>
      </c>
      <c r="AO58" s="36">
        <v>0</v>
      </c>
      <c r="AP58" s="35">
        <v>0</v>
      </c>
      <c r="AQ58" s="11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35">
        <v>0</v>
      </c>
      <c r="BC58" s="11">
        <v>0</v>
      </c>
      <c r="BD58" s="36">
        <v>0</v>
      </c>
      <c r="BE58" s="35">
        <v>0</v>
      </c>
      <c r="BF58" s="11">
        <v>0</v>
      </c>
      <c r="BG58" s="36">
        <v>0</v>
      </c>
      <c r="BH58" s="35">
        <v>0</v>
      </c>
      <c r="BI58" s="11">
        <v>0</v>
      </c>
      <c r="BJ58" s="36">
        <v>0</v>
      </c>
      <c r="BK58" s="35">
        <v>0</v>
      </c>
      <c r="BL58" s="11">
        <v>0</v>
      </c>
      <c r="BM58" s="36">
        <v>0</v>
      </c>
      <c r="BN58" s="6">
        <f t="shared" si="44"/>
        <v>456</v>
      </c>
      <c r="BO58" s="13">
        <f t="shared" si="45"/>
        <v>2640</v>
      </c>
      <c r="BP58" s="4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88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>
        <v>0</v>
      </c>
      <c r="M59" s="11">
        <v>0</v>
      </c>
      <c r="N59" s="36">
        <v>0</v>
      </c>
      <c r="O59" s="35">
        <v>0</v>
      </c>
      <c r="P59" s="11">
        <v>0</v>
      </c>
      <c r="Q59" s="36">
        <f t="shared" si="86"/>
        <v>0</v>
      </c>
      <c r="R59" s="35">
        <v>0</v>
      </c>
      <c r="S59" s="11">
        <v>0</v>
      </c>
      <c r="T59" s="36"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0</v>
      </c>
      <c r="AB59" s="11">
        <v>0</v>
      </c>
      <c r="AC59" s="36">
        <v>0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494</v>
      </c>
      <c r="AK59" s="11">
        <v>3349</v>
      </c>
      <c r="AL59" s="36">
        <f t="shared" si="87"/>
        <v>6779.3522267206481</v>
      </c>
      <c r="AM59" s="35">
        <v>0</v>
      </c>
      <c r="AN59" s="11">
        <v>0</v>
      </c>
      <c r="AO59" s="36">
        <v>0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35">
        <v>0</v>
      </c>
      <c r="BC59" s="11">
        <v>0</v>
      </c>
      <c r="BD59" s="36">
        <v>0</v>
      </c>
      <c r="BE59" s="35">
        <v>0</v>
      </c>
      <c r="BF59" s="11">
        <v>0</v>
      </c>
      <c r="BG59" s="36">
        <v>0</v>
      </c>
      <c r="BH59" s="35">
        <v>0</v>
      </c>
      <c r="BI59" s="11">
        <v>0</v>
      </c>
      <c r="BJ59" s="36">
        <v>0</v>
      </c>
      <c r="BK59" s="35">
        <v>0</v>
      </c>
      <c r="BL59" s="11">
        <v>0</v>
      </c>
      <c r="BM59" s="36">
        <v>0</v>
      </c>
      <c r="BN59" s="6">
        <f t="shared" si="44"/>
        <v>495</v>
      </c>
      <c r="BO59" s="13">
        <f t="shared" si="45"/>
        <v>3356</v>
      </c>
      <c r="BP59" s="4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5">
        <v>2011</v>
      </c>
      <c r="B60" s="46" t="s">
        <v>7</v>
      </c>
      <c r="C60" s="35">
        <v>7</v>
      </c>
      <c r="D60" s="11">
        <v>35</v>
      </c>
      <c r="E60" s="36">
        <f t="shared" si="88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>
        <v>0</v>
      </c>
      <c r="M60" s="11">
        <v>0</v>
      </c>
      <c r="N60" s="36">
        <v>0</v>
      </c>
      <c r="O60" s="35">
        <v>0</v>
      </c>
      <c r="P60" s="11">
        <v>0</v>
      </c>
      <c r="Q60" s="36">
        <f t="shared" si="86"/>
        <v>0</v>
      </c>
      <c r="R60" s="35">
        <v>0</v>
      </c>
      <c r="S60" s="11">
        <v>0</v>
      </c>
      <c r="T60" s="36"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0</v>
      </c>
      <c r="AB60" s="11">
        <v>0</v>
      </c>
      <c r="AC60" s="36">
        <v>0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248</v>
      </c>
      <c r="AK60" s="11">
        <v>1949</v>
      </c>
      <c r="AL60" s="36">
        <f t="shared" si="87"/>
        <v>7858.8709677419347</v>
      </c>
      <c r="AM60" s="35">
        <v>0</v>
      </c>
      <c r="AN60" s="11">
        <v>0</v>
      </c>
      <c r="AO60" s="36">
        <v>0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35">
        <v>0</v>
      </c>
      <c r="BC60" s="11">
        <v>0</v>
      </c>
      <c r="BD60" s="36">
        <v>0</v>
      </c>
      <c r="BE60" s="35">
        <v>0</v>
      </c>
      <c r="BF60" s="11">
        <v>0</v>
      </c>
      <c r="BG60" s="36">
        <v>0</v>
      </c>
      <c r="BH60" s="35">
        <v>0</v>
      </c>
      <c r="BI60" s="11">
        <v>0</v>
      </c>
      <c r="BJ60" s="36">
        <v>0</v>
      </c>
      <c r="BK60" s="35">
        <v>0</v>
      </c>
      <c r="BL60" s="11">
        <v>0</v>
      </c>
      <c r="BM60" s="36">
        <v>0</v>
      </c>
      <c r="BN60" s="6">
        <f t="shared" si="44"/>
        <v>255</v>
      </c>
      <c r="BO60" s="13">
        <f t="shared" si="45"/>
        <v>1984</v>
      </c>
      <c r="BP60" s="4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>
        <v>0</v>
      </c>
      <c r="M61" s="11">
        <v>0</v>
      </c>
      <c r="N61" s="36">
        <v>0</v>
      </c>
      <c r="O61" s="35">
        <v>0</v>
      </c>
      <c r="P61" s="11">
        <v>0</v>
      </c>
      <c r="Q61" s="36">
        <f t="shared" si="86"/>
        <v>0</v>
      </c>
      <c r="R61" s="35">
        <v>0</v>
      </c>
      <c r="S61" s="11">
        <v>0</v>
      </c>
      <c r="T61" s="36"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0</v>
      </c>
      <c r="AB61" s="11">
        <v>0</v>
      </c>
      <c r="AC61" s="36">
        <v>0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342</v>
      </c>
      <c r="AK61" s="11">
        <v>2527</v>
      </c>
      <c r="AL61" s="36">
        <f t="shared" si="87"/>
        <v>7388.8888888888896</v>
      </c>
      <c r="AM61" s="35">
        <v>0</v>
      </c>
      <c r="AN61" s="11">
        <v>0</v>
      </c>
      <c r="AO61" s="36">
        <v>0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35">
        <v>0</v>
      </c>
      <c r="BC61" s="11">
        <v>0</v>
      </c>
      <c r="BD61" s="36">
        <v>0</v>
      </c>
      <c r="BE61" s="35">
        <v>0</v>
      </c>
      <c r="BF61" s="11">
        <v>0</v>
      </c>
      <c r="BG61" s="36">
        <v>0</v>
      </c>
      <c r="BH61" s="35">
        <v>0</v>
      </c>
      <c r="BI61" s="11">
        <v>0</v>
      </c>
      <c r="BJ61" s="36">
        <v>0</v>
      </c>
      <c r="BK61" s="35">
        <v>0</v>
      </c>
      <c r="BL61" s="11">
        <v>0</v>
      </c>
      <c r="BM61" s="36">
        <v>0</v>
      </c>
      <c r="BN61" s="6">
        <f t="shared" si="44"/>
        <v>342</v>
      </c>
      <c r="BO61" s="13">
        <f t="shared" si="45"/>
        <v>2527</v>
      </c>
      <c r="BP61" s="4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>
        <v>0</v>
      </c>
      <c r="M62" s="11">
        <v>0</v>
      </c>
      <c r="N62" s="36">
        <v>0</v>
      </c>
      <c r="O62" s="35">
        <v>0</v>
      </c>
      <c r="P62" s="11">
        <v>0</v>
      </c>
      <c r="Q62" s="36">
        <f t="shared" si="86"/>
        <v>0</v>
      </c>
      <c r="R62" s="35">
        <v>0</v>
      </c>
      <c r="S62" s="11">
        <v>0</v>
      </c>
      <c r="T62" s="36">
        <v>0</v>
      </c>
      <c r="U62" s="35">
        <v>1</v>
      </c>
      <c r="V62" s="11">
        <v>51</v>
      </c>
      <c r="W62" s="36">
        <f t="shared" ref="W62" si="89">V62/U62*1000</f>
        <v>51000</v>
      </c>
      <c r="X62" s="35">
        <v>0</v>
      </c>
      <c r="Y62" s="11">
        <v>0</v>
      </c>
      <c r="Z62" s="36">
        <v>0</v>
      </c>
      <c r="AA62" s="35">
        <v>0</v>
      </c>
      <c r="AB62" s="11">
        <v>0</v>
      </c>
      <c r="AC62" s="36">
        <v>0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456</v>
      </c>
      <c r="AK62" s="11">
        <v>3170</v>
      </c>
      <c r="AL62" s="36">
        <f t="shared" si="87"/>
        <v>6951.7543859649131</v>
      </c>
      <c r="AM62" s="35">
        <v>0</v>
      </c>
      <c r="AN62" s="11">
        <v>0</v>
      </c>
      <c r="AO62" s="36">
        <v>0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35">
        <v>0</v>
      </c>
      <c r="BC62" s="11">
        <v>0</v>
      </c>
      <c r="BD62" s="36">
        <v>0</v>
      </c>
      <c r="BE62" s="35">
        <v>0</v>
      </c>
      <c r="BF62" s="11">
        <v>0</v>
      </c>
      <c r="BG62" s="36">
        <v>0</v>
      </c>
      <c r="BH62" s="35">
        <v>0</v>
      </c>
      <c r="BI62" s="11">
        <v>0</v>
      </c>
      <c r="BJ62" s="36">
        <v>0</v>
      </c>
      <c r="BK62" s="35">
        <v>0</v>
      </c>
      <c r="BL62" s="11">
        <v>0</v>
      </c>
      <c r="BM62" s="36">
        <v>0</v>
      </c>
      <c r="BN62" s="6">
        <f t="shared" si="44"/>
        <v>457</v>
      </c>
      <c r="BO62" s="13">
        <f t="shared" si="45"/>
        <v>3224</v>
      </c>
      <c r="BP62" s="4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5">
        <v>2011</v>
      </c>
      <c r="B63" s="46" t="s">
        <v>10</v>
      </c>
      <c r="C63" s="35">
        <v>3</v>
      </c>
      <c r="D63" s="11">
        <v>8</v>
      </c>
      <c r="E63" s="36">
        <f t="shared" si="88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>
        <v>0</v>
      </c>
      <c r="M63" s="11">
        <v>0</v>
      </c>
      <c r="N63" s="36">
        <v>0</v>
      </c>
      <c r="O63" s="35">
        <v>0</v>
      </c>
      <c r="P63" s="11">
        <v>0</v>
      </c>
      <c r="Q63" s="36">
        <f t="shared" si="86"/>
        <v>0</v>
      </c>
      <c r="R63" s="35">
        <v>0</v>
      </c>
      <c r="S63" s="11">
        <v>0</v>
      </c>
      <c r="T63" s="36"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0</v>
      </c>
      <c r="AB63" s="11">
        <v>0</v>
      </c>
      <c r="AC63" s="36">
        <v>0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171</v>
      </c>
      <c r="AK63" s="11">
        <v>1153</v>
      </c>
      <c r="AL63" s="36">
        <f t="shared" si="87"/>
        <v>6742.6900584795321</v>
      </c>
      <c r="AM63" s="35">
        <v>0</v>
      </c>
      <c r="AN63" s="11">
        <v>0</v>
      </c>
      <c r="AO63" s="36">
        <v>0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35">
        <v>0</v>
      </c>
      <c r="BC63" s="11">
        <v>0</v>
      </c>
      <c r="BD63" s="36">
        <v>0</v>
      </c>
      <c r="BE63" s="35">
        <v>0</v>
      </c>
      <c r="BF63" s="11">
        <v>0</v>
      </c>
      <c r="BG63" s="36">
        <v>0</v>
      </c>
      <c r="BH63" s="35">
        <v>0</v>
      </c>
      <c r="BI63" s="11">
        <v>0</v>
      </c>
      <c r="BJ63" s="36">
        <v>0</v>
      </c>
      <c r="BK63" s="35">
        <v>0</v>
      </c>
      <c r="BL63" s="11">
        <v>0</v>
      </c>
      <c r="BM63" s="36">
        <v>0</v>
      </c>
      <c r="BN63" s="6">
        <f t="shared" si="44"/>
        <v>174</v>
      </c>
      <c r="BO63" s="13">
        <f t="shared" si="45"/>
        <v>1161</v>
      </c>
      <c r="BP63" s="4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>
        <v>0</v>
      </c>
      <c r="M64" s="11">
        <v>0</v>
      </c>
      <c r="N64" s="36">
        <v>0</v>
      </c>
      <c r="O64" s="35">
        <v>0</v>
      </c>
      <c r="P64" s="11">
        <v>0</v>
      </c>
      <c r="Q64" s="36">
        <f t="shared" si="86"/>
        <v>0</v>
      </c>
      <c r="R64" s="35">
        <v>0</v>
      </c>
      <c r="S64" s="11">
        <v>0</v>
      </c>
      <c r="T64" s="36"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0</v>
      </c>
      <c r="AB64" s="11">
        <v>0</v>
      </c>
      <c r="AC64" s="36">
        <v>0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266</v>
      </c>
      <c r="AK64" s="11">
        <v>1668</v>
      </c>
      <c r="AL64" s="36">
        <f t="shared" si="87"/>
        <v>6270.6766917293235</v>
      </c>
      <c r="AM64" s="35">
        <v>0</v>
      </c>
      <c r="AN64" s="11">
        <v>0</v>
      </c>
      <c r="AO64" s="36">
        <v>0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35">
        <v>0</v>
      </c>
      <c r="BC64" s="11">
        <v>0</v>
      </c>
      <c r="BD64" s="36">
        <v>0</v>
      </c>
      <c r="BE64" s="35">
        <v>0</v>
      </c>
      <c r="BF64" s="11">
        <v>0</v>
      </c>
      <c r="BG64" s="36">
        <v>0</v>
      </c>
      <c r="BH64" s="35">
        <v>0</v>
      </c>
      <c r="BI64" s="11">
        <v>0</v>
      </c>
      <c r="BJ64" s="36">
        <v>0</v>
      </c>
      <c r="BK64" s="35">
        <v>0</v>
      </c>
      <c r="BL64" s="11">
        <v>0</v>
      </c>
      <c r="BM64" s="36">
        <v>0</v>
      </c>
      <c r="BN64" s="6">
        <f t="shared" si="44"/>
        <v>266</v>
      </c>
      <c r="BO64" s="13">
        <f t="shared" si="45"/>
        <v>1668</v>
      </c>
      <c r="BP64" s="4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>
        <v>0</v>
      </c>
      <c r="M65" s="11">
        <v>0</v>
      </c>
      <c r="N65" s="36">
        <v>0</v>
      </c>
      <c r="O65" s="35">
        <v>0</v>
      </c>
      <c r="P65" s="11">
        <v>0</v>
      </c>
      <c r="Q65" s="36">
        <f t="shared" si="86"/>
        <v>0</v>
      </c>
      <c r="R65" s="35">
        <v>0</v>
      </c>
      <c r="S65" s="11">
        <v>0</v>
      </c>
      <c r="T65" s="36"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0</v>
      </c>
      <c r="AB65" s="11">
        <v>0</v>
      </c>
      <c r="AC65" s="36">
        <v>0</v>
      </c>
      <c r="AD65" s="35">
        <v>0</v>
      </c>
      <c r="AE65" s="11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494</v>
      </c>
      <c r="AK65" s="11">
        <v>2907</v>
      </c>
      <c r="AL65" s="36">
        <f t="shared" si="87"/>
        <v>5884.6153846153848</v>
      </c>
      <c r="AM65" s="37">
        <v>0</v>
      </c>
      <c r="AN65" s="12">
        <v>0</v>
      </c>
      <c r="AO65" s="36">
        <v>0</v>
      </c>
      <c r="AP65" s="35">
        <v>0</v>
      </c>
      <c r="AQ65" s="11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35">
        <v>0</v>
      </c>
      <c r="BC65" s="11">
        <v>0</v>
      </c>
      <c r="BD65" s="36">
        <v>0</v>
      </c>
      <c r="BE65" s="35">
        <v>0</v>
      </c>
      <c r="BF65" s="11">
        <v>0</v>
      </c>
      <c r="BG65" s="36">
        <v>0</v>
      </c>
      <c r="BH65" s="35">
        <v>0</v>
      </c>
      <c r="BI65" s="11">
        <v>0</v>
      </c>
      <c r="BJ65" s="36">
        <v>0</v>
      </c>
      <c r="BK65" s="35">
        <v>0</v>
      </c>
      <c r="BL65" s="11">
        <v>0</v>
      </c>
      <c r="BM65" s="36">
        <v>0</v>
      </c>
      <c r="BN65" s="6">
        <f t="shared" si="44"/>
        <v>494</v>
      </c>
      <c r="BO65" s="13">
        <f t="shared" si="45"/>
        <v>2907</v>
      </c>
      <c r="BP65" s="4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>
        <v>0</v>
      </c>
      <c r="M66" s="11">
        <v>0</v>
      </c>
      <c r="N66" s="36">
        <v>0</v>
      </c>
      <c r="O66" s="35">
        <v>0</v>
      </c>
      <c r="P66" s="11">
        <v>0</v>
      </c>
      <c r="Q66" s="36">
        <f t="shared" si="86"/>
        <v>0</v>
      </c>
      <c r="R66" s="35">
        <v>0</v>
      </c>
      <c r="S66" s="11">
        <v>0</v>
      </c>
      <c r="T66" s="36"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0</v>
      </c>
      <c r="AB66" s="11">
        <v>0</v>
      </c>
      <c r="AC66" s="36">
        <v>0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551</v>
      </c>
      <c r="AK66" s="11">
        <v>3329</v>
      </c>
      <c r="AL66" s="36">
        <f t="shared" si="87"/>
        <v>6041.7422867513615</v>
      </c>
      <c r="AM66" s="35">
        <v>0</v>
      </c>
      <c r="AN66" s="11">
        <v>0</v>
      </c>
      <c r="AO66" s="36">
        <v>0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35">
        <v>0</v>
      </c>
      <c r="BC66" s="11">
        <v>0</v>
      </c>
      <c r="BD66" s="36">
        <v>0</v>
      </c>
      <c r="BE66" s="35">
        <v>0</v>
      </c>
      <c r="BF66" s="11">
        <v>0</v>
      </c>
      <c r="BG66" s="36">
        <v>0</v>
      </c>
      <c r="BH66" s="35">
        <v>0</v>
      </c>
      <c r="BI66" s="11">
        <v>0</v>
      </c>
      <c r="BJ66" s="36">
        <v>0</v>
      </c>
      <c r="BK66" s="35">
        <v>0</v>
      </c>
      <c r="BL66" s="11">
        <v>0</v>
      </c>
      <c r="BM66" s="36">
        <v>0</v>
      </c>
      <c r="BN66" s="6">
        <f t="shared" si="44"/>
        <v>551</v>
      </c>
      <c r="BO66" s="13">
        <f t="shared" si="45"/>
        <v>3329</v>
      </c>
      <c r="BP66" s="4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>
        <v>0</v>
      </c>
      <c r="M67" s="11">
        <v>0</v>
      </c>
      <c r="N67" s="36">
        <v>0</v>
      </c>
      <c r="O67" s="35">
        <v>0</v>
      </c>
      <c r="P67" s="11">
        <v>0</v>
      </c>
      <c r="Q67" s="36">
        <f t="shared" si="86"/>
        <v>0</v>
      </c>
      <c r="R67" s="35">
        <v>0</v>
      </c>
      <c r="S67" s="11">
        <v>0</v>
      </c>
      <c r="T67" s="36">
        <v>0</v>
      </c>
      <c r="U67" s="35">
        <v>0</v>
      </c>
      <c r="V67" s="11">
        <v>51</v>
      </c>
      <c r="W67" s="36">
        <v>0</v>
      </c>
      <c r="X67" s="35">
        <v>0</v>
      </c>
      <c r="Y67" s="11">
        <v>0</v>
      </c>
      <c r="Z67" s="36">
        <v>0</v>
      </c>
      <c r="AA67" s="35">
        <v>0</v>
      </c>
      <c r="AB67" s="11">
        <v>0</v>
      </c>
      <c r="AC67" s="36">
        <v>0</v>
      </c>
      <c r="AD67" s="35">
        <v>0</v>
      </c>
      <c r="AE67" s="11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380</v>
      </c>
      <c r="AK67" s="11">
        <v>2624</v>
      </c>
      <c r="AL67" s="36">
        <f t="shared" si="87"/>
        <v>6905.2631578947367</v>
      </c>
      <c r="AM67" s="37">
        <v>0</v>
      </c>
      <c r="AN67" s="12">
        <v>0</v>
      </c>
      <c r="AO67" s="36">
        <v>0</v>
      </c>
      <c r="AP67" s="35">
        <v>0</v>
      </c>
      <c r="AQ67" s="11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35">
        <v>0</v>
      </c>
      <c r="BC67" s="11">
        <v>0</v>
      </c>
      <c r="BD67" s="36">
        <v>0</v>
      </c>
      <c r="BE67" s="35">
        <v>0</v>
      </c>
      <c r="BF67" s="11">
        <v>0</v>
      </c>
      <c r="BG67" s="36">
        <v>0</v>
      </c>
      <c r="BH67" s="35">
        <v>0</v>
      </c>
      <c r="BI67" s="11">
        <v>0</v>
      </c>
      <c r="BJ67" s="36">
        <v>0</v>
      </c>
      <c r="BK67" s="35">
        <v>0</v>
      </c>
      <c r="BL67" s="11">
        <v>0</v>
      </c>
      <c r="BM67" s="36">
        <v>0</v>
      </c>
      <c r="BN67" s="6">
        <f t="shared" si="44"/>
        <v>380</v>
      </c>
      <c r="BO67" s="13">
        <f t="shared" si="45"/>
        <v>2675</v>
      </c>
      <c r="BP67" s="4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>
        <v>0</v>
      </c>
      <c r="M68" s="11">
        <v>0</v>
      </c>
      <c r="N68" s="36">
        <v>0</v>
      </c>
      <c r="O68" s="35">
        <v>0</v>
      </c>
      <c r="P68" s="11">
        <v>0</v>
      </c>
      <c r="Q68" s="36">
        <f t="shared" si="86"/>
        <v>0</v>
      </c>
      <c r="R68" s="35">
        <v>0</v>
      </c>
      <c r="S68" s="11">
        <v>0</v>
      </c>
      <c r="T68" s="36"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0</v>
      </c>
      <c r="AB68" s="11">
        <v>0</v>
      </c>
      <c r="AC68" s="36">
        <v>0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456</v>
      </c>
      <c r="AK68" s="11">
        <v>3363</v>
      </c>
      <c r="AL68" s="36">
        <f t="shared" si="87"/>
        <v>7375</v>
      </c>
      <c r="AM68" s="35">
        <v>0</v>
      </c>
      <c r="AN68" s="11">
        <v>0</v>
      </c>
      <c r="AO68" s="36">
        <v>0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35">
        <v>0</v>
      </c>
      <c r="BC68" s="11">
        <v>0</v>
      </c>
      <c r="BD68" s="36">
        <v>0</v>
      </c>
      <c r="BE68" s="35">
        <v>0</v>
      </c>
      <c r="BF68" s="11">
        <v>0</v>
      </c>
      <c r="BG68" s="36">
        <v>0</v>
      </c>
      <c r="BH68" s="35">
        <v>0</v>
      </c>
      <c r="BI68" s="11">
        <v>0</v>
      </c>
      <c r="BJ68" s="36">
        <v>0</v>
      </c>
      <c r="BK68" s="35">
        <v>0</v>
      </c>
      <c r="BL68" s="11">
        <v>0</v>
      </c>
      <c r="BM68" s="36">
        <v>0</v>
      </c>
      <c r="BN68" s="6">
        <f t="shared" si="44"/>
        <v>456</v>
      </c>
      <c r="BO68" s="13">
        <f t="shared" si="45"/>
        <v>3363</v>
      </c>
      <c r="BP68" s="4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>
        <v>0</v>
      </c>
      <c r="M69" s="11">
        <v>0</v>
      </c>
      <c r="N69" s="36">
        <v>0</v>
      </c>
      <c r="O69" s="35">
        <v>0</v>
      </c>
      <c r="P69" s="11">
        <v>0</v>
      </c>
      <c r="Q69" s="36">
        <f t="shared" si="86"/>
        <v>0</v>
      </c>
      <c r="R69" s="35">
        <v>0</v>
      </c>
      <c r="S69" s="11">
        <v>0</v>
      </c>
      <c r="T69" s="36"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0</v>
      </c>
      <c r="AB69" s="11">
        <v>0</v>
      </c>
      <c r="AC69" s="36">
        <v>0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627</v>
      </c>
      <c r="AK69" s="11">
        <v>4833</v>
      </c>
      <c r="AL69" s="36">
        <f t="shared" si="87"/>
        <v>7708.1339712918661</v>
      </c>
      <c r="AM69" s="35">
        <v>0</v>
      </c>
      <c r="AN69" s="11">
        <v>0</v>
      </c>
      <c r="AO69" s="36">
        <v>0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35">
        <v>0</v>
      </c>
      <c r="BC69" s="11">
        <v>0</v>
      </c>
      <c r="BD69" s="36">
        <v>0</v>
      </c>
      <c r="BE69" s="35">
        <v>0</v>
      </c>
      <c r="BF69" s="11">
        <v>0</v>
      </c>
      <c r="BG69" s="36">
        <v>0</v>
      </c>
      <c r="BH69" s="35">
        <v>0</v>
      </c>
      <c r="BI69" s="11">
        <v>0</v>
      </c>
      <c r="BJ69" s="36">
        <v>0</v>
      </c>
      <c r="BK69" s="35">
        <v>0</v>
      </c>
      <c r="BL69" s="11">
        <v>0</v>
      </c>
      <c r="BM69" s="36">
        <v>0</v>
      </c>
      <c r="BN69" s="6">
        <f t="shared" si="44"/>
        <v>627</v>
      </c>
      <c r="BO69" s="13">
        <f t="shared" si="45"/>
        <v>4833</v>
      </c>
      <c r="BP69" s="4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>
        <f t="shared" ref="L70:M70" si="90">SUM(L58:L69)</f>
        <v>0</v>
      </c>
      <c r="M70" s="30">
        <f t="shared" si="90"/>
        <v>0</v>
      </c>
      <c r="N70" s="39"/>
      <c r="O70" s="38">
        <f t="shared" ref="O70:P70" si="91">SUM(O58:O69)</f>
        <v>0</v>
      </c>
      <c r="P70" s="30">
        <f t="shared" si="91"/>
        <v>0</v>
      </c>
      <c r="Q70" s="39"/>
      <c r="R70" s="38">
        <f t="shared" ref="R70:S70" si="92">SUM(R58:R69)</f>
        <v>0</v>
      </c>
      <c r="S70" s="30">
        <f t="shared" si="92"/>
        <v>0</v>
      </c>
      <c r="T70" s="39"/>
      <c r="U70" s="38">
        <f t="shared" ref="U70:V70" si="93">SUM(U58:U69)</f>
        <v>1</v>
      </c>
      <c r="V70" s="30">
        <f t="shared" si="93"/>
        <v>102</v>
      </c>
      <c r="W70" s="39"/>
      <c r="X70" s="38">
        <f t="shared" ref="X70:Y70" si="94">SUM(X58:X69)</f>
        <v>0</v>
      </c>
      <c r="Y70" s="30">
        <f t="shared" si="94"/>
        <v>0</v>
      </c>
      <c r="Z70" s="39"/>
      <c r="AA70" s="38">
        <f t="shared" ref="AA70:AB70" si="95">SUM(AA58:AA69)</f>
        <v>0</v>
      </c>
      <c r="AB70" s="30">
        <f t="shared" si="95"/>
        <v>0</v>
      </c>
      <c r="AC70" s="39"/>
      <c r="AD70" s="38">
        <f t="shared" ref="AD70:AE70" si="96">SUM(AD58:AD69)</f>
        <v>0</v>
      </c>
      <c r="AE70" s="30">
        <f t="shared" si="96"/>
        <v>0</v>
      </c>
      <c r="AF70" s="39"/>
      <c r="AG70" s="38">
        <f t="shared" ref="AG70:AH70" si="97">SUM(AG58:AG69)</f>
        <v>0</v>
      </c>
      <c r="AH70" s="30">
        <f t="shared" si="97"/>
        <v>0</v>
      </c>
      <c r="AI70" s="39"/>
      <c r="AJ70" s="38">
        <f t="shared" ref="AJ70:AK70" si="98">SUM(AJ58:AJ69)</f>
        <v>4941</v>
      </c>
      <c r="AK70" s="30">
        <f t="shared" si="98"/>
        <v>33512</v>
      </c>
      <c r="AL70" s="39"/>
      <c r="AM70" s="38">
        <f t="shared" ref="AM70:AN70" si="99">SUM(AM58:AM69)</f>
        <v>0</v>
      </c>
      <c r="AN70" s="30">
        <f t="shared" si="99"/>
        <v>0</v>
      </c>
      <c r="AO70" s="39"/>
      <c r="AP70" s="38">
        <f t="shared" ref="AP70:AQ70" si="100">SUM(AP58:AP69)</f>
        <v>0</v>
      </c>
      <c r="AQ70" s="30">
        <f t="shared" si="100"/>
        <v>0</v>
      </c>
      <c r="AR70" s="39"/>
      <c r="AS70" s="38">
        <f t="shared" ref="AS70:AT70" si="101">SUM(AS58:AS69)</f>
        <v>0</v>
      </c>
      <c r="AT70" s="30">
        <f t="shared" si="101"/>
        <v>0</v>
      </c>
      <c r="AU70" s="39"/>
      <c r="AV70" s="38">
        <f t="shared" ref="AV70:AW70" si="102">SUM(AV58:AV69)</f>
        <v>0</v>
      </c>
      <c r="AW70" s="30">
        <f t="shared" si="102"/>
        <v>0</v>
      </c>
      <c r="AX70" s="39"/>
      <c r="AY70" s="38">
        <f t="shared" ref="AY70:AZ70" si="103">SUM(AY58:AY69)</f>
        <v>0</v>
      </c>
      <c r="AZ70" s="30">
        <f t="shared" si="103"/>
        <v>0</v>
      </c>
      <c r="BA70" s="39"/>
      <c r="BB70" s="38">
        <f t="shared" ref="BB70:BC70" si="104">SUM(BB58:BB69)</f>
        <v>0</v>
      </c>
      <c r="BC70" s="30">
        <f t="shared" si="104"/>
        <v>0</v>
      </c>
      <c r="BD70" s="39"/>
      <c r="BE70" s="38">
        <f t="shared" ref="BE70:BF70" si="105">SUM(BE58:BE69)</f>
        <v>0</v>
      </c>
      <c r="BF70" s="30">
        <f t="shared" si="105"/>
        <v>0</v>
      </c>
      <c r="BG70" s="39"/>
      <c r="BH70" s="38">
        <f t="shared" ref="BH70:BI70" si="106">SUM(BH58:BH69)</f>
        <v>0</v>
      </c>
      <c r="BI70" s="30">
        <f t="shared" si="106"/>
        <v>0</v>
      </c>
      <c r="BJ70" s="39"/>
      <c r="BK70" s="38">
        <f t="shared" ref="BK70:BL70" si="107">SUM(BK58:BK69)</f>
        <v>0</v>
      </c>
      <c r="BL70" s="30">
        <f t="shared" si="107"/>
        <v>0</v>
      </c>
      <c r="BM70" s="39"/>
      <c r="BN70" s="31">
        <f t="shared" si="44"/>
        <v>4953</v>
      </c>
      <c r="BO70" s="32">
        <f t="shared" si="45"/>
        <v>33667</v>
      </c>
      <c r="BP70" s="4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>
        <v>0</v>
      </c>
      <c r="M71" s="11">
        <v>0</v>
      </c>
      <c r="N71" s="36">
        <v>0</v>
      </c>
      <c r="O71" s="35">
        <v>0</v>
      </c>
      <c r="P71" s="11">
        <v>0</v>
      </c>
      <c r="Q71" s="36">
        <f t="shared" ref="Q71:Q82" si="108">IF(O71=0,0,P71/O71*1000)</f>
        <v>0</v>
      </c>
      <c r="R71" s="35">
        <v>0</v>
      </c>
      <c r="S71" s="11">
        <v>0</v>
      </c>
      <c r="T71" s="36"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0</v>
      </c>
      <c r="AB71" s="11">
        <v>0</v>
      </c>
      <c r="AC71" s="36">
        <v>0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589</v>
      </c>
      <c r="AK71" s="11">
        <v>4555</v>
      </c>
      <c r="AL71" s="36">
        <f t="shared" ref="AL71:AL76" si="109">AK71/AJ71*1000</f>
        <v>7733.4465195246175</v>
      </c>
      <c r="AM71" s="35">
        <v>0</v>
      </c>
      <c r="AN71" s="11">
        <v>0</v>
      </c>
      <c r="AO71" s="36">
        <v>0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35">
        <v>0</v>
      </c>
      <c r="BC71" s="11">
        <v>0</v>
      </c>
      <c r="BD71" s="36">
        <v>0</v>
      </c>
      <c r="BE71" s="35">
        <v>0</v>
      </c>
      <c r="BF71" s="11">
        <v>0</v>
      </c>
      <c r="BG71" s="36">
        <v>0</v>
      </c>
      <c r="BH71" s="35">
        <v>0</v>
      </c>
      <c r="BI71" s="11">
        <v>0</v>
      </c>
      <c r="BJ71" s="36">
        <v>0</v>
      </c>
      <c r="BK71" s="35">
        <v>0</v>
      </c>
      <c r="BL71" s="11">
        <v>0</v>
      </c>
      <c r="BM71" s="36">
        <v>0</v>
      </c>
      <c r="BN71" s="6">
        <f t="shared" ref="BN71:BN96" si="110">SUM(BE71,BB71,AM71,AJ71,AD71,U71,C71)</f>
        <v>589</v>
      </c>
      <c r="BO71" s="13">
        <f t="shared" ref="BO71:BO96" si="111">SUM(BF71,BC71,AN71,AK71,AE71,V71,D71,J71)</f>
        <v>4555</v>
      </c>
      <c r="BP71" s="4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112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>
        <v>0</v>
      </c>
      <c r="M72" s="11">
        <v>0</v>
      </c>
      <c r="N72" s="36">
        <v>0</v>
      </c>
      <c r="O72" s="35">
        <v>0</v>
      </c>
      <c r="P72" s="11">
        <v>0</v>
      </c>
      <c r="Q72" s="36">
        <f t="shared" si="108"/>
        <v>0</v>
      </c>
      <c r="R72" s="35">
        <v>0</v>
      </c>
      <c r="S72" s="11">
        <v>0</v>
      </c>
      <c r="T72" s="36">
        <v>0</v>
      </c>
      <c r="U72" s="35">
        <v>0</v>
      </c>
      <c r="V72" s="11">
        <v>0</v>
      </c>
      <c r="W72" s="36">
        <v>0</v>
      </c>
      <c r="X72" s="37">
        <v>0</v>
      </c>
      <c r="Y72" s="12">
        <v>0</v>
      </c>
      <c r="Z72" s="36">
        <v>0</v>
      </c>
      <c r="AA72" s="37">
        <v>0</v>
      </c>
      <c r="AB72" s="12">
        <v>0</v>
      </c>
      <c r="AC72" s="36">
        <v>0</v>
      </c>
      <c r="AD72" s="37">
        <v>0</v>
      </c>
      <c r="AE72" s="12">
        <v>0</v>
      </c>
      <c r="AF72" s="36">
        <v>0</v>
      </c>
      <c r="AG72" s="35">
        <v>0</v>
      </c>
      <c r="AH72" s="11">
        <v>0</v>
      </c>
      <c r="AI72" s="36">
        <v>0</v>
      </c>
      <c r="AJ72" s="35">
        <v>346</v>
      </c>
      <c r="AK72" s="11">
        <v>2781</v>
      </c>
      <c r="AL72" s="36">
        <f t="shared" si="109"/>
        <v>8037.5722543352595</v>
      </c>
      <c r="AM72" s="37">
        <v>0</v>
      </c>
      <c r="AN72" s="12">
        <v>0</v>
      </c>
      <c r="AO72" s="36">
        <v>0</v>
      </c>
      <c r="AP72" s="35">
        <v>0</v>
      </c>
      <c r="AQ72" s="11">
        <v>0</v>
      </c>
      <c r="AR72" s="36">
        <v>0</v>
      </c>
      <c r="AS72" s="35">
        <v>0</v>
      </c>
      <c r="AT72" s="11">
        <v>0</v>
      </c>
      <c r="AU72" s="36">
        <v>0</v>
      </c>
      <c r="AV72" s="35">
        <v>0</v>
      </c>
      <c r="AW72" s="11">
        <v>0</v>
      </c>
      <c r="AX72" s="36">
        <v>0</v>
      </c>
      <c r="AY72" s="35">
        <v>0</v>
      </c>
      <c r="AZ72" s="11">
        <v>0</v>
      </c>
      <c r="BA72" s="36">
        <v>0</v>
      </c>
      <c r="BB72" s="35">
        <v>0</v>
      </c>
      <c r="BC72" s="11">
        <v>0</v>
      </c>
      <c r="BD72" s="36">
        <v>0</v>
      </c>
      <c r="BE72" s="37">
        <v>0</v>
      </c>
      <c r="BF72" s="12">
        <v>0</v>
      </c>
      <c r="BG72" s="36">
        <v>0</v>
      </c>
      <c r="BH72" s="37">
        <v>0</v>
      </c>
      <c r="BI72" s="12">
        <v>0</v>
      </c>
      <c r="BJ72" s="36">
        <v>0</v>
      </c>
      <c r="BK72" s="37">
        <v>0</v>
      </c>
      <c r="BL72" s="12">
        <v>0</v>
      </c>
      <c r="BM72" s="36">
        <v>0</v>
      </c>
      <c r="BN72" s="6">
        <f t="shared" si="110"/>
        <v>347</v>
      </c>
      <c r="BO72" s="13">
        <f t="shared" si="111"/>
        <v>2805</v>
      </c>
      <c r="BP72" s="4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>
        <v>0</v>
      </c>
      <c r="M73" s="11">
        <v>0</v>
      </c>
      <c r="N73" s="36">
        <v>0</v>
      </c>
      <c r="O73" s="35">
        <v>0</v>
      </c>
      <c r="P73" s="11">
        <v>0</v>
      </c>
      <c r="Q73" s="36">
        <f t="shared" si="108"/>
        <v>0</v>
      </c>
      <c r="R73" s="35">
        <v>0</v>
      </c>
      <c r="S73" s="11">
        <v>0</v>
      </c>
      <c r="T73" s="36"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0</v>
      </c>
      <c r="AB73" s="11">
        <v>0</v>
      </c>
      <c r="AC73" s="36">
        <v>0</v>
      </c>
      <c r="AD73" s="35">
        <v>0</v>
      </c>
      <c r="AE73" s="11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323</v>
      </c>
      <c r="AK73" s="11">
        <v>2308</v>
      </c>
      <c r="AL73" s="36">
        <f t="shared" si="109"/>
        <v>7145.5108359133128</v>
      </c>
      <c r="AM73" s="37">
        <v>0</v>
      </c>
      <c r="AN73" s="12">
        <v>0</v>
      </c>
      <c r="AO73" s="36">
        <v>0</v>
      </c>
      <c r="AP73" s="35">
        <v>0</v>
      </c>
      <c r="AQ73" s="11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35">
        <v>0</v>
      </c>
      <c r="BC73" s="11">
        <v>0</v>
      </c>
      <c r="BD73" s="36">
        <v>0</v>
      </c>
      <c r="BE73" s="35">
        <v>0</v>
      </c>
      <c r="BF73" s="11">
        <v>0</v>
      </c>
      <c r="BG73" s="36">
        <v>0</v>
      </c>
      <c r="BH73" s="35">
        <v>0</v>
      </c>
      <c r="BI73" s="11">
        <v>0</v>
      </c>
      <c r="BJ73" s="36">
        <v>0</v>
      </c>
      <c r="BK73" s="35">
        <v>0</v>
      </c>
      <c r="BL73" s="11">
        <v>0</v>
      </c>
      <c r="BM73" s="36">
        <v>0</v>
      </c>
      <c r="BN73" s="6">
        <f t="shared" si="110"/>
        <v>323</v>
      </c>
      <c r="BO73" s="13">
        <f t="shared" si="111"/>
        <v>2308</v>
      </c>
      <c r="BP73" s="4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>
        <v>0</v>
      </c>
      <c r="M74" s="11">
        <v>0</v>
      </c>
      <c r="N74" s="36">
        <v>0</v>
      </c>
      <c r="O74" s="35">
        <v>0</v>
      </c>
      <c r="P74" s="11">
        <v>0</v>
      </c>
      <c r="Q74" s="36">
        <f t="shared" si="108"/>
        <v>0</v>
      </c>
      <c r="R74" s="35">
        <v>0</v>
      </c>
      <c r="S74" s="11">
        <v>0</v>
      </c>
      <c r="T74" s="36"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0</v>
      </c>
      <c r="AB74" s="11">
        <v>0</v>
      </c>
      <c r="AC74" s="36">
        <v>0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323</v>
      </c>
      <c r="AK74" s="11">
        <v>2379</v>
      </c>
      <c r="AL74" s="36">
        <f t="shared" si="109"/>
        <v>7365.3250773993805</v>
      </c>
      <c r="AM74" s="35">
        <v>0</v>
      </c>
      <c r="AN74" s="11">
        <v>0</v>
      </c>
      <c r="AO74" s="36">
        <v>0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35">
        <v>0</v>
      </c>
      <c r="BC74" s="11">
        <v>0</v>
      </c>
      <c r="BD74" s="36">
        <v>0</v>
      </c>
      <c r="BE74" s="35">
        <v>0</v>
      </c>
      <c r="BF74" s="11">
        <v>0</v>
      </c>
      <c r="BG74" s="36">
        <v>0</v>
      </c>
      <c r="BH74" s="35">
        <v>0</v>
      </c>
      <c r="BI74" s="11">
        <v>0</v>
      </c>
      <c r="BJ74" s="36">
        <v>0</v>
      </c>
      <c r="BK74" s="35">
        <v>0</v>
      </c>
      <c r="BL74" s="11">
        <v>0</v>
      </c>
      <c r="BM74" s="36">
        <v>0</v>
      </c>
      <c r="BN74" s="6">
        <f t="shared" si="110"/>
        <v>323</v>
      </c>
      <c r="BO74" s="13">
        <f t="shared" si="111"/>
        <v>2379</v>
      </c>
      <c r="BP74" s="4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>
        <v>0</v>
      </c>
      <c r="M75" s="11">
        <v>0</v>
      </c>
      <c r="N75" s="36">
        <v>0</v>
      </c>
      <c r="O75" s="35">
        <v>0</v>
      </c>
      <c r="P75" s="11">
        <v>0</v>
      </c>
      <c r="Q75" s="36">
        <f t="shared" si="108"/>
        <v>0</v>
      </c>
      <c r="R75" s="35">
        <v>0</v>
      </c>
      <c r="S75" s="11">
        <v>0</v>
      </c>
      <c r="T75" s="36"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0</v>
      </c>
      <c r="AB75" s="11">
        <v>0</v>
      </c>
      <c r="AC75" s="36">
        <v>0</v>
      </c>
      <c r="AD75" s="35">
        <v>0</v>
      </c>
      <c r="AE75" s="11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532</v>
      </c>
      <c r="AK75" s="11">
        <v>4248</v>
      </c>
      <c r="AL75" s="36">
        <f t="shared" si="109"/>
        <v>7984.9624060150381</v>
      </c>
      <c r="AM75" s="37">
        <v>0</v>
      </c>
      <c r="AN75" s="12">
        <v>0</v>
      </c>
      <c r="AO75" s="36">
        <v>0</v>
      </c>
      <c r="AP75" s="35">
        <v>0</v>
      </c>
      <c r="AQ75" s="11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35">
        <v>0</v>
      </c>
      <c r="BC75" s="11">
        <v>0</v>
      </c>
      <c r="BD75" s="36">
        <v>0</v>
      </c>
      <c r="BE75" s="35">
        <v>0</v>
      </c>
      <c r="BF75" s="11">
        <v>0</v>
      </c>
      <c r="BG75" s="36">
        <v>0</v>
      </c>
      <c r="BH75" s="35">
        <v>0</v>
      </c>
      <c r="BI75" s="11">
        <v>0</v>
      </c>
      <c r="BJ75" s="36">
        <v>0</v>
      </c>
      <c r="BK75" s="35">
        <v>0</v>
      </c>
      <c r="BL75" s="11">
        <v>0</v>
      </c>
      <c r="BM75" s="36">
        <v>0</v>
      </c>
      <c r="BN75" s="6">
        <f t="shared" si="110"/>
        <v>532</v>
      </c>
      <c r="BO75" s="13">
        <f t="shared" si="111"/>
        <v>4248</v>
      </c>
      <c r="BP75" s="4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>
        <v>0</v>
      </c>
      <c r="M76" s="11">
        <v>0</v>
      </c>
      <c r="N76" s="36">
        <v>0</v>
      </c>
      <c r="O76" s="35">
        <v>0</v>
      </c>
      <c r="P76" s="11">
        <v>0</v>
      </c>
      <c r="Q76" s="36">
        <f t="shared" si="108"/>
        <v>0</v>
      </c>
      <c r="R76" s="35">
        <v>0</v>
      </c>
      <c r="S76" s="11">
        <v>0</v>
      </c>
      <c r="T76" s="36">
        <v>0</v>
      </c>
      <c r="U76" s="35">
        <v>1</v>
      </c>
      <c r="V76" s="11">
        <v>51</v>
      </c>
      <c r="W76" s="36">
        <f t="shared" ref="W76" si="113">V76/U76*1000</f>
        <v>51000</v>
      </c>
      <c r="X76" s="35">
        <v>0</v>
      </c>
      <c r="Y76" s="11">
        <v>0</v>
      </c>
      <c r="Z76" s="36">
        <v>0</v>
      </c>
      <c r="AA76" s="35">
        <v>0</v>
      </c>
      <c r="AB76" s="11">
        <v>0</v>
      </c>
      <c r="AC76" s="36">
        <v>0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285</v>
      </c>
      <c r="AK76" s="11">
        <v>2527</v>
      </c>
      <c r="AL76" s="36">
        <f t="shared" si="109"/>
        <v>8866.6666666666679</v>
      </c>
      <c r="AM76" s="35">
        <v>0</v>
      </c>
      <c r="AN76" s="11">
        <v>0</v>
      </c>
      <c r="AO76" s="36">
        <v>0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35">
        <v>0</v>
      </c>
      <c r="BC76" s="11">
        <v>0</v>
      </c>
      <c r="BD76" s="36">
        <v>0</v>
      </c>
      <c r="BE76" s="35">
        <v>0</v>
      </c>
      <c r="BF76" s="11">
        <v>0</v>
      </c>
      <c r="BG76" s="36">
        <v>0</v>
      </c>
      <c r="BH76" s="35">
        <v>0</v>
      </c>
      <c r="BI76" s="11">
        <v>0</v>
      </c>
      <c r="BJ76" s="36">
        <v>0</v>
      </c>
      <c r="BK76" s="35">
        <v>0</v>
      </c>
      <c r="BL76" s="11">
        <v>0</v>
      </c>
      <c r="BM76" s="36">
        <v>0</v>
      </c>
      <c r="BN76" s="6">
        <f t="shared" si="110"/>
        <v>286</v>
      </c>
      <c r="BO76" s="13">
        <f t="shared" si="111"/>
        <v>2578</v>
      </c>
      <c r="BP76" s="4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>
        <v>0</v>
      </c>
      <c r="M77" s="11">
        <v>0</v>
      </c>
      <c r="N77" s="36">
        <v>0</v>
      </c>
      <c r="O77" s="35">
        <v>0</v>
      </c>
      <c r="P77" s="11">
        <v>0</v>
      </c>
      <c r="Q77" s="36">
        <f t="shared" si="108"/>
        <v>0</v>
      </c>
      <c r="R77" s="35">
        <v>0</v>
      </c>
      <c r="S77" s="11">
        <v>0</v>
      </c>
      <c r="T77" s="36"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0</v>
      </c>
      <c r="AB77" s="11">
        <v>0</v>
      </c>
      <c r="AC77" s="36">
        <v>0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456</v>
      </c>
      <c r="AK77" s="11">
        <v>3916</v>
      </c>
      <c r="AL77" s="36">
        <f t="shared" ref="AL77:AL82" si="114">AK77/AJ77*1000</f>
        <v>8587.7192982456145</v>
      </c>
      <c r="AM77" s="35">
        <v>0</v>
      </c>
      <c r="AN77" s="11">
        <v>0</v>
      </c>
      <c r="AO77" s="36">
        <v>0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35">
        <v>0</v>
      </c>
      <c r="BC77" s="11">
        <v>0</v>
      </c>
      <c r="BD77" s="36">
        <v>0</v>
      </c>
      <c r="BE77" s="35">
        <v>0</v>
      </c>
      <c r="BF77" s="11">
        <v>0</v>
      </c>
      <c r="BG77" s="36">
        <v>0</v>
      </c>
      <c r="BH77" s="35">
        <v>0</v>
      </c>
      <c r="BI77" s="11">
        <v>0</v>
      </c>
      <c r="BJ77" s="36">
        <v>0</v>
      </c>
      <c r="BK77" s="35">
        <v>0</v>
      </c>
      <c r="BL77" s="11">
        <v>0</v>
      </c>
      <c r="BM77" s="36">
        <v>0</v>
      </c>
      <c r="BN77" s="6">
        <f t="shared" si="110"/>
        <v>456</v>
      </c>
      <c r="BO77" s="13">
        <f t="shared" si="111"/>
        <v>3916</v>
      </c>
      <c r="BP77" s="4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>
        <v>0</v>
      </c>
      <c r="M78" s="11">
        <v>0</v>
      </c>
      <c r="N78" s="36">
        <v>0</v>
      </c>
      <c r="O78" s="35">
        <v>0</v>
      </c>
      <c r="P78" s="11">
        <v>0</v>
      </c>
      <c r="Q78" s="36">
        <f t="shared" si="108"/>
        <v>0</v>
      </c>
      <c r="R78" s="35">
        <v>0</v>
      </c>
      <c r="S78" s="11">
        <v>0</v>
      </c>
      <c r="T78" s="36"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0</v>
      </c>
      <c r="AB78" s="11">
        <v>0</v>
      </c>
      <c r="AC78" s="36">
        <v>0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551</v>
      </c>
      <c r="AK78" s="11">
        <v>4455</v>
      </c>
      <c r="AL78" s="36">
        <f t="shared" si="114"/>
        <v>8085.2994555353898</v>
      </c>
      <c r="AM78" s="35">
        <v>0</v>
      </c>
      <c r="AN78" s="11">
        <v>0</v>
      </c>
      <c r="AO78" s="36">
        <v>0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35">
        <v>0</v>
      </c>
      <c r="BC78" s="11">
        <v>0</v>
      </c>
      <c r="BD78" s="36">
        <v>0</v>
      </c>
      <c r="BE78" s="35">
        <v>0</v>
      </c>
      <c r="BF78" s="11">
        <v>0</v>
      </c>
      <c r="BG78" s="36">
        <v>0</v>
      </c>
      <c r="BH78" s="35">
        <v>0</v>
      </c>
      <c r="BI78" s="11">
        <v>0</v>
      </c>
      <c r="BJ78" s="36">
        <v>0</v>
      </c>
      <c r="BK78" s="35">
        <v>0</v>
      </c>
      <c r="BL78" s="11">
        <v>0</v>
      </c>
      <c r="BM78" s="36">
        <v>0</v>
      </c>
      <c r="BN78" s="6">
        <f t="shared" si="110"/>
        <v>551</v>
      </c>
      <c r="BO78" s="13">
        <f t="shared" si="111"/>
        <v>4455</v>
      </c>
      <c r="BP78" s="4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>
        <v>0</v>
      </c>
      <c r="M79" s="11">
        <v>0</v>
      </c>
      <c r="N79" s="36">
        <v>0</v>
      </c>
      <c r="O79" s="35">
        <v>0</v>
      </c>
      <c r="P79" s="11">
        <v>0</v>
      </c>
      <c r="Q79" s="36">
        <f t="shared" si="108"/>
        <v>0</v>
      </c>
      <c r="R79" s="35">
        <v>0</v>
      </c>
      <c r="S79" s="11">
        <v>0</v>
      </c>
      <c r="T79" s="36"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0</v>
      </c>
      <c r="AB79" s="11">
        <v>0</v>
      </c>
      <c r="AC79" s="36">
        <v>0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608</v>
      </c>
      <c r="AK79" s="11">
        <v>4899</v>
      </c>
      <c r="AL79" s="36">
        <f t="shared" si="114"/>
        <v>8057.5657894736851</v>
      </c>
      <c r="AM79" s="35">
        <v>0</v>
      </c>
      <c r="AN79" s="11">
        <v>0</v>
      </c>
      <c r="AO79" s="36">
        <v>0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35">
        <v>0</v>
      </c>
      <c r="BC79" s="11">
        <v>0</v>
      </c>
      <c r="BD79" s="36">
        <v>0</v>
      </c>
      <c r="BE79" s="35">
        <v>0</v>
      </c>
      <c r="BF79" s="11">
        <v>0</v>
      </c>
      <c r="BG79" s="36">
        <v>0</v>
      </c>
      <c r="BH79" s="35">
        <v>0</v>
      </c>
      <c r="BI79" s="11">
        <v>0</v>
      </c>
      <c r="BJ79" s="36">
        <v>0</v>
      </c>
      <c r="BK79" s="35">
        <v>0</v>
      </c>
      <c r="BL79" s="11">
        <v>0</v>
      </c>
      <c r="BM79" s="36">
        <v>0</v>
      </c>
      <c r="BN79" s="6">
        <f t="shared" si="110"/>
        <v>608</v>
      </c>
      <c r="BO79" s="13">
        <f t="shared" si="111"/>
        <v>4915</v>
      </c>
      <c r="BP79" s="4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>
        <v>0</v>
      </c>
      <c r="M80" s="11">
        <v>0</v>
      </c>
      <c r="N80" s="36">
        <v>0</v>
      </c>
      <c r="O80" s="35">
        <v>0</v>
      </c>
      <c r="P80" s="11">
        <v>0</v>
      </c>
      <c r="Q80" s="36">
        <f t="shared" si="108"/>
        <v>0</v>
      </c>
      <c r="R80" s="35">
        <v>0</v>
      </c>
      <c r="S80" s="11">
        <v>0</v>
      </c>
      <c r="T80" s="36"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0</v>
      </c>
      <c r="AB80" s="11">
        <v>0</v>
      </c>
      <c r="AC80" s="36">
        <v>0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551</v>
      </c>
      <c r="AK80" s="11">
        <v>4353</v>
      </c>
      <c r="AL80" s="36">
        <f t="shared" si="114"/>
        <v>7900.1814882032668</v>
      </c>
      <c r="AM80" s="35">
        <v>0</v>
      </c>
      <c r="AN80" s="11">
        <v>0</v>
      </c>
      <c r="AO80" s="36">
        <v>0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35">
        <v>0</v>
      </c>
      <c r="BC80" s="11">
        <v>0</v>
      </c>
      <c r="BD80" s="36">
        <v>0</v>
      </c>
      <c r="BE80" s="35">
        <v>0</v>
      </c>
      <c r="BF80" s="11">
        <v>0</v>
      </c>
      <c r="BG80" s="36">
        <v>0</v>
      </c>
      <c r="BH80" s="35">
        <v>0</v>
      </c>
      <c r="BI80" s="11">
        <v>0</v>
      </c>
      <c r="BJ80" s="36">
        <v>0</v>
      </c>
      <c r="BK80" s="35">
        <v>0</v>
      </c>
      <c r="BL80" s="11">
        <v>0</v>
      </c>
      <c r="BM80" s="36">
        <v>0</v>
      </c>
      <c r="BN80" s="6">
        <f t="shared" si="110"/>
        <v>551</v>
      </c>
      <c r="BO80" s="13">
        <f t="shared" si="111"/>
        <v>4353</v>
      </c>
      <c r="BP80" s="4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>
        <v>0</v>
      </c>
      <c r="M81" s="11">
        <v>0</v>
      </c>
      <c r="N81" s="36">
        <v>0</v>
      </c>
      <c r="O81" s="35">
        <v>0</v>
      </c>
      <c r="P81" s="11">
        <v>0</v>
      </c>
      <c r="Q81" s="36">
        <f t="shared" si="108"/>
        <v>0</v>
      </c>
      <c r="R81" s="35">
        <v>0</v>
      </c>
      <c r="S81" s="11">
        <v>0</v>
      </c>
      <c r="T81" s="36"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0</v>
      </c>
      <c r="AB81" s="11">
        <v>0</v>
      </c>
      <c r="AC81" s="36">
        <v>0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418</v>
      </c>
      <c r="AK81" s="11">
        <v>3340</v>
      </c>
      <c r="AL81" s="36">
        <f t="shared" si="114"/>
        <v>7990.4306220095696</v>
      </c>
      <c r="AM81" s="35">
        <v>0</v>
      </c>
      <c r="AN81" s="11">
        <v>0</v>
      </c>
      <c r="AO81" s="36">
        <v>0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35">
        <v>0</v>
      </c>
      <c r="BC81" s="11">
        <v>0</v>
      </c>
      <c r="BD81" s="36">
        <v>0</v>
      </c>
      <c r="BE81" s="35">
        <v>0</v>
      </c>
      <c r="BF81" s="11">
        <v>0</v>
      </c>
      <c r="BG81" s="36">
        <v>0</v>
      </c>
      <c r="BH81" s="35">
        <v>0</v>
      </c>
      <c r="BI81" s="11">
        <v>0</v>
      </c>
      <c r="BJ81" s="36">
        <v>0</v>
      </c>
      <c r="BK81" s="35">
        <v>0</v>
      </c>
      <c r="BL81" s="11">
        <v>0</v>
      </c>
      <c r="BM81" s="36">
        <v>0</v>
      </c>
      <c r="BN81" s="6">
        <f t="shared" si="110"/>
        <v>418</v>
      </c>
      <c r="BO81" s="13">
        <f t="shared" si="111"/>
        <v>3340</v>
      </c>
      <c r="BP81" s="4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>
        <v>0</v>
      </c>
      <c r="M82" s="11">
        <v>0</v>
      </c>
      <c r="N82" s="36">
        <v>0</v>
      </c>
      <c r="O82" s="35">
        <v>0</v>
      </c>
      <c r="P82" s="11">
        <v>0</v>
      </c>
      <c r="Q82" s="36">
        <f t="shared" si="108"/>
        <v>0</v>
      </c>
      <c r="R82" s="35">
        <v>0</v>
      </c>
      <c r="S82" s="11">
        <v>0</v>
      </c>
      <c r="T82" s="36"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0</v>
      </c>
      <c r="AB82" s="11">
        <v>0</v>
      </c>
      <c r="AC82" s="36">
        <v>0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477</v>
      </c>
      <c r="AK82" s="11">
        <v>3705</v>
      </c>
      <c r="AL82" s="36">
        <f t="shared" si="114"/>
        <v>7767.2955974842771</v>
      </c>
      <c r="AM82" s="35">
        <v>0</v>
      </c>
      <c r="AN82" s="11">
        <v>0</v>
      </c>
      <c r="AO82" s="36">
        <v>0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35">
        <v>0</v>
      </c>
      <c r="BC82" s="11">
        <v>0</v>
      </c>
      <c r="BD82" s="36">
        <v>0</v>
      </c>
      <c r="BE82" s="35">
        <v>0</v>
      </c>
      <c r="BF82" s="11">
        <v>0</v>
      </c>
      <c r="BG82" s="36">
        <v>0</v>
      </c>
      <c r="BH82" s="35">
        <v>0</v>
      </c>
      <c r="BI82" s="11">
        <v>0</v>
      </c>
      <c r="BJ82" s="36">
        <v>0</v>
      </c>
      <c r="BK82" s="35">
        <v>0</v>
      </c>
      <c r="BL82" s="11">
        <v>0</v>
      </c>
      <c r="BM82" s="36">
        <v>0</v>
      </c>
      <c r="BN82" s="6">
        <f t="shared" si="110"/>
        <v>477</v>
      </c>
      <c r="BO82" s="13">
        <f t="shared" si="111"/>
        <v>3705</v>
      </c>
      <c r="BP82" s="4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115">SUM(F71:F82)</f>
        <v>0</v>
      </c>
      <c r="G83" s="30">
        <f t="shared" si="115"/>
        <v>0</v>
      </c>
      <c r="H83" s="39"/>
      <c r="I83" s="38">
        <f>SUM(I71:I82)</f>
        <v>0</v>
      </c>
      <c r="J83" s="30">
        <f>SUM(J71:J82)</f>
        <v>16</v>
      </c>
      <c r="K83" s="39"/>
      <c r="L83" s="38">
        <f t="shared" ref="L83:M83" si="116">SUM(L71:L82)</f>
        <v>0</v>
      </c>
      <c r="M83" s="30">
        <f t="shared" si="116"/>
        <v>0</v>
      </c>
      <c r="N83" s="39"/>
      <c r="O83" s="38">
        <f t="shared" ref="O83:P83" si="117">SUM(O71:O82)</f>
        <v>0</v>
      </c>
      <c r="P83" s="30">
        <f t="shared" si="117"/>
        <v>0</v>
      </c>
      <c r="Q83" s="39"/>
      <c r="R83" s="38">
        <f t="shared" ref="R83:S83" si="118">SUM(R71:R82)</f>
        <v>0</v>
      </c>
      <c r="S83" s="30">
        <f t="shared" si="118"/>
        <v>0</v>
      </c>
      <c r="T83" s="39"/>
      <c r="U83" s="38">
        <f t="shared" ref="U83:V83" si="119">SUM(U71:U82)</f>
        <v>1</v>
      </c>
      <c r="V83" s="30">
        <f t="shared" si="119"/>
        <v>51</v>
      </c>
      <c r="W83" s="39"/>
      <c r="X83" s="38">
        <f t="shared" ref="X83:Y83" si="120">SUM(X71:X82)</f>
        <v>0</v>
      </c>
      <c r="Y83" s="30">
        <f t="shared" si="120"/>
        <v>0</v>
      </c>
      <c r="Z83" s="39"/>
      <c r="AA83" s="38">
        <f t="shared" ref="AA83:AB83" si="121">SUM(AA71:AA82)</f>
        <v>0</v>
      </c>
      <c r="AB83" s="30">
        <f t="shared" si="121"/>
        <v>0</v>
      </c>
      <c r="AC83" s="39"/>
      <c r="AD83" s="38">
        <f t="shared" ref="AD83:AE83" si="122">SUM(AD71:AD82)</f>
        <v>0</v>
      </c>
      <c r="AE83" s="30">
        <f t="shared" si="122"/>
        <v>0</v>
      </c>
      <c r="AF83" s="39"/>
      <c r="AG83" s="38">
        <f t="shared" ref="AG83:AH83" si="123">SUM(AG71:AG82)</f>
        <v>0</v>
      </c>
      <c r="AH83" s="30">
        <f t="shared" si="123"/>
        <v>0</v>
      </c>
      <c r="AI83" s="39"/>
      <c r="AJ83" s="38">
        <f t="shared" ref="AJ83:AK83" si="124">SUM(AJ71:AJ82)</f>
        <v>5459</v>
      </c>
      <c r="AK83" s="30">
        <f t="shared" si="124"/>
        <v>43466</v>
      </c>
      <c r="AL83" s="39"/>
      <c r="AM83" s="38">
        <f t="shared" ref="AM83:AN83" si="125">SUM(AM71:AM82)</f>
        <v>0</v>
      </c>
      <c r="AN83" s="30">
        <f t="shared" si="125"/>
        <v>0</v>
      </c>
      <c r="AO83" s="39"/>
      <c r="AP83" s="38">
        <f t="shared" ref="AP83:AQ83" si="126">SUM(AP71:AP82)</f>
        <v>0</v>
      </c>
      <c r="AQ83" s="30">
        <f t="shared" si="126"/>
        <v>0</v>
      </c>
      <c r="AR83" s="39"/>
      <c r="AS83" s="38">
        <f t="shared" ref="AS83:AT83" si="127">SUM(AS71:AS82)</f>
        <v>0</v>
      </c>
      <c r="AT83" s="30">
        <f t="shared" si="127"/>
        <v>0</v>
      </c>
      <c r="AU83" s="39"/>
      <c r="AV83" s="38">
        <f t="shared" ref="AV83:AW83" si="128">SUM(AV71:AV82)</f>
        <v>0</v>
      </c>
      <c r="AW83" s="30">
        <f t="shared" si="128"/>
        <v>0</v>
      </c>
      <c r="AX83" s="39"/>
      <c r="AY83" s="38">
        <f t="shared" ref="AY83:AZ83" si="129">SUM(AY71:AY82)</f>
        <v>0</v>
      </c>
      <c r="AZ83" s="30">
        <f t="shared" si="129"/>
        <v>0</v>
      </c>
      <c r="BA83" s="39"/>
      <c r="BB83" s="38">
        <f t="shared" ref="BB83:BC83" si="130">SUM(BB71:BB82)</f>
        <v>0</v>
      </c>
      <c r="BC83" s="30">
        <f t="shared" si="130"/>
        <v>0</v>
      </c>
      <c r="BD83" s="39"/>
      <c r="BE83" s="38">
        <f t="shared" ref="BE83:BF83" si="131">SUM(BE71:BE82)</f>
        <v>0</v>
      </c>
      <c r="BF83" s="30">
        <f t="shared" si="131"/>
        <v>0</v>
      </c>
      <c r="BG83" s="39"/>
      <c r="BH83" s="38">
        <f t="shared" ref="BH83:BI83" si="132">SUM(BH71:BH82)</f>
        <v>0</v>
      </c>
      <c r="BI83" s="30">
        <f t="shared" si="132"/>
        <v>0</v>
      </c>
      <c r="BJ83" s="39"/>
      <c r="BK83" s="38">
        <f t="shared" ref="BK83:BL83" si="133">SUM(BK71:BK82)</f>
        <v>0</v>
      </c>
      <c r="BL83" s="30">
        <f t="shared" si="133"/>
        <v>0</v>
      </c>
      <c r="BM83" s="39"/>
      <c r="BN83" s="31">
        <f t="shared" si="110"/>
        <v>5461</v>
      </c>
      <c r="BO83" s="32">
        <f t="shared" si="111"/>
        <v>43557</v>
      </c>
      <c r="BP83" s="4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>
        <v>0</v>
      </c>
      <c r="M84" s="11">
        <v>0</v>
      </c>
      <c r="N84" s="36">
        <v>0</v>
      </c>
      <c r="O84" s="35">
        <v>0</v>
      </c>
      <c r="P84" s="11">
        <v>0</v>
      </c>
      <c r="Q84" s="36">
        <f t="shared" ref="Q84:Q95" si="134">IF(O84=0,0,P84/O84*1000)</f>
        <v>0</v>
      </c>
      <c r="R84" s="35">
        <v>0</v>
      </c>
      <c r="S84" s="11">
        <v>0</v>
      </c>
      <c r="T84" s="36"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0</v>
      </c>
      <c r="AB84" s="11">
        <v>0</v>
      </c>
      <c r="AC84" s="36">
        <v>0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327</v>
      </c>
      <c r="AK84" s="11">
        <v>2718</v>
      </c>
      <c r="AL84" s="36">
        <f t="shared" ref="AL84:BG95" si="135">AK84/AJ84*1000</f>
        <v>8311.9266055045864</v>
      </c>
      <c r="AM84" s="35">
        <v>0</v>
      </c>
      <c r="AN84" s="11">
        <v>0</v>
      </c>
      <c r="AO84" s="36">
        <v>0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35">
        <v>0</v>
      </c>
      <c r="BC84" s="11">
        <v>0</v>
      </c>
      <c r="BD84" s="36">
        <v>0</v>
      </c>
      <c r="BE84" s="35">
        <v>0</v>
      </c>
      <c r="BF84" s="11">
        <v>0</v>
      </c>
      <c r="BG84" s="36">
        <v>0</v>
      </c>
      <c r="BH84" s="35">
        <v>0</v>
      </c>
      <c r="BI84" s="11">
        <v>0</v>
      </c>
      <c r="BJ84" s="36">
        <v>0</v>
      </c>
      <c r="BK84" s="35">
        <v>0</v>
      </c>
      <c r="BL84" s="11">
        <v>0</v>
      </c>
      <c r="BM84" s="36">
        <v>0</v>
      </c>
      <c r="BN84" s="6">
        <f t="shared" si="110"/>
        <v>327</v>
      </c>
      <c r="BO84" s="13">
        <f t="shared" si="111"/>
        <v>2718</v>
      </c>
      <c r="BP84" s="4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>
        <v>0</v>
      </c>
      <c r="M85" s="11">
        <v>0</v>
      </c>
      <c r="N85" s="36">
        <v>0</v>
      </c>
      <c r="O85" s="35">
        <v>0</v>
      </c>
      <c r="P85" s="11">
        <v>0</v>
      </c>
      <c r="Q85" s="36">
        <f t="shared" si="134"/>
        <v>0</v>
      </c>
      <c r="R85" s="35">
        <v>0</v>
      </c>
      <c r="S85" s="11">
        <v>0</v>
      </c>
      <c r="T85" s="36">
        <v>0</v>
      </c>
      <c r="U85" s="35">
        <v>1</v>
      </c>
      <c r="V85" s="11">
        <v>53</v>
      </c>
      <c r="W85" s="36">
        <f t="shared" ref="W85" si="136">V85/U85*1000</f>
        <v>53000</v>
      </c>
      <c r="X85" s="37">
        <v>0</v>
      </c>
      <c r="Y85" s="12">
        <v>0</v>
      </c>
      <c r="Z85" s="36">
        <v>0</v>
      </c>
      <c r="AA85" s="37">
        <v>0</v>
      </c>
      <c r="AB85" s="12">
        <v>0</v>
      </c>
      <c r="AC85" s="36">
        <v>0</v>
      </c>
      <c r="AD85" s="37">
        <v>0</v>
      </c>
      <c r="AE85" s="12">
        <v>0</v>
      </c>
      <c r="AF85" s="36">
        <v>0</v>
      </c>
      <c r="AG85" s="35">
        <v>0</v>
      </c>
      <c r="AH85" s="11">
        <v>0</v>
      </c>
      <c r="AI85" s="36">
        <v>0</v>
      </c>
      <c r="AJ85" s="35">
        <v>190</v>
      </c>
      <c r="AK85" s="11">
        <v>1376</v>
      </c>
      <c r="AL85" s="36">
        <f t="shared" si="135"/>
        <v>7242.105263157895</v>
      </c>
      <c r="AM85" s="37">
        <v>0</v>
      </c>
      <c r="AN85" s="12">
        <v>0</v>
      </c>
      <c r="AO85" s="36">
        <v>0</v>
      </c>
      <c r="AP85" s="35">
        <v>0</v>
      </c>
      <c r="AQ85" s="11">
        <v>0</v>
      </c>
      <c r="AR85" s="36">
        <v>0</v>
      </c>
      <c r="AS85" s="35">
        <v>0</v>
      </c>
      <c r="AT85" s="11">
        <v>0</v>
      </c>
      <c r="AU85" s="36">
        <v>0</v>
      </c>
      <c r="AV85" s="35">
        <v>0</v>
      </c>
      <c r="AW85" s="11">
        <v>0</v>
      </c>
      <c r="AX85" s="36">
        <v>0</v>
      </c>
      <c r="AY85" s="35">
        <v>0</v>
      </c>
      <c r="AZ85" s="11">
        <v>0</v>
      </c>
      <c r="BA85" s="36">
        <v>0</v>
      </c>
      <c r="BB85" s="35">
        <v>0</v>
      </c>
      <c r="BC85" s="11">
        <v>0</v>
      </c>
      <c r="BD85" s="36">
        <v>0</v>
      </c>
      <c r="BE85" s="37">
        <v>0</v>
      </c>
      <c r="BF85" s="12">
        <v>0</v>
      </c>
      <c r="BG85" s="36">
        <v>0</v>
      </c>
      <c r="BH85" s="37">
        <v>0</v>
      </c>
      <c r="BI85" s="12">
        <v>0</v>
      </c>
      <c r="BJ85" s="36">
        <v>0</v>
      </c>
      <c r="BK85" s="37">
        <v>0</v>
      </c>
      <c r="BL85" s="12">
        <v>0</v>
      </c>
      <c r="BM85" s="36">
        <v>0</v>
      </c>
      <c r="BN85" s="6">
        <f t="shared" si="110"/>
        <v>191</v>
      </c>
      <c r="BO85" s="13">
        <f t="shared" si="111"/>
        <v>1429</v>
      </c>
      <c r="BP85" s="4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>
        <v>0</v>
      </c>
      <c r="M86" s="11">
        <v>0</v>
      </c>
      <c r="N86" s="36">
        <v>0</v>
      </c>
      <c r="O86" s="35">
        <v>0</v>
      </c>
      <c r="P86" s="11">
        <v>0</v>
      </c>
      <c r="Q86" s="36">
        <f t="shared" si="134"/>
        <v>0</v>
      </c>
      <c r="R86" s="35">
        <v>0</v>
      </c>
      <c r="S86" s="11">
        <v>0</v>
      </c>
      <c r="T86" s="36"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0</v>
      </c>
      <c r="AB86" s="11">
        <v>0</v>
      </c>
      <c r="AC86" s="36">
        <v>0</v>
      </c>
      <c r="AD86" s="35">
        <v>0</v>
      </c>
      <c r="AE86" s="11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190</v>
      </c>
      <c r="AK86" s="11">
        <v>1265</v>
      </c>
      <c r="AL86" s="36">
        <f t="shared" si="135"/>
        <v>6657.894736842105</v>
      </c>
      <c r="AM86" s="37">
        <v>0</v>
      </c>
      <c r="AN86" s="12">
        <v>0</v>
      </c>
      <c r="AO86" s="36">
        <v>0</v>
      </c>
      <c r="AP86" s="35">
        <v>0</v>
      </c>
      <c r="AQ86" s="11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35">
        <v>0</v>
      </c>
      <c r="BC86" s="11">
        <v>0</v>
      </c>
      <c r="BD86" s="36">
        <v>0</v>
      </c>
      <c r="BE86" s="35">
        <v>0</v>
      </c>
      <c r="BF86" s="11">
        <v>0</v>
      </c>
      <c r="BG86" s="36">
        <v>0</v>
      </c>
      <c r="BH86" s="35">
        <v>0</v>
      </c>
      <c r="BI86" s="11">
        <v>0</v>
      </c>
      <c r="BJ86" s="36">
        <v>0</v>
      </c>
      <c r="BK86" s="35">
        <v>0</v>
      </c>
      <c r="BL86" s="11">
        <v>0</v>
      </c>
      <c r="BM86" s="36">
        <v>0</v>
      </c>
      <c r="BN86" s="6">
        <f t="shared" si="110"/>
        <v>190</v>
      </c>
      <c r="BO86" s="13">
        <f t="shared" si="111"/>
        <v>1265</v>
      </c>
      <c r="BP86" s="4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>
        <v>0</v>
      </c>
      <c r="M87" s="11">
        <v>0</v>
      </c>
      <c r="N87" s="36">
        <v>0</v>
      </c>
      <c r="O87" s="35">
        <v>0</v>
      </c>
      <c r="P87" s="11">
        <v>0</v>
      </c>
      <c r="Q87" s="36">
        <f t="shared" si="134"/>
        <v>0</v>
      </c>
      <c r="R87" s="35">
        <v>0</v>
      </c>
      <c r="S87" s="11">
        <v>0</v>
      </c>
      <c r="T87" s="36"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0</v>
      </c>
      <c r="AB87" s="11">
        <v>0</v>
      </c>
      <c r="AC87" s="36">
        <v>0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361</v>
      </c>
      <c r="AK87" s="11">
        <v>2285</v>
      </c>
      <c r="AL87" s="36">
        <f t="shared" si="135"/>
        <v>6329.6398891966755</v>
      </c>
      <c r="AM87" s="35">
        <v>0</v>
      </c>
      <c r="AN87" s="11">
        <v>0</v>
      </c>
      <c r="AO87" s="36">
        <v>0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35">
        <v>0</v>
      </c>
      <c r="BC87" s="11">
        <v>0</v>
      </c>
      <c r="BD87" s="36">
        <v>0</v>
      </c>
      <c r="BE87" s="35">
        <v>0</v>
      </c>
      <c r="BF87" s="11">
        <v>0</v>
      </c>
      <c r="BG87" s="36">
        <v>0</v>
      </c>
      <c r="BH87" s="35">
        <v>0</v>
      </c>
      <c r="BI87" s="11">
        <v>0</v>
      </c>
      <c r="BJ87" s="36">
        <v>0</v>
      </c>
      <c r="BK87" s="35">
        <v>0</v>
      </c>
      <c r="BL87" s="11">
        <v>0</v>
      </c>
      <c r="BM87" s="36">
        <v>0</v>
      </c>
      <c r="BN87" s="6">
        <f t="shared" si="110"/>
        <v>361</v>
      </c>
      <c r="BO87" s="13">
        <f t="shared" si="111"/>
        <v>2285</v>
      </c>
      <c r="BP87" s="4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37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>
        <v>0</v>
      </c>
      <c r="M88" s="11">
        <v>0</v>
      </c>
      <c r="N88" s="36">
        <v>0</v>
      </c>
      <c r="O88" s="35">
        <v>0</v>
      </c>
      <c r="P88" s="11">
        <v>0</v>
      </c>
      <c r="Q88" s="36">
        <f t="shared" si="134"/>
        <v>0</v>
      </c>
      <c r="R88" s="35">
        <v>0</v>
      </c>
      <c r="S88" s="11">
        <v>0</v>
      </c>
      <c r="T88" s="36"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0</v>
      </c>
      <c r="AB88" s="11">
        <v>0</v>
      </c>
      <c r="AC88" s="36">
        <v>0</v>
      </c>
      <c r="AD88" s="35">
        <v>0</v>
      </c>
      <c r="AE88" s="11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361</v>
      </c>
      <c r="AK88" s="11">
        <v>2259</v>
      </c>
      <c r="AL88" s="36">
        <f t="shared" si="135"/>
        <v>6257.6177285318563</v>
      </c>
      <c r="AM88" s="37">
        <v>0</v>
      </c>
      <c r="AN88" s="12">
        <v>0</v>
      </c>
      <c r="AO88" s="36">
        <v>0</v>
      </c>
      <c r="AP88" s="35">
        <v>0</v>
      </c>
      <c r="AQ88" s="11">
        <v>0</v>
      </c>
      <c r="AR88" s="36">
        <v>0</v>
      </c>
      <c r="AS88" s="35">
        <v>0</v>
      </c>
      <c r="AT88" s="11">
        <v>0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35">
        <v>0</v>
      </c>
      <c r="BC88" s="11">
        <v>0</v>
      </c>
      <c r="BD88" s="36">
        <v>0</v>
      </c>
      <c r="BE88" s="35">
        <v>0</v>
      </c>
      <c r="BF88" s="11">
        <v>1</v>
      </c>
      <c r="BG88" s="36">
        <v>0</v>
      </c>
      <c r="BH88" s="35">
        <v>0</v>
      </c>
      <c r="BI88" s="11">
        <v>0</v>
      </c>
      <c r="BJ88" s="36">
        <v>0</v>
      </c>
      <c r="BK88" s="35">
        <v>0</v>
      </c>
      <c r="BL88" s="11">
        <v>0</v>
      </c>
      <c r="BM88" s="36">
        <v>0</v>
      </c>
      <c r="BN88" s="6">
        <f t="shared" si="110"/>
        <v>364</v>
      </c>
      <c r="BO88" s="13">
        <f t="shared" si="111"/>
        <v>2336</v>
      </c>
      <c r="BP88" s="4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>
        <v>0</v>
      </c>
      <c r="M89" s="11">
        <v>0</v>
      </c>
      <c r="N89" s="36">
        <v>0</v>
      </c>
      <c r="O89" s="35">
        <v>0</v>
      </c>
      <c r="P89" s="11">
        <v>0</v>
      </c>
      <c r="Q89" s="36">
        <f t="shared" si="134"/>
        <v>0</v>
      </c>
      <c r="R89" s="35">
        <v>0</v>
      </c>
      <c r="S89" s="11">
        <v>0</v>
      </c>
      <c r="T89" s="36"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0</v>
      </c>
      <c r="AB89" s="11">
        <v>0</v>
      </c>
      <c r="AC89" s="36">
        <v>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650</v>
      </c>
      <c r="AK89" s="11">
        <v>4277</v>
      </c>
      <c r="AL89" s="36">
        <f t="shared" si="135"/>
        <v>6580</v>
      </c>
      <c r="AM89" s="35">
        <v>0</v>
      </c>
      <c r="AN89" s="11">
        <v>0</v>
      </c>
      <c r="AO89" s="36">
        <v>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35">
        <v>0</v>
      </c>
      <c r="BC89" s="11">
        <v>0</v>
      </c>
      <c r="BD89" s="36">
        <v>0</v>
      </c>
      <c r="BE89" s="35">
        <v>0</v>
      </c>
      <c r="BF89" s="11">
        <v>0</v>
      </c>
      <c r="BG89" s="36">
        <v>0</v>
      </c>
      <c r="BH89" s="35">
        <v>0</v>
      </c>
      <c r="BI89" s="11">
        <v>0</v>
      </c>
      <c r="BJ89" s="36">
        <v>0</v>
      </c>
      <c r="BK89" s="35">
        <v>0</v>
      </c>
      <c r="BL89" s="11">
        <v>0</v>
      </c>
      <c r="BM89" s="36">
        <v>0</v>
      </c>
      <c r="BN89" s="6">
        <f t="shared" si="110"/>
        <v>650</v>
      </c>
      <c r="BO89" s="13">
        <f t="shared" si="111"/>
        <v>4277</v>
      </c>
      <c r="BP89" s="4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>
        <v>0</v>
      </c>
      <c r="M90" s="11">
        <v>0</v>
      </c>
      <c r="N90" s="36">
        <v>0</v>
      </c>
      <c r="O90" s="35">
        <v>0</v>
      </c>
      <c r="P90" s="11">
        <v>0</v>
      </c>
      <c r="Q90" s="36">
        <f t="shared" si="134"/>
        <v>0</v>
      </c>
      <c r="R90" s="35">
        <v>0</v>
      </c>
      <c r="S90" s="11">
        <v>0</v>
      </c>
      <c r="T90" s="36"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0</v>
      </c>
      <c r="AB90" s="11">
        <v>0</v>
      </c>
      <c r="AC90" s="36">
        <v>0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725.5</v>
      </c>
      <c r="AK90" s="11">
        <v>4853.5889999999999</v>
      </c>
      <c r="AL90" s="36">
        <f t="shared" si="135"/>
        <v>6689.9917298414884</v>
      </c>
      <c r="AM90" s="35">
        <v>0</v>
      </c>
      <c r="AN90" s="11">
        <v>0</v>
      </c>
      <c r="AO90" s="36">
        <v>0</v>
      </c>
      <c r="AP90" s="35">
        <v>0</v>
      </c>
      <c r="AQ90" s="11">
        <v>0</v>
      </c>
      <c r="AR90" s="36">
        <v>0</v>
      </c>
      <c r="AS90" s="35">
        <v>0</v>
      </c>
      <c r="AT90" s="11">
        <v>0</v>
      </c>
      <c r="AU90" s="36">
        <v>0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35">
        <v>0</v>
      </c>
      <c r="BC90" s="11">
        <v>0</v>
      </c>
      <c r="BD90" s="36">
        <v>0</v>
      </c>
      <c r="BE90" s="35">
        <v>20</v>
      </c>
      <c r="BF90" s="11">
        <v>376.14400000000001</v>
      </c>
      <c r="BG90" s="36">
        <f t="shared" si="135"/>
        <v>18807.2</v>
      </c>
      <c r="BH90" s="35">
        <v>0</v>
      </c>
      <c r="BI90" s="11">
        <v>0</v>
      </c>
      <c r="BJ90" s="36">
        <v>0</v>
      </c>
      <c r="BK90" s="35">
        <v>0</v>
      </c>
      <c r="BL90" s="11">
        <v>0</v>
      </c>
      <c r="BM90" s="36">
        <v>0</v>
      </c>
      <c r="BN90" s="6">
        <f t="shared" si="110"/>
        <v>745.5</v>
      </c>
      <c r="BO90" s="13">
        <f t="shared" si="111"/>
        <v>5229.7330000000002</v>
      </c>
      <c r="BP90" s="4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>
        <v>0</v>
      </c>
      <c r="M91" s="11">
        <v>0</v>
      </c>
      <c r="N91" s="36">
        <v>0</v>
      </c>
      <c r="O91" s="35">
        <v>0</v>
      </c>
      <c r="P91" s="11">
        <v>0</v>
      </c>
      <c r="Q91" s="36">
        <f t="shared" si="134"/>
        <v>0</v>
      </c>
      <c r="R91" s="35">
        <v>0</v>
      </c>
      <c r="S91" s="11">
        <v>0</v>
      </c>
      <c r="T91" s="36"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0</v>
      </c>
      <c r="AB91" s="11">
        <v>0</v>
      </c>
      <c r="AC91" s="36">
        <v>0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399</v>
      </c>
      <c r="AK91" s="11">
        <v>2926.4119999999998</v>
      </c>
      <c r="AL91" s="36">
        <f t="shared" si="135"/>
        <v>7334.3659147869666</v>
      </c>
      <c r="AM91" s="35">
        <v>0</v>
      </c>
      <c r="AN91" s="11">
        <v>0</v>
      </c>
      <c r="AO91" s="36">
        <v>0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35">
        <v>0</v>
      </c>
      <c r="BC91" s="11">
        <v>0</v>
      </c>
      <c r="BD91" s="36">
        <v>0</v>
      </c>
      <c r="BE91" s="35">
        <v>0</v>
      </c>
      <c r="BF91" s="11">
        <v>0</v>
      </c>
      <c r="BG91" s="36">
        <v>0</v>
      </c>
      <c r="BH91" s="35">
        <v>0</v>
      </c>
      <c r="BI91" s="11">
        <v>0</v>
      </c>
      <c r="BJ91" s="36">
        <v>0</v>
      </c>
      <c r="BK91" s="35">
        <v>0</v>
      </c>
      <c r="BL91" s="11">
        <v>0</v>
      </c>
      <c r="BM91" s="36">
        <v>0</v>
      </c>
      <c r="BN91" s="6">
        <f t="shared" si="110"/>
        <v>399</v>
      </c>
      <c r="BO91" s="13">
        <f t="shared" si="111"/>
        <v>2926.4119999999998</v>
      </c>
      <c r="BP91" s="4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W94" si="138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>
        <v>0</v>
      </c>
      <c r="M92" s="11">
        <v>0</v>
      </c>
      <c r="N92" s="36">
        <v>0</v>
      </c>
      <c r="O92" s="35">
        <v>0</v>
      </c>
      <c r="P92" s="11">
        <v>0</v>
      </c>
      <c r="Q92" s="36">
        <f t="shared" si="134"/>
        <v>0</v>
      </c>
      <c r="R92" s="35">
        <v>0</v>
      </c>
      <c r="S92" s="11">
        <v>0</v>
      </c>
      <c r="T92" s="36">
        <v>0</v>
      </c>
      <c r="U92" s="35">
        <v>0.43099999999999999</v>
      </c>
      <c r="V92" s="11">
        <v>56.613999999999997</v>
      </c>
      <c r="W92" s="36">
        <f t="shared" si="138"/>
        <v>131354.98839907191</v>
      </c>
      <c r="X92" s="35">
        <v>0</v>
      </c>
      <c r="Y92" s="11">
        <v>0</v>
      </c>
      <c r="Z92" s="36">
        <v>0</v>
      </c>
      <c r="AA92" s="35">
        <v>0</v>
      </c>
      <c r="AB92" s="11">
        <v>0</v>
      </c>
      <c r="AC92" s="36">
        <v>0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570.68399999999997</v>
      </c>
      <c r="AK92" s="11">
        <v>4247.7939999999999</v>
      </c>
      <c r="AL92" s="36">
        <f t="shared" si="135"/>
        <v>7443.3381696350343</v>
      </c>
      <c r="AM92" s="35">
        <v>0</v>
      </c>
      <c r="AN92" s="11">
        <v>0</v>
      </c>
      <c r="AO92" s="36">
        <v>0</v>
      </c>
      <c r="AP92" s="35">
        <v>0</v>
      </c>
      <c r="AQ92" s="11">
        <v>0</v>
      </c>
      <c r="AR92" s="36">
        <v>0</v>
      </c>
      <c r="AS92" s="35">
        <v>0</v>
      </c>
      <c r="AT92" s="11">
        <v>0</v>
      </c>
      <c r="AU92" s="36">
        <v>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35">
        <v>0</v>
      </c>
      <c r="BC92" s="11">
        <v>0</v>
      </c>
      <c r="BD92" s="36">
        <v>0</v>
      </c>
      <c r="BE92" s="35">
        <v>1E-3</v>
      </c>
      <c r="BF92" s="11">
        <v>0.38200000000000001</v>
      </c>
      <c r="BG92" s="36">
        <f t="shared" si="135"/>
        <v>382000</v>
      </c>
      <c r="BH92" s="35">
        <v>0</v>
      </c>
      <c r="BI92" s="11">
        <v>0</v>
      </c>
      <c r="BJ92" s="36">
        <v>0</v>
      </c>
      <c r="BK92" s="35">
        <v>0</v>
      </c>
      <c r="BL92" s="11">
        <v>0</v>
      </c>
      <c r="BM92" s="36">
        <v>0</v>
      </c>
      <c r="BN92" s="6">
        <f t="shared" si="110"/>
        <v>571.12599999999998</v>
      </c>
      <c r="BO92" s="13">
        <f t="shared" si="111"/>
        <v>4306.3359999999993</v>
      </c>
      <c r="BP92" s="4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5">
        <v>2013</v>
      </c>
      <c r="B93" s="36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>
        <v>0</v>
      </c>
      <c r="M93" s="11">
        <v>0</v>
      </c>
      <c r="N93" s="36">
        <v>0</v>
      </c>
      <c r="O93" s="35">
        <v>0</v>
      </c>
      <c r="P93" s="11">
        <v>0</v>
      </c>
      <c r="Q93" s="36">
        <f t="shared" si="134"/>
        <v>0</v>
      </c>
      <c r="R93" s="35">
        <v>0</v>
      </c>
      <c r="S93" s="11">
        <v>0</v>
      </c>
      <c r="T93" s="36"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0</v>
      </c>
      <c r="AB93" s="11">
        <v>0</v>
      </c>
      <c r="AC93" s="36">
        <v>0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817</v>
      </c>
      <c r="AK93" s="11">
        <v>6042.1009999999997</v>
      </c>
      <c r="AL93" s="36">
        <f t="shared" si="135"/>
        <v>7395.4724602203178</v>
      </c>
      <c r="AM93" s="35">
        <v>0</v>
      </c>
      <c r="AN93" s="11">
        <v>0</v>
      </c>
      <c r="AO93" s="36">
        <v>0</v>
      </c>
      <c r="AP93" s="35">
        <v>0</v>
      </c>
      <c r="AQ93" s="11">
        <v>0</v>
      </c>
      <c r="AR93" s="36">
        <v>0</v>
      </c>
      <c r="AS93" s="35">
        <v>0</v>
      </c>
      <c r="AT93" s="11">
        <v>0</v>
      </c>
      <c r="AU93" s="36">
        <v>0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35">
        <v>0</v>
      </c>
      <c r="BC93" s="11">
        <v>0</v>
      </c>
      <c r="BD93" s="36">
        <v>0</v>
      </c>
      <c r="BE93" s="35">
        <v>24</v>
      </c>
      <c r="BF93" s="11">
        <v>171.24199999999999</v>
      </c>
      <c r="BG93" s="36">
        <f t="shared" si="135"/>
        <v>7135.083333333333</v>
      </c>
      <c r="BH93" s="35">
        <v>0</v>
      </c>
      <c r="BI93" s="11">
        <v>0</v>
      </c>
      <c r="BJ93" s="36">
        <v>0</v>
      </c>
      <c r="BK93" s="35">
        <v>0</v>
      </c>
      <c r="BL93" s="11">
        <v>0</v>
      </c>
      <c r="BM93" s="36">
        <v>0</v>
      </c>
      <c r="BN93" s="6">
        <f t="shared" si="110"/>
        <v>841</v>
      </c>
      <c r="BO93" s="13">
        <f t="shared" si="111"/>
        <v>6213.3429999999998</v>
      </c>
      <c r="BP93" s="4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>
        <v>0</v>
      </c>
      <c r="M94" s="11">
        <v>0</v>
      </c>
      <c r="N94" s="36">
        <v>0</v>
      </c>
      <c r="O94" s="35">
        <v>0</v>
      </c>
      <c r="P94" s="11">
        <v>0</v>
      </c>
      <c r="Q94" s="36">
        <f t="shared" si="134"/>
        <v>0</v>
      </c>
      <c r="R94" s="35">
        <v>0</v>
      </c>
      <c r="S94" s="11">
        <v>0</v>
      </c>
      <c r="T94" s="36">
        <v>0</v>
      </c>
      <c r="U94" s="35">
        <v>0.2</v>
      </c>
      <c r="V94" s="11">
        <v>27.12</v>
      </c>
      <c r="W94" s="36">
        <f t="shared" si="138"/>
        <v>135600</v>
      </c>
      <c r="X94" s="35">
        <v>0</v>
      </c>
      <c r="Y94" s="11">
        <v>0</v>
      </c>
      <c r="Z94" s="36">
        <v>0</v>
      </c>
      <c r="AA94" s="35">
        <v>0</v>
      </c>
      <c r="AB94" s="11">
        <v>0</v>
      </c>
      <c r="AC94" s="36">
        <v>0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800.5</v>
      </c>
      <c r="AK94" s="11">
        <v>5938.13</v>
      </c>
      <c r="AL94" s="36">
        <f t="shared" si="135"/>
        <v>7418.0262336039978</v>
      </c>
      <c r="AM94" s="35">
        <v>0</v>
      </c>
      <c r="AN94" s="11">
        <v>0</v>
      </c>
      <c r="AO94" s="36">
        <v>0</v>
      </c>
      <c r="AP94" s="35">
        <v>0</v>
      </c>
      <c r="AQ94" s="11">
        <v>0</v>
      </c>
      <c r="AR94" s="36">
        <v>0</v>
      </c>
      <c r="AS94" s="35">
        <v>0</v>
      </c>
      <c r="AT94" s="11">
        <v>0</v>
      </c>
      <c r="AU94" s="36">
        <v>0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35">
        <v>0</v>
      </c>
      <c r="BC94" s="11">
        <v>0</v>
      </c>
      <c r="BD94" s="36">
        <v>0</v>
      </c>
      <c r="BE94" s="35">
        <v>24</v>
      </c>
      <c r="BF94" s="11">
        <v>171.24</v>
      </c>
      <c r="BG94" s="36">
        <f t="shared" si="135"/>
        <v>7135.0000000000009</v>
      </c>
      <c r="BH94" s="35">
        <v>0</v>
      </c>
      <c r="BI94" s="11">
        <v>0</v>
      </c>
      <c r="BJ94" s="36">
        <v>0</v>
      </c>
      <c r="BK94" s="35">
        <v>0</v>
      </c>
      <c r="BL94" s="11">
        <v>0</v>
      </c>
      <c r="BM94" s="36">
        <v>0</v>
      </c>
      <c r="BN94" s="6">
        <f t="shared" si="110"/>
        <v>824.7</v>
      </c>
      <c r="BO94" s="13">
        <f t="shared" si="111"/>
        <v>6136.49</v>
      </c>
      <c r="BP94" s="4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>
        <v>0</v>
      </c>
      <c r="M95" s="11">
        <v>0</v>
      </c>
      <c r="N95" s="36">
        <v>0</v>
      </c>
      <c r="O95" s="35">
        <v>0</v>
      </c>
      <c r="P95" s="11">
        <v>0</v>
      </c>
      <c r="Q95" s="36">
        <f t="shared" si="134"/>
        <v>0</v>
      </c>
      <c r="R95" s="35">
        <v>0</v>
      </c>
      <c r="S95" s="11">
        <v>0</v>
      </c>
      <c r="T95" s="36"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0</v>
      </c>
      <c r="AB95" s="11">
        <v>0</v>
      </c>
      <c r="AC95" s="36">
        <v>0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570</v>
      </c>
      <c r="AK95" s="11">
        <v>4308.58</v>
      </c>
      <c r="AL95" s="36">
        <f t="shared" si="135"/>
        <v>7558.9122807017548</v>
      </c>
      <c r="AM95" s="35">
        <v>0</v>
      </c>
      <c r="AN95" s="11">
        <v>0</v>
      </c>
      <c r="AO95" s="36">
        <v>0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35">
        <v>0</v>
      </c>
      <c r="BC95" s="11">
        <v>0</v>
      </c>
      <c r="BD95" s="36">
        <v>0</v>
      </c>
      <c r="BE95" s="35">
        <v>0</v>
      </c>
      <c r="BF95" s="11">
        <v>0</v>
      </c>
      <c r="BG95" s="36">
        <v>0</v>
      </c>
      <c r="BH95" s="35">
        <v>0</v>
      </c>
      <c r="BI95" s="11">
        <v>0</v>
      </c>
      <c r="BJ95" s="36">
        <v>0</v>
      </c>
      <c r="BK95" s="35">
        <v>0</v>
      </c>
      <c r="BL95" s="11">
        <v>0</v>
      </c>
      <c r="BM95" s="36">
        <v>0</v>
      </c>
      <c r="BN95" s="6">
        <f t="shared" si="110"/>
        <v>570</v>
      </c>
      <c r="BO95" s="13">
        <f t="shared" si="111"/>
        <v>4308.58</v>
      </c>
      <c r="BP95" s="4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7"/>
      <c r="B96" s="48" t="s">
        <v>17</v>
      </c>
      <c r="C96" s="38">
        <f t="shared" ref="C96:BF96" si="139">SUM(C84:C95)</f>
        <v>3.01</v>
      </c>
      <c r="D96" s="30">
        <f t="shared" si="139"/>
        <v>77.546000000000006</v>
      </c>
      <c r="E96" s="39"/>
      <c r="F96" s="38">
        <f t="shared" ref="F96:G96" si="140">SUM(F84:F95)</f>
        <v>0</v>
      </c>
      <c r="G96" s="30">
        <f t="shared" si="140"/>
        <v>0</v>
      </c>
      <c r="H96" s="39"/>
      <c r="I96" s="38">
        <f t="shared" si="139"/>
        <v>0</v>
      </c>
      <c r="J96" s="30">
        <f t="shared" si="139"/>
        <v>0</v>
      </c>
      <c r="K96" s="39"/>
      <c r="L96" s="38">
        <f t="shared" ref="L96:M96" si="141">SUM(L84:L95)</f>
        <v>0</v>
      </c>
      <c r="M96" s="30">
        <f t="shared" si="141"/>
        <v>0</v>
      </c>
      <c r="N96" s="39"/>
      <c r="O96" s="38">
        <f t="shared" ref="O96:P96" si="142">SUM(O84:O95)</f>
        <v>0</v>
      </c>
      <c r="P96" s="30">
        <f t="shared" si="142"/>
        <v>0</v>
      </c>
      <c r="Q96" s="39"/>
      <c r="R96" s="38">
        <f t="shared" ref="R96:S96" si="143">SUM(R84:R95)</f>
        <v>0</v>
      </c>
      <c r="S96" s="30">
        <f t="shared" si="143"/>
        <v>0</v>
      </c>
      <c r="T96" s="39"/>
      <c r="U96" s="38">
        <f t="shared" si="139"/>
        <v>1.631</v>
      </c>
      <c r="V96" s="30">
        <f t="shared" si="139"/>
        <v>136.73400000000001</v>
      </c>
      <c r="W96" s="39"/>
      <c r="X96" s="38">
        <f t="shared" ref="X96:Y96" si="144">SUM(X84:X95)</f>
        <v>0</v>
      </c>
      <c r="Y96" s="30">
        <f t="shared" si="144"/>
        <v>0</v>
      </c>
      <c r="Z96" s="39"/>
      <c r="AA96" s="38">
        <f t="shared" ref="AA96:AB96" si="145">SUM(AA84:AA95)</f>
        <v>0</v>
      </c>
      <c r="AB96" s="30">
        <f t="shared" si="145"/>
        <v>0</v>
      </c>
      <c r="AC96" s="39"/>
      <c r="AD96" s="38">
        <f t="shared" si="139"/>
        <v>0</v>
      </c>
      <c r="AE96" s="30">
        <f t="shared" si="139"/>
        <v>0</v>
      </c>
      <c r="AF96" s="39"/>
      <c r="AG96" s="38">
        <f t="shared" ref="AG96:AH96" si="146">SUM(AG84:AG95)</f>
        <v>0</v>
      </c>
      <c r="AH96" s="30">
        <f t="shared" si="146"/>
        <v>0</v>
      </c>
      <c r="AI96" s="39"/>
      <c r="AJ96" s="38">
        <f t="shared" si="139"/>
        <v>5961.6840000000002</v>
      </c>
      <c r="AK96" s="30">
        <f t="shared" si="139"/>
        <v>42496.606</v>
      </c>
      <c r="AL96" s="39"/>
      <c r="AM96" s="38">
        <f t="shared" si="139"/>
        <v>0</v>
      </c>
      <c r="AN96" s="30">
        <f t="shared" si="139"/>
        <v>0</v>
      </c>
      <c r="AO96" s="39"/>
      <c r="AP96" s="38">
        <f t="shared" ref="AP96:AQ96" si="147">SUM(AP84:AP95)</f>
        <v>0</v>
      </c>
      <c r="AQ96" s="30">
        <f t="shared" si="147"/>
        <v>0</v>
      </c>
      <c r="AR96" s="39"/>
      <c r="AS96" s="38">
        <f t="shared" ref="AS96:AT96" si="148">SUM(AS84:AS95)</f>
        <v>0</v>
      </c>
      <c r="AT96" s="30">
        <f t="shared" si="148"/>
        <v>0</v>
      </c>
      <c r="AU96" s="39"/>
      <c r="AV96" s="38">
        <f t="shared" ref="AV96:AW96" si="149">SUM(AV84:AV95)</f>
        <v>0</v>
      </c>
      <c r="AW96" s="30">
        <f t="shared" si="149"/>
        <v>0</v>
      </c>
      <c r="AX96" s="39"/>
      <c r="AY96" s="38">
        <f t="shared" ref="AY96:AZ96" si="150">SUM(AY84:AY95)</f>
        <v>0</v>
      </c>
      <c r="AZ96" s="30">
        <f t="shared" si="150"/>
        <v>0</v>
      </c>
      <c r="BA96" s="39"/>
      <c r="BB96" s="38">
        <f t="shared" si="139"/>
        <v>0</v>
      </c>
      <c r="BC96" s="30">
        <f t="shared" si="139"/>
        <v>0</v>
      </c>
      <c r="BD96" s="39"/>
      <c r="BE96" s="38">
        <f t="shared" si="139"/>
        <v>68.001000000000005</v>
      </c>
      <c r="BF96" s="30">
        <f t="shared" si="139"/>
        <v>720.00800000000004</v>
      </c>
      <c r="BG96" s="39"/>
      <c r="BH96" s="38">
        <f t="shared" ref="BH96:BI96" si="151">SUM(BH84:BH95)</f>
        <v>0</v>
      </c>
      <c r="BI96" s="30">
        <f t="shared" si="151"/>
        <v>0</v>
      </c>
      <c r="BJ96" s="39"/>
      <c r="BK96" s="38">
        <f t="shared" ref="BK96:BL96" si="152">SUM(BK84:BK95)</f>
        <v>0</v>
      </c>
      <c r="BL96" s="30">
        <f t="shared" si="152"/>
        <v>0</v>
      </c>
      <c r="BM96" s="39"/>
      <c r="BN96" s="31">
        <f t="shared" si="110"/>
        <v>6034.3260000000009</v>
      </c>
      <c r="BO96" s="32">
        <f t="shared" si="111"/>
        <v>43430.894</v>
      </c>
      <c r="BP96" s="4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>
        <v>0</v>
      </c>
      <c r="M97" s="11">
        <v>0</v>
      </c>
      <c r="N97" s="36">
        <v>0</v>
      </c>
      <c r="O97" s="35">
        <v>0</v>
      </c>
      <c r="P97" s="11">
        <v>0</v>
      </c>
      <c r="Q97" s="36">
        <f t="shared" ref="Q97:Q108" si="153">IF(O97=0,0,P97/O97*1000)</f>
        <v>0</v>
      </c>
      <c r="R97" s="35">
        <v>0</v>
      </c>
      <c r="S97" s="11">
        <v>0</v>
      </c>
      <c r="T97" s="36"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0</v>
      </c>
      <c r="AB97" s="11">
        <v>0</v>
      </c>
      <c r="AC97" s="36">
        <v>0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992.75</v>
      </c>
      <c r="AK97" s="11">
        <v>8013.81</v>
      </c>
      <c r="AL97" s="36">
        <f t="shared" ref="AL97:AL108" si="154">AK97/AJ97*1000</f>
        <v>8072.3344245781927</v>
      </c>
      <c r="AM97" s="35">
        <v>0</v>
      </c>
      <c r="AN97" s="11">
        <v>0</v>
      </c>
      <c r="AO97" s="36">
        <v>0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35">
        <v>0</v>
      </c>
      <c r="BC97" s="11">
        <v>0</v>
      </c>
      <c r="BD97" s="36">
        <v>0</v>
      </c>
      <c r="BE97" s="35">
        <v>0</v>
      </c>
      <c r="BF97" s="11">
        <v>0</v>
      </c>
      <c r="BG97" s="36">
        <v>0</v>
      </c>
      <c r="BH97" s="35">
        <v>0</v>
      </c>
      <c r="BI97" s="11">
        <v>0</v>
      </c>
      <c r="BJ97" s="36">
        <v>0</v>
      </c>
      <c r="BK97" s="35">
        <v>0</v>
      </c>
      <c r="BL97" s="11">
        <v>0</v>
      </c>
      <c r="BM97" s="36">
        <v>0</v>
      </c>
      <c r="BN97" s="6">
        <f t="shared" ref="BN97:BN109" si="155">SUM(BE97,BB97,AM97,AJ97,AD97,U97,C97,I97,AG97)</f>
        <v>992.75</v>
      </c>
      <c r="BO97" s="13">
        <f t="shared" ref="BO97:BO109" si="156">SUM(BF97,BC97,AN97,AK97,AE97,V97,D97,J97,AH97)</f>
        <v>8013.81</v>
      </c>
      <c r="BP97" s="4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>
        <v>0</v>
      </c>
      <c r="M98" s="11">
        <v>0</v>
      </c>
      <c r="N98" s="36">
        <v>0</v>
      </c>
      <c r="O98" s="35">
        <v>0</v>
      </c>
      <c r="P98" s="11">
        <v>0</v>
      </c>
      <c r="Q98" s="36">
        <f t="shared" si="153"/>
        <v>0</v>
      </c>
      <c r="R98" s="35">
        <v>0</v>
      </c>
      <c r="S98" s="11">
        <v>0</v>
      </c>
      <c r="T98" s="36">
        <v>0</v>
      </c>
      <c r="U98" s="35">
        <v>0.31</v>
      </c>
      <c r="V98" s="11">
        <v>45.97</v>
      </c>
      <c r="W98" s="36">
        <f t="shared" ref="W98:W108" si="157">V98/U98*1000</f>
        <v>148290.32258064515</v>
      </c>
      <c r="X98" s="35">
        <v>0</v>
      </c>
      <c r="Y98" s="11">
        <v>0</v>
      </c>
      <c r="Z98" s="36">
        <v>0</v>
      </c>
      <c r="AA98" s="35">
        <v>0</v>
      </c>
      <c r="AB98" s="11">
        <v>0</v>
      </c>
      <c r="AC98" s="36">
        <v>0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747.25</v>
      </c>
      <c r="AK98" s="11">
        <v>6652.91</v>
      </c>
      <c r="AL98" s="36">
        <f t="shared" si="154"/>
        <v>8903.1917029106717</v>
      </c>
      <c r="AM98" s="35">
        <v>0</v>
      </c>
      <c r="AN98" s="11">
        <v>0</v>
      </c>
      <c r="AO98" s="36">
        <v>0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35">
        <v>0</v>
      </c>
      <c r="BC98" s="11">
        <v>0</v>
      </c>
      <c r="BD98" s="36">
        <v>0</v>
      </c>
      <c r="BE98" s="35">
        <v>0</v>
      </c>
      <c r="BF98" s="11">
        <v>0</v>
      </c>
      <c r="BG98" s="36">
        <v>0</v>
      </c>
      <c r="BH98" s="35">
        <v>0</v>
      </c>
      <c r="BI98" s="11">
        <v>0</v>
      </c>
      <c r="BJ98" s="36">
        <v>0</v>
      </c>
      <c r="BK98" s="35">
        <v>0</v>
      </c>
      <c r="BL98" s="11">
        <v>0</v>
      </c>
      <c r="BM98" s="36">
        <v>0</v>
      </c>
      <c r="BN98" s="6">
        <f t="shared" si="155"/>
        <v>747.56</v>
      </c>
      <c r="BO98" s="13">
        <f t="shared" si="156"/>
        <v>6698.88</v>
      </c>
      <c r="BP98" s="4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>
        <v>0</v>
      </c>
      <c r="M99" s="11">
        <v>0</v>
      </c>
      <c r="N99" s="36">
        <v>0</v>
      </c>
      <c r="O99" s="35">
        <v>0</v>
      </c>
      <c r="P99" s="11">
        <v>0</v>
      </c>
      <c r="Q99" s="36">
        <f t="shared" si="153"/>
        <v>0</v>
      </c>
      <c r="R99" s="35">
        <v>0</v>
      </c>
      <c r="S99" s="11">
        <v>0</v>
      </c>
      <c r="T99" s="36">
        <v>0</v>
      </c>
      <c r="U99" s="35">
        <v>0</v>
      </c>
      <c r="V99" s="11">
        <v>0</v>
      </c>
      <c r="W99" s="36">
        <v>0</v>
      </c>
      <c r="X99" s="35">
        <v>0</v>
      </c>
      <c r="Y99" s="11">
        <v>0</v>
      </c>
      <c r="Z99" s="36">
        <v>0</v>
      </c>
      <c r="AA99" s="35">
        <v>0</v>
      </c>
      <c r="AB99" s="11">
        <v>0</v>
      </c>
      <c r="AC99" s="36">
        <v>0</v>
      </c>
      <c r="AD99" s="35">
        <v>0</v>
      </c>
      <c r="AE99" s="11">
        <v>0</v>
      </c>
      <c r="AF99" s="36">
        <v>0</v>
      </c>
      <c r="AG99" s="35">
        <v>3.0750000000000002</v>
      </c>
      <c r="AH99" s="11">
        <v>86.11</v>
      </c>
      <c r="AI99" s="36">
        <f t="shared" ref="AI99" si="158">AH99/AG99*1000</f>
        <v>28003.252032520322</v>
      </c>
      <c r="AJ99" s="35">
        <v>668.75</v>
      </c>
      <c r="AK99" s="11">
        <v>5900.46</v>
      </c>
      <c r="AL99" s="36">
        <f t="shared" si="154"/>
        <v>8823.117757009346</v>
      </c>
      <c r="AM99" s="35">
        <v>0</v>
      </c>
      <c r="AN99" s="11">
        <v>0</v>
      </c>
      <c r="AO99" s="36">
        <v>0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35">
        <v>0</v>
      </c>
      <c r="BC99" s="11">
        <v>0</v>
      </c>
      <c r="BD99" s="36">
        <v>0</v>
      </c>
      <c r="BE99" s="35">
        <v>0</v>
      </c>
      <c r="BF99" s="11">
        <v>0</v>
      </c>
      <c r="BG99" s="36">
        <v>0</v>
      </c>
      <c r="BH99" s="35">
        <v>0</v>
      </c>
      <c r="BI99" s="11">
        <v>0</v>
      </c>
      <c r="BJ99" s="36">
        <v>0</v>
      </c>
      <c r="BK99" s="35">
        <v>0</v>
      </c>
      <c r="BL99" s="11">
        <v>0</v>
      </c>
      <c r="BM99" s="36">
        <v>0</v>
      </c>
      <c r="BN99" s="6">
        <f t="shared" si="155"/>
        <v>671.82500000000005</v>
      </c>
      <c r="BO99" s="13">
        <f t="shared" si="156"/>
        <v>5986.57</v>
      </c>
      <c r="BP99" s="4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>
        <v>0</v>
      </c>
      <c r="M100" s="11">
        <v>0</v>
      </c>
      <c r="N100" s="36">
        <v>0</v>
      </c>
      <c r="O100" s="35">
        <v>0</v>
      </c>
      <c r="P100" s="11">
        <v>0</v>
      </c>
      <c r="Q100" s="36">
        <f t="shared" si="153"/>
        <v>0</v>
      </c>
      <c r="R100" s="35">
        <v>0</v>
      </c>
      <c r="S100" s="11">
        <v>0</v>
      </c>
      <c r="T100" s="36"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0</v>
      </c>
      <c r="AB100" s="11">
        <v>0</v>
      </c>
      <c r="AC100" s="36">
        <v>0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589.5</v>
      </c>
      <c r="AK100" s="11">
        <v>5305.69</v>
      </c>
      <c r="AL100" s="36">
        <f t="shared" si="154"/>
        <v>9000.3223070398635</v>
      </c>
      <c r="AM100" s="35">
        <v>0</v>
      </c>
      <c r="AN100" s="11">
        <v>0</v>
      </c>
      <c r="AO100" s="36">
        <v>0</v>
      </c>
      <c r="AP100" s="35">
        <v>0</v>
      </c>
      <c r="AQ100" s="11">
        <v>0</v>
      </c>
      <c r="AR100" s="36">
        <v>0</v>
      </c>
      <c r="AS100" s="35">
        <v>0</v>
      </c>
      <c r="AT100" s="11">
        <v>0</v>
      </c>
      <c r="AU100" s="36">
        <v>0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35">
        <v>0</v>
      </c>
      <c r="BC100" s="11">
        <v>0</v>
      </c>
      <c r="BD100" s="36">
        <v>0</v>
      </c>
      <c r="BE100" s="35">
        <v>1.4999999999999999E-2</v>
      </c>
      <c r="BF100" s="11">
        <v>2.63</v>
      </c>
      <c r="BG100" s="36">
        <f t="shared" ref="BG100" si="159">BF100/BE100*1000</f>
        <v>175333.33333333334</v>
      </c>
      <c r="BH100" s="35">
        <v>0</v>
      </c>
      <c r="BI100" s="11">
        <v>0</v>
      </c>
      <c r="BJ100" s="36">
        <v>0</v>
      </c>
      <c r="BK100" s="35">
        <v>0</v>
      </c>
      <c r="BL100" s="11">
        <v>0</v>
      </c>
      <c r="BM100" s="36">
        <v>0</v>
      </c>
      <c r="BN100" s="6">
        <f t="shared" si="155"/>
        <v>589.51499999999999</v>
      </c>
      <c r="BO100" s="13">
        <f t="shared" si="156"/>
        <v>5308.32</v>
      </c>
      <c r="BP100" s="4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>
        <v>0</v>
      </c>
      <c r="M101" s="11">
        <v>0</v>
      </c>
      <c r="N101" s="36">
        <v>0</v>
      </c>
      <c r="O101" s="35">
        <v>0</v>
      </c>
      <c r="P101" s="11">
        <v>0</v>
      </c>
      <c r="Q101" s="36">
        <f t="shared" si="153"/>
        <v>0</v>
      </c>
      <c r="R101" s="35">
        <v>0</v>
      </c>
      <c r="S101" s="11">
        <v>0</v>
      </c>
      <c r="T101" s="36"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0</v>
      </c>
      <c r="AB101" s="11">
        <v>0</v>
      </c>
      <c r="AC101" s="36">
        <v>0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573</v>
      </c>
      <c r="AK101" s="11">
        <v>5000.3599999999997</v>
      </c>
      <c r="AL101" s="36">
        <f t="shared" si="154"/>
        <v>8726.6317626527052</v>
      </c>
      <c r="AM101" s="35">
        <v>0</v>
      </c>
      <c r="AN101" s="11">
        <v>0</v>
      </c>
      <c r="AO101" s="36">
        <v>0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35">
        <v>0</v>
      </c>
      <c r="BC101" s="11">
        <v>0</v>
      </c>
      <c r="BD101" s="36">
        <v>0</v>
      </c>
      <c r="BE101" s="35">
        <v>0</v>
      </c>
      <c r="BF101" s="11">
        <v>0</v>
      </c>
      <c r="BG101" s="36">
        <v>0</v>
      </c>
      <c r="BH101" s="35">
        <v>0</v>
      </c>
      <c r="BI101" s="11">
        <v>0</v>
      </c>
      <c r="BJ101" s="36">
        <v>0</v>
      </c>
      <c r="BK101" s="35">
        <v>0</v>
      </c>
      <c r="BL101" s="11">
        <v>0</v>
      </c>
      <c r="BM101" s="36">
        <v>0</v>
      </c>
      <c r="BN101" s="6">
        <f t="shared" si="155"/>
        <v>573</v>
      </c>
      <c r="BO101" s="13">
        <f t="shared" si="156"/>
        <v>5000.3599999999997</v>
      </c>
      <c r="BP101" s="4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>
        <v>0</v>
      </c>
      <c r="M102" s="11">
        <v>0</v>
      </c>
      <c r="N102" s="36">
        <v>0</v>
      </c>
      <c r="O102" s="35">
        <v>0</v>
      </c>
      <c r="P102" s="11">
        <v>0</v>
      </c>
      <c r="Q102" s="36">
        <f t="shared" si="153"/>
        <v>0</v>
      </c>
      <c r="R102" s="35">
        <v>0</v>
      </c>
      <c r="S102" s="11">
        <v>0</v>
      </c>
      <c r="T102" s="36"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0</v>
      </c>
      <c r="AB102" s="11">
        <v>0</v>
      </c>
      <c r="AC102" s="36">
        <v>0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780</v>
      </c>
      <c r="AK102" s="11">
        <v>6852.28</v>
      </c>
      <c r="AL102" s="36">
        <f t="shared" si="154"/>
        <v>8784.9743589743575</v>
      </c>
      <c r="AM102" s="35">
        <v>0</v>
      </c>
      <c r="AN102" s="11">
        <v>0</v>
      </c>
      <c r="AO102" s="36">
        <v>0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35">
        <v>0</v>
      </c>
      <c r="BC102" s="11">
        <v>0</v>
      </c>
      <c r="BD102" s="36">
        <v>0</v>
      </c>
      <c r="BE102" s="35">
        <v>0</v>
      </c>
      <c r="BF102" s="11">
        <v>0</v>
      </c>
      <c r="BG102" s="36">
        <v>0</v>
      </c>
      <c r="BH102" s="35">
        <v>0</v>
      </c>
      <c r="BI102" s="11">
        <v>0</v>
      </c>
      <c r="BJ102" s="36">
        <v>0</v>
      </c>
      <c r="BK102" s="35">
        <v>0</v>
      </c>
      <c r="BL102" s="11">
        <v>0</v>
      </c>
      <c r="BM102" s="36">
        <v>0</v>
      </c>
      <c r="BN102" s="6">
        <f t="shared" si="155"/>
        <v>780</v>
      </c>
      <c r="BO102" s="13">
        <f t="shared" si="156"/>
        <v>6852.28</v>
      </c>
      <c r="BP102" s="4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>
        <v>0</v>
      </c>
      <c r="M103" s="11">
        <v>0</v>
      </c>
      <c r="N103" s="36">
        <v>0</v>
      </c>
      <c r="O103" s="35">
        <v>0</v>
      </c>
      <c r="P103" s="11">
        <v>0</v>
      </c>
      <c r="Q103" s="36">
        <f t="shared" si="153"/>
        <v>0</v>
      </c>
      <c r="R103" s="35">
        <v>0</v>
      </c>
      <c r="S103" s="11">
        <v>0</v>
      </c>
      <c r="T103" s="36">
        <v>0</v>
      </c>
      <c r="U103" s="35">
        <v>0.34</v>
      </c>
      <c r="V103" s="11">
        <v>55.78</v>
      </c>
      <c r="W103" s="36">
        <f t="shared" si="157"/>
        <v>164058.82352941178</v>
      </c>
      <c r="X103" s="35">
        <v>0</v>
      </c>
      <c r="Y103" s="11">
        <v>0</v>
      </c>
      <c r="Z103" s="36">
        <v>0</v>
      </c>
      <c r="AA103" s="35">
        <v>0</v>
      </c>
      <c r="AB103" s="11">
        <v>0</v>
      </c>
      <c r="AC103" s="36">
        <v>0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514.5</v>
      </c>
      <c r="AK103" s="11">
        <v>4614.25</v>
      </c>
      <c r="AL103" s="36">
        <f t="shared" si="154"/>
        <v>8968.4159378036929</v>
      </c>
      <c r="AM103" s="35">
        <v>0</v>
      </c>
      <c r="AN103" s="11">
        <v>0</v>
      </c>
      <c r="AO103" s="36">
        <v>0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35">
        <v>0</v>
      </c>
      <c r="BC103" s="11">
        <v>0</v>
      </c>
      <c r="BD103" s="36">
        <v>0</v>
      </c>
      <c r="BE103" s="35">
        <v>0</v>
      </c>
      <c r="BF103" s="11">
        <v>0</v>
      </c>
      <c r="BG103" s="36">
        <v>0</v>
      </c>
      <c r="BH103" s="35">
        <v>0</v>
      </c>
      <c r="BI103" s="11">
        <v>0</v>
      </c>
      <c r="BJ103" s="36">
        <v>0</v>
      </c>
      <c r="BK103" s="35">
        <v>0</v>
      </c>
      <c r="BL103" s="11">
        <v>0</v>
      </c>
      <c r="BM103" s="36">
        <v>0</v>
      </c>
      <c r="BN103" s="6">
        <f t="shared" si="155"/>
        <v>514.84</v>
      </c>
      <c r="BO103" s="13">
        <f t="shared" si="156"/>
        <v>4670.03</v>
      </c>
      <c r="BP103" s="4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>
        <v>0</v>
      </c>
      <c r="M104" s="11">
        <v>0</v>
      </c>
      <c r="N104" s="36">
        <v>0</v>
      </c>
      <c r="O104" s="35">
        <v>0</v>
      </c>
      <c r="P104" s="11">
        <v>0</v>
      </c>
      <c r="Q104" s="36">
        <f t="shared" si="153"/>
        <v>0</v>
      </c>
      <c r="R104" s="35">
        <v>0</v>
      </c>
      <c r="S104" s="11">
        <v>0</v>
      </c>
      <c r="T104" s="36"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0</v>
      </c>
      <c r="AB104" s="11">
        <v>0</v>
      </c>
      <c r="AC104" s="36">
        <v>0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551</v>
      </c>
      <c r="AK104" s="11">
        <v>4911.53</v>
      </c>
      <c r="AL104" s="36">
        <f t="shared" si="154"/>
        <v>8913.8475499092547</v>
      </c>
      <c r="AM104" s="35">
        <v>0</v>
      </c>
      <c r="AN104" s="11">
        <v>0</v>
      </c>
      <c r="AO104" s="36">
        <v>0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35">
        <v>0</v>
      </c>
      <c r="BC104" s="11">
        <v>0</v>
      </c>
      <c r="BD104" s="36">
        <v>0</v>
      </c>
      <c r="BE104" s="35">
        <v>0</v>
      </c>
      <c r="BF104" s="11">
        <v>0</v>
      </c>
      <c r="BG104" s="36">
        <v>0</v>
      </c>
      <c r="BH104" s="35">
        <v>0</v>
      </c>
      <c r="BI104" s="11">
        <v>0</v>
      </c>
      <c r="BJ104" s="36">
        <v>0</v>
      </c>
      <c r="BK104" s="35">
        <v>0</v>
      </c>
      <c r="BL104" s="11">
        <v>0</v>
      </c>
      <c r="BM104" s="36">
        <v>0</v>
      </c>
      <c r="BN104" s="6">
        <f t="shared" si="155"/>
        <v>551</v>
      </c>
      <c r="BO104" s="13">
        <f t="shared" si="156"/>
        <v>4911.53</v>
      </c>
      <c r="BP104" s="4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>
        <v>0</v>
      </c>
      <c r="M105" s="11">
        <v>0</v>
      </c>
      <c r="N105" s="36">
        <v>0</v>
      </c>
      <c r="O105" s="35">
        <v>0</v>
      </c>
      <c r="P105" s="11">
        <v>0</v>
      </c>
      <c r="Q105" s="36">
        <f t="shared" si="153"/>
        <v>0</v>
      </c>
      <c r="R105" s="35">
        <v>0</v>
      </c>
      <c r="S105" s="11">
        <v>0</v>
      </c>
      <c r="T105" s="36"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0</v>
      </c>
      <c r="AB105" s="11">
        <v>0</v>
      </c>
      <c r="AC105" s="36">
        <v>0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589</v>
      </c>
      <c r="AK105" s="11">
        <v>5100.68</v>
      </c>
      <c r="AL105" s="36">
        <f t="shared" si="154"/>
        <v>8659.8981324278448</v>
      </c>
      <c r="AM105" s="35">
        <v>0</v>
      </c>
      <c r="AN105" s="11">
        <v>0</v>
      </c>
      <c r="AO105" s="36">
        <v>0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35">
        <v>0</v>
      </c>
      <c r="BC105" s="11">
        <v>0</v>
      </c>
      <c r="BD105" s="36">
        <v>0</v>
      </c>
      <c r="BE105" s="35">
        <v>0</v>
      </c>
      <c r="BF105" s="11">
        <v>0</v>
      </c>
      <c r="BG105" s="36">
        <v>0</v>
      </c>
      <c r="BH105" s="35">
        <v>0</v>
      </c>
      <c r="BI105" s="11">
        <v>0</v>
      </c>
      <c r="BJ105" s="36">
        <v>0</v>
      </c>
      <c r="BK105" s="35">
        <v>0</v>
      </c>
      <c r="BL105" s="11">
        <v>0</v>
      </c>
      <c r="BM105" s="36">
        <v>0</v>
      </c>
      <c r="BN105" s="6">
        <f t="shared" si="155"/>
        <v>589</v>
      </c>
      <c r="BO105" s="13">
        <f t="shared" si="156"/>
        <v>5100.68</v>
      </c>
      <c r="BP105" s="4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5">
        <v>2014</v>
      </c>
      <c r="B106" s="36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>
        <v>0</v>
      </c>
      <c r="M106" s="11">
        <v>0</v>
      </c>
      <c r="N106" s="36">
        <v>0</v>
      </c>
      <c r="O106" s="35">
        <v>0</v>
      </c>
      <c r="P106" s="11">
        <v>0</v>
      </c>
      <c r="Q106" s="36">
        <f t="shared" si="153"/>
        <v>0</v>
      </c>
      <c r="R106" s="35">
        <v>0</v>
      </c>
      <c r="S106" s="11">
        <v>0</v>
      </c>
      <c r="T106" s="36"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0</v>
      </c>
      <c r="AB106" s="11">
        <v>0</v>
      </c>
      <c r="AC106" s="36">
        <v>0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133</v>
      </c>
      <c r="AK106" s="11">
        <v>1109.47</v>
      </c>
      <c r="AL106" s="36">
        <f t="shared" si="154"/>
        <v>8341.8796992481221</v>
      </c>
      <c r="AM106" s="35">
        <v>0</v>
      </c>
      <c r="AN106" s="11">
        <v>0</v>
      </c>
      <c r="AO106" s="36">
        <v>0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35">
        <v>0</v>
      </c>
      <c r="BC106" s="11">
        <v>0</v>
      </c>
      <c r="BD106" s="36">
        <v>0</v>
      </c>
      <c r="BE106" s="35">
        <v>0</v>
      </c>
      <c r="BF106" s="11">
        <v>0</v>
      </c>
      <c r="BG106" s="36">
        <v>0</v>
      </c>
      <c r="BH106" s="35">
        <v>0</v>
      </c>
      <c r="BI106" s="11">
        <v>0</v>
      </c>
      <c r="BJ106" s="36">
        <v>0</v>
      </c>
      <c r="BK106" s="35">
        <v>0</v>
      </c>
      <c r="BL106" s="11">
        <v>0</v>
      </c>
      <c r="BM106" s="36">
        <v>0</v>
      </c>
      <c r="BN106" s="6">
        <f t="shared" si="155"/>
        <v>133</v>
      </c>
      <c r="BO106" s="13">
        <f t="shared" si="156"/>
        <v>1109.47</v>
      </c>
      <c r="BP106" s="4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>
        <v>0</v>
      </c>
      <c r="M107" s="11">
        <v>0</v>
      </c>
      <c r="N107" s="36">
        <v>0</v>
      </c>
      <c r="O107" s="35">
        <v>0</v>
      </c>
      <c r="P107" s="11">
        <v>0</v>
      </c>
      <c r="Q107" s="36">
        <f t="shared" si="153"/>
        <v>0</v>
      </c>
      <c r="R107" s="35">
        <v>0</v>
      </c>
      <c r="S107" s="11">
        <v>0</v>
      </c>
      <c r="T107" s="36"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0</v>
      </c>
      <c r="AB107" s="11">
        <v>0</v>
      </c>
      <c r="AC107" s="36">
        <v>0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513</v>
      </c>
      <c r="AK107" s="11">
        <v>4104.09</v>
      </c>
      <c r="AL107" s="36">
        <f t="shared" si="154"/>
        <v>8000.1754385964914</v>
      </c>
      <c r="AM107" s="35">
        <v>0</v>
      </c>
      <c r="AN107" s="11">
        <v>0</v>
      </c>
      <c r="AO107" s="36">
        <v>0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35">
        <v>0</v>
      </c>
      <c r="BC107" s="11">
        <v>0</v>
      </c>
      <c r="BD107" s="36">
        <v>0</v>
      </c>
      <c r="BE107" s="35">
        <v>0</v>
      </c>
      <c r="BF107" s="11">
        <v>0</v>
      </c>
      <c r="BG107" s="36">
        <v>0</v>
      </c>
      <c r="BH107" s="35">
        <v>0</v>
      </c>
      <c r="BI107" s="11">
        <v>0</v>
      </c>
      <c r="BJ107" s="36">
        <v>0</v>
      </c>
      <c r="BK107" s="35">
        <v>0</v>
      </c>
      <c r="BL107" s="11">
        <v>0</v>
      </c>
      <c r="BM107" s="36">
        <v>0</v>
      </c>
      <c r="BN107" s="6">
        <f t="shared" si="155"/>
        <v>513</v>
      </c>
      <c r="BO107" s="13">
        <f t="shared" si="156"/>
        <v>4104.09</v>
      </c>
      <c r="BP107" s="4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>
        <v>0</v>
      </c>
      <c r="M108" s="11">
        <v>0</v>
      </c>
      <c r="N108" s="36">
        <v>0</v>
      </c>
      <c r="O108" s="35">
        <v>0</v>
      </c>
      <c r="P108" s="11">
        <v>0</v>
      </c>
      <c r="Q108" s="36">
        <f t="shared" si="153"/>
        <v>0</v>
      </c>
      <c r="R108" s="35">
        <v>0</v>
      </c>
      <c r="S108" s="11">
        <v>0</v>
      </c>
      <c r="T108" s="36">
        <v>0</v>
      </c>
      <c r="U108" s="35">
        <v>0.3</v>
      </c>
      <c r="V108" s="11">
        <v>46.29</v>
      </c>
      <c r="W108" s="36">
        <f t="shared" si="157"/>
        <v>154300</v>
      </c>
      <c r="X108" s="35">
        <v>0</v>
      </c>
      <c r="Y108" s="11">
        <v>0</v>
      </c>
      <c r="Z108" s="36">
        <v>0</v>
      </c>
      <c r="AA108" s="35">
        <v>0</v>
      </c>
      <c r="AB108" s="11">
        <v>0</v>
      </c>
      <c r="AC108" s="36">
        <v>0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687</v>
      </c>
      <c r="AK108" s="11">
        <v>5197.2299999999996</v>
      </c>
      <c r="AL108" s="36">
        <f t="shared" si="154"/>
        <v>7565.1091703056754</v>
      </c>
      <c r="AM108" s="35">
        <v>0</v>
      </c>
      <c r="AN108" s="11">
        <v>0</v>
      </c>
      <c r="AO108" s="36">
        <v>0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35">
        <v>0</v>
      </c>
      <c r="BC108" s="11">
        <v>0</v>
      </c>
      <c r="BD108" s="36">
        <v>0</v>
      </c>
      <c r="BE108" s="35">
        <v>0</v>
      </c>
      <c r="BF108" s="11">
        <v>0</v>
      </c>
      <c r="BG108" s="36">
        <v>0</v>
      </c>
      <c r="BH108" s="35">
        <v>0</v>
      </c>
      <c r="BI108" s="11">
        <v>0</v>
      </c>
      <c r="BJ108" s="36">
        <v>0</v>
      </c>
      <c r="BK108" s="35">
        <v>0</v>
      </c>
      <c r="BL108" s="11">
        <v>0</v>
      </c>
      <c r="BM108" s="36">
        <v>0</v>
      </c>
      <c r="BN108" s="6">
        <f t="shared" si="155"/>
        <v>687.3</v>
      </c>
      <c r="BO108" s="13">
        <f t="shared" si="156"/>
        <v>5243.5199999999995</v>
      </c>
      <c r="BP108" s="4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7"/>
      <c r="B109" s="48" t="s">
        <v>17</v>
      </c>
      <c r="C109" s="38">
        <f t="shared" ref="C109:D109" si="160">SUM(C97:C108)</f>
        <v>0</v>
      </c>
      <c r="D109" s="30">
        <f t="shared" si="160"/>
        <v>0</v>
      </c>
      <c r="E109" s="39"/>
      <c r="F109" s="38">
        <f t="shared" ref="F109:G109" si="161">SUM(F97:F108)</f>
        <v>0</v>
      </c>
      <c r="G109" s="30">
        <f t="shared" si="161"/>
        <v>0</v>
      </c>
      <c r="H109" s="39"/>
      <c r="I109" s="38">
        <f t="shared" ref="I109:J109" si="162">SUM(I97:I108)</f>
        <v>0</v>
      </c>
      <c r="J109" s="30">
        <f t="shared" si="162"/>
        <v>0</v>
      </c>
      <c r="K109" s="39"/>
      <c r="L109" s="38">
        <f t="shared" ref="L109:M109" si="163">SUM(L97:L108)</f>
        <v>0</v>
      </c>
      <c r="M109" s="30">
        <f t="shared" si="163"/>
        <v>0</v>
      </c>
      <c r="N109" s="39"/>
      <c r="O109" s="38">
        <f t="shared" ref="O109:P109" si="164">SUM(O97:O108)</f>
        <v>0</v>
      </c>
      <c r="P109" s="30">
        <f t="shared" si="164"/>
        <v>0</v>
      </c>
      <c r="Q109" s="39"/>
      <c r="R109" s="38">
        <f t="shared" ref="R109:S109" si="165">SUM(R97:R108)</f>
        <v>0</v>
      </c>
      <c r="S109" s="30">
        <f t="shared" si="165"/>
        <v>0</v>
      </c>
      <c r="T109" s="39"/>
      <c r="U109" s="38">
        <f t="shared" ref="U109:V109" si="166">SUM(U97:U108)</f>
        <v>0.95</v>
      </c>
      <c r="V109" s="30">
        <f t="shared" si="166"/>
        <v>148.04</v>
      </c>
      <c r="W109" s="39"/>
      <c r="X109" s="38">
        <f t="shared" ref="X109:Y109" si="167">SUM(X97:X108)</f>
        <v>0</v>
      </c>
      <c r="Y109" s="30">
        <f t="shared" si="167"/>
        <v>0</v>
      </c>
      <c r="Z109" s="39"/>
      <c r="AA109" s="38">
        <f t="shared" ref="AA109:AB109" si="168">SUM(AA97:AA108)</f>
        <v>0</v>
      </c>
      <c r="AB109" s="30">
        <f t="shared" si="168"/>
        <v>0</v>
      </c>
      <c r="AC109" s="39"/>
      <c r="AD109" s="38">
        <f t="shared" ref="AD109:AE109" si="169">SUM(AD97:AD108)</f>
        <v>0</v>
      </c>
      <c r="AE109" s="30">
        <f t="shared" si="169"/>
        <v>0</v>
      </c>
      <c r="AF109" s="39"/>
      <c r="AG109" s="38">
        <f t="shared" ref="AG109:AH109" si="170">SUM(AG97:AG108)</f>
        <v>3.0750000000000002</v>
      </c>
      <c r="AH109" s="30">
        <f t="shared" si="170"/>
        <v>86.11</v>
      </c>
      <c r="AI109" s="39"/>
      <c r="AJ109" s="38">
        <f t="shared" ref="AJ109:AK109" si="171">SUM(AJ97:AJ108)</f>
        <v>7338.75</v>
      </c>
      <c r="AK109" s="30">
        <f t="shared" si="171"/>
        <v>62762.759999999995</v>
      </c>
      <c r="AL109" s="39"/>
      <c r="AM109" s="38">
        <f t="shared" ref="AM109:AN109" si="172">SUM(AM97:AM108)</f>
        <v>0</v>
      </c>
      <c r="AN109" s="30">
        <f t="shared" si="172"/>
        <v>0</v>
      </c>
      <c r="AO109" s="39"/>
      <c r="AP109" s="38">
        <f t="shared" ref="AP109:AQ109" si="173">SUM(AP97:AP108)</f>
        <v>0</v>
      </c>
      <c r="AQ109" s="30">
        <f t="shared" si="173"/>
        <v>0</v>
      </c>
      <c r="AR109" s="39"/>
      <c r="AS109" s="38">
        <f t="shared" ref="AS109:AT109" si="174">SUM(AS97:AS108)</f>
        <v>0</v>
      </c>
      <c r="AT109" s="30">
        <f t="shared" si="174"/>
        <v>0</v>
      </c>
      <c r="AU109" s="39"/>
      <c r="AV109" s="38">
        <f t="shared" ref="AV109:AW109" si="175">SUM(AV97:AV108)</f>
        <v>0</v>
      </c>
      <c r="AW109" s="30">
        <f t="shared" si="175"/>
        <v>0</v>
      </c>
      <c r="AX109" s="39"/>
      <c r="AY109" s="38">
        <f t="shared" ref="AY109:AZ109" si="176">SUM(AY97:AY108)</f>
        <v>0</v>
      </c>
      <c r="AZ109" s="30">
        <f t="shared" si="176"/>
        <v>0</v>
      </c>
      <c r="BA109" s="39"/>
      <c r="BB109" s="38">
        <f t="shared" ref="BB109:BC109" si="177">SUM(BB97:BB108)</f>
        <v>0</v>
      </c>
      <c r="BC109" s="30">
        <f t="shared" si="177"/>
        <v>0</v>
      </c>
      <c r="BD109" s="39"/>
      <c r="BE109" s="38">
        <f t="shared" ref="BE109:BF109" si="178">SUM(BE97:BE108)</f>
        <v>1.4999999999999999E-2</v>
      </c>
      <c r="BF109" s="30">
        <f t="shared" si="178"/>
        <v>2.63</v>
      </c>
      <c r="BG109" s="39"/>
      <c r="BH109" s="38">
        <f t="shared" ref="BH109:BI109" si="179">SUM(BH97:BH108)</f>
        <v>0</v>
      </c>
      <c r="BI109" s="30">
        <f t="shared" si="179"/>
        <v>0</v>
      </c>
      <c r="BJ109" s="39"/>
      <c r="BK109" s="38">
        <f t="shared" ref="BK109:BL109" si="180">SUM(BK97:BK108)</f>
        <v>0</v>
      </c>
      <c r="BL109" s="30">
        <f t="shared" si="180"/>
        <v>0</v>
      </c>
      <c r="BM109" s="39"/>
      <c r="BN109" s="31">
        <f t="shared" si="155"/>
        <v>7342.79</v>
      </c>
      <c r="BO109" s="32">
        <f t="shared" si="156"/>
        <v>62999.539999999994</v>
      </c>
      <c r="BP109" s="4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>
        <v>0</v>
      </c>
      <c r="M110" s="11">
        <v>0</v>
      </c>
      <c r="N110" s="36">
        <v>0</v>
      </c>
      <c r="O110" s="35">
        <v>0</v>
      </c>
      <c r="P110" s="11">
        <v>0</v>
      </c>
      <c r="Q110" s="36">
        <f t="shared" ref="Q110:Q121" si="181">IF(O110=0,0,P110/O110*1000)</f>
        <v>0</v>
      </c>
      <c r="R110" s="35">
        <v>0</v>
      </c>
      <c r="S110" s="11">
        <v>0</v>
      </c>
      <c r="T110" s="36"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0</v>
      </c>
      <c r="AB110" s="11">
        <v>0</v>
      </c>
      <c r="AC110" s="36">
        <v>0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646.5</v>
      </c>
      <c r="AK110" s="11">
        <v>5097.92</v>
      </c>
      <c r="AL110" s="36">
        <f t="shared" ref="AL110:AL121" si="182">AK110/AJ110*1000</f>
        <v>7885.4137664346481</v>
      </c>
      <c r="AM110" s="35">
        <v>0</v>
      </c>
      <c r="AN110" s="11">
        <v>0</v>
      </c>
      <c r="AO110" s="36">
        <v>0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35">
        <v>0</v>
      </c>
      <c r="BC110" s="11">
        <v>0</v>
      </c>
      <c r="BD110" s="36">
        <v>0</v>
      </c>
      <c r="BE110" s="35">
        <v>0</v>
      </c>
      <c r="BF110" s="11">
        <v>0</v>
      </c>
      <c r="BG110" s="36">
        <v>0</v>
      </c>
      <c r="BH110" s="35">
        <v>0</v>
      </c>
      <c r="BI110" s="11">
        <v>0</v>
      </c>
      <c r="BJ110" s="36">
        <v>0</v>
      </c>
      <c r="BK110" s="35">
        <v>0</v>
      </c>
      <c r="BL110" s="11">
        <v>0</v>
      </c>
      <c r="BM110" s="36">
        <v>0</v>
      </c>
      <c r="BN110" s="6">
        <f t="shared" ref="BN110:BN122" si="183">SUM(BE110,BB110,AM110,AJ110,AD110,U110,C110,I110,AG110+AY110)+BK110</f>
        <v>646.5</v>
      </c>
      <c r="BO110" s="13">
        <f t="shared" ref="BO110:BO122" si="184">SUM(BF110,BC110,AN110,AK110,AE110,V110,D110,J110,AH110+AZ110)+BL110</f>
        <v>5097.92</v>
      </c>
      <c r="BP110" s="4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>
        <v>0</v>
      </c>
      <c r="M111" s="11">
        <v>0</v>
      </c>
      <c r="N111" s="36">
        <v>0</v>
      </c>
      <c r="O111" s="35">
        <v>0</v>
      </c>
      <c r="P111" s="11">
        <v>0</v>
      </c>
      <c r="Q111" s="36">
        <f t="shared" si="181"/>
        <v>0</v>
      </c>
      <c r="R111" s="35">
        <v>0</v>
      </c>
      <c r="S111" s="11">
        <v>0</v>
      </c>
      <c r="T111" s="36">
        <v>0</v>
      </c>
      <c r="U111" s="35">
        <v>0.36</v>
      </c>
      <c r="V111" s="11">
        <v>54.17</v>
      </c>
      <c r="W111" s="36">
        <f t="shared" ref="W111:W119" si="185">V111/U111*1000</f>
        <v>150472.22222222222</v>
      </c>
      <c r="X111" s="35">
        <v>0</v>
      </c>
      <c r="Y111" s="11">
        <v>0</v>
      </c>
      <c r="Z111" s="36">
        <v>0</v>
      </c>
      <c r="AA111" s="35">
        <v>0</v>
      </c>
      <c r="AB111" s="11">
        <v>0</v>
      </c>
      <c r="AC111" s="36">
        <v>0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705.5</v>
      </c>
      <c r="AK111" s="11">
        <v>5407.23</v>
      </c>
      <c r="AL111" s="36">
        <f t="shared" si="182"/>
        <v>7664.3940467753364</v>
      </c>
      <c r="AM111" s="35">
        <v>0</v>
      </c>
      <c r="AN111" s="11">
        <v>0</v>
      </c>
      <c r="AO111" s="36">
        <v>0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35">
        <v>0</v>
      </c>
      <c r="BC111" s="11">
        <v>0</v>
      </c>
      <c r="BD111" s="36">
        <v>0</v>
      </c>
      <c r="BE111" s="35">
        <v>0</v>
      </c>
      <c r="BF111" s="11">
        <v>0</v>
      </c>
      <c r="BG111" s="36">
        <v>0</v>
      </c>
      <c r="BH111" s="35">
        <v>0</v>
      </c>
      <c r="BI111" s="11">
        <v>0</v>
      </c>
      <c r="BJ111" s="36">
        <v>0</v>
      </c>
      <c r="BK111" s="35">
        <v>0</v>
      </c>
      <c r="BL111" s="11">
        <v>0</v>
      </c>
      <c r="BM111" s="36">
        <v>0</v>
      </c>
      <c r="BN111" s="6">
        <f t="shared" si="183"/>
        <v>705.86</v>
      </c>
      <c r="BO111" s="13">
        <f t="shared" si="184"/>
        <v>5461.4</v>
      </c>
      <c r="BP111" s="4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>
        <v>0</v>
      </c>
      <c r="M112" s="11">
        <v>0</v>
      </c>
      <c r="N112" s="36">
        <v>0</v>
      </c>
      <c r="O112" s="35">
        <v>0</v>
      </c>
      <c r="P112" s="11">
        <v>0</v>
      </c>
      <c r="Q112" s="36">
        <f t="shared" si="181"/>
        <v>0</v>
      </c>
      <c r="R112" s="35">
        <v>0</v>
      </c>
      <c r="S112" s="11">
        <v>0</v>
      </c>
      <c r="T112" s="36"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0</v>
      </c>
      <c r="AB112" s="11">
        <v>0</v>
      </c>
      <c r="AC112" s="36">
        <v>0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875.5</v>
      </c>
      <c r="AK112" s="11">
        <v>6795.82</v>
      </c>
      <c r="AL112" s="36">
        <f t="shared" si="182"/>
        <v>7762.2158766419188</v>
      </c>
      <c r="AM112" s="35">
        <v>0</v>
      </c>
      <c r="AN112" s="11">
        <v>0</v>
      </c>
      <c r="AO112" s="36">
        <v>0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35">
        <v>0</v>
      </c>
      <c r="BC112" s="11">
        <v>0</v>
      </c>
      <c r="BD112" s="36">
        <v>0</v>
      </c>
      <c r="BE112" s="35">
        <v>0</v>
      </c>
      <c r="BF112" s="11">
        <v>0</v>
      </c>
      <c r="BG112" s="36">
        <v>0</v>
      </c>
      <c r="BH112" s="35">
        <v>0</v>
      </c>
      <c r="BI112" s="11">
        <v>0</v>
      </c>
      <c r="BJ112" s="36">
        <v>0</v>
      </c>
      <c r="BK112" s="35">
        <v>0</v>
      </c>
      <c r="BL112" s="11">
        <v>0</v>
      </c>
      <c r="BM112" s="36">
        <v>0</v>
      </c>
      <c r="BN112" s="6">
        <f t="shared" si="183"/>
        <v>875.5</v>
      </c>
      <c r="BO112" s="13">
        <f t="shared" si="184"/>
        <v>6795.82</v>
      </c>
      <c r="BP112" s="4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>
        <v>0</v>
      </c>
      <c r="M113" s="11">
        <v>0</v>
      </c>
      <c r="N113" s="36">
        <v>0</v>
      </c>
      <c r="O113" s="35">
        <v>0</v>
      </c>
      <c r="P113" s="11">
        <v>0</v>
      </c>
      <c r="Q113" s="36">
        <f t="shared" si="181"/>
        <v>0</v>
      </c>
      <c r="R113" s="35">
        <v>0</v>
      </c>
      <c r="S113" s="11">
        <v>0</v>
      </c>
      <c r="T113" s="36"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0</v>
      </c>
      <c r="AB113" s="11">
        <v>0</v>
      </c>
      <c r="AC113" s="36">
        <v>0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458</v>
      </c>
      <c r="AK113" s="11">
        <v>3520</v>
      </c>
      <c r="AL113" s="36">
        <f t="shared" si="182"/>
        <v>7685.5895196506553</v>
      </c>
      <c r="AM113" s="35">
        <v>0</v>
      </c>
      <c r="AN113" s="11">
        <v>0</v>
      </c>
      <c r="AO113" s="36">
        <v>0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35">
        <v>0</v>
      </c>
      <c r="BC113" s="11">
        <v>0</v>
      </c>
      <c r="BD113" s="36">
        <v>0</v>
      </c>
      <c r="BE113" s="35">
        <v>0</v>
      </c>
      <c r="BF113" s="11">
        <v>0</v>
      </c>
      <c r="BG113" s="36">
        <v>0</v>
      </c>
      <c r="BH113" s="35">
        <v>0</v>
      </c>
      <c r="BI113" s="11">
        <v>0</v>
      </c>
      <c r="BJ113" s="36">
        <v>0</v>
      </c>
      <c r="BK113" s="35">
        <v>0</v>
      </c>
      <c r="BL113" s="11">
        <v>0</v>
      </c>
      <c r="BM113" s="36">
        <v>0</v>
      </c>
      <c r="BN113" s="6">
        <f t="shared" si="183"/>
        <v>458</v>
      </c>
      <c r="BO113" s="13">
        <f t="shared" si="184"/>
        <v>3520</v>
      </c>
      <c r="BP113" s="4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>
        <v>0</v>
      </c>
      <c r="M114" s="11">
        <v>0</v>
      </c>
      <c r="N114" s="36">
        <v>0</v>
      </c>
      <c r="O114" s="35">
        <v>0</v>
      </c>
      <c r="P114" s="11">
        <v>0</v>
      </c>
      <c r="Q114" s="36">
        <f t="shared" si="181"/>
        <v>0</v>
      </c>
      <c r="R114" s="35">
        <v>0</v>
      </c>
      <c r="S114" s="11">
        <v>0</v>
      </c>
      <c r="T114" s="36">
        <v>0</v>
      </c>
      <c r="U114" s="35">
        <v>0.3</v>
      </c>
      <c r="V114" s="11">
        <v>45.6</v>
      </c>
      <c r="W114" s="36">
        <f t="shared" si="185"/>
        <v>152000</v>
      </c>
      <c r="X114" s="35">
        <v>0</v>
      </c>
      <c r="Y114" s="11">
        <v>0</v>
      </c>
      <c r="Z114" s="36">
        <v>0</v>
      </c>
      <c r="AA114" s="35">
        <v>0</v>
      </c>
      <c r="AB114" s="11">
        <v>0</v>
      </c>
      <c r="AC114" s="36">
        <v>0</v>
      </c>
      <c r="AD114" s="35">
        <v>0</v>
      </c>
      <c r="AE114" s="11">
        <v>0</v>
      </c>
      <c r="AF114" s="36">
        <v>0</v>
      </c>
      <c r="AG114" s="35">
        <v>0</v>
      </c>
      <c r="AH114" s="11">
        <v>0</v>
      </c>
      <c r="AI114" s="36">
        <v>0</v>
      </c>
      <c r="AJ114" s="35">
        <v>418.5</v>
      </c>
      <c r="AK114" s="11">
        <v>3352.26</v>
      </c>
      <c r="AL114" s="36">
        <f t="shared" si="182"/>
        <v>8010.1792114695345</v>
      </c>
      <c r="AM114" s="35">
        <v>24.055</v>
      </c>
      <c r="AN114" s="11">
        <v>81.97</v>
      </c>
      <c r="AO114" s="36">
        <f t="shared" ref="AO114" si="186">AN114/AM114*1000</f>
        <v>3407.6075659945955</v>
      </c>
      <c r="AP114" s="35">
        <v>0</v>
      </c>
      <c r="AQ114" s="11">
        <v>0</v>
      </c>
      <c r="AR114" s="36">
        <v>0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35">
        <v>0</v>
      </c>
      <c r="BC114" s="11">
        <v>0</v>
      </c>
      <c r="BD114" s="36">
        <v>0</v>
      </c>
      <c r="BE114" s="35">
        <v>0</v>
      </c>
      <c r="BF114" s="11">
        <v>0</v>
      </c>
      <c r="BG114" s="36">
        <v>0</v>
      </c>
      <c r="BH114" s="35">
        <v>0</v>
      </c>
      <c r="BI114" s="11">
        <v>0</v>
      </c>
      <c r="BJ114" s="36">
        <v>0</v>
      </c>
      <c r="BK114" s="35">
        <v>0</v>
      </c>
      <c r="BL114" s="11">
        <v>0</v>
      </c>
      <c r="BM114" s="36">
        <v>0</v>
      </c>
      <c r="BN114" s="6">
        <f t="shared" si="183"/>
        <v>442.85500000000002</v>
      </c>
      <c r="BO114" s="13">
        <f t="shared" si="184"/>
        <v>3479.83</v>
      </c>
      <c r="BP114" s="4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>
        <v>0</v>
      </c>
      <c r="M115" s="11">
        <v>0</v>
      </c>
      <c r="N115" s="36">
        <v>0</v>
      </c>
      <c r="O115" s="35">
        <v>0</v>
      </c>
      <c r="P115" s="11">
        <v>0</v>
      </c>
      <c r="Q115" s="36">
        <f t="shared" si="181"/>
        <v>0</v>
      </c>
      <c r="R115" s="35">
        <v>0</v>
      </c>
      <c r="S115" s="11">
        <v>0</v>
      </c>
      <c r="T115" s="36"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0</v>
      </c>
      <c r="AB115" s="11">
        <v>0</v>
      </c>
      <c r="AC115" s="36">
        <v>0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895</v>
      </c>
      <c r="AK115" s="11">
        <v>7218.35</v>
      </c>
      <c r="AL115" s="36">
        <f t="shared" si="182"/>
        <v>8065.1955307262569</v>
      </c>
      <c r="AM115" s="35">
        <v>0</v>
      </c>
      <c r="AN115" s="11">
        <v>0</v>
      </c>
      <c r="AO115" s="36">
        <v>0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35">
        <v>0</v>
      </c>
      <c r="BC115" s="11">
        <v>0</v>
      </c>
      <c r="BD115" s="36">
        <v>0</v>
      </c>
      <c r="BE115" s="35">
        <v>0</v>
      </c>
      <c r="BF115" s="11">
        <v>0</v>
      </c>
      <c r="BG115" s="36">
        <v>0</v>
      </c>
      <c r="BH115" s="35">
        <v>0</v>
      </c>
      <c r="BI115" s="11">
        <v>0</v>
      </c>
      <c r="BJ115" s="36">
        <v>0</v>
      </c>
      <c r="BK115" s="35">
        <v>0</v>
      </c>
      <c r="BL115" s="11">
        <v>0</v>
      </c>
      <c r="BM115" s="36">
        <v>0</v>
      </c>
      <c r="BN115" s="6">
        <f t="shared" si="183"/>
        <v>895</v>
      </c>
      <c r="BO115" s="13">
        <f t="shared" si="184"/>
        <v>7218.35</v>
      </c>
      <c r="BP115" s="4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87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>
        <v>0</v>
      </c>
      <c r="M116" s="11">
        <v>0</v>
      </c>
      <c r="N116" s="36">
        <v>0</v>
      </c>
      <c r="O116" s="35">
        <v>0</v>
      </c>
      <c r="P116" s="11">
        <v>0</v>
      </c>
      <c r="Q116" s="36">
        <f t="shared" si="181"/>
        <v>0</v>
      </c>
      <c r="R116" s="35">
        <v>0</v>
      </c>
      <c r="S116" s="11">
        <v>0</v>
      </c>
      <c r="T116" s="36">
        <v>0</v>
      </c>
      <c r="U116" s="35">
        <v>0.44</v>
      </c>
      <c r="V116" s="11">
        <v>68.88</v>
      </c>
      <c r="W116" s="36">
        <f t="shared" si="185"/>
        <v>156545.45454545453</v>
      </c>
      <c r="X116" s="35">
        <v>0</v>
      </c>
      <c r="Y116" s="11">
        <v>0</v>
      </c>
      <c r="Z116" s="36">
        <v>0</v>
      </c>
      <c r="AA116" s="35">
        <v>0</v>
      </c>
      <c r="AB116" s="11">
        <v>0</v>
      </c>
      <c r="AC116" s="36">
        <v>0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910.7</v>
      </c>
      <c r="AK116" s="11">
        <v>7465.78</v>
      </c>
      <c r="AL116" s="36">
        <f t="shared" si="182"/>
        <v>8197.8478093774011</v>
      </c>
      <c r="AM116" s="35">
        <v>0</v>
      </c>
      <c r="AN116" s="11">
        <v>0</v>
      </c>
      <c r="AO116" s="36">
        <v>0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35">
        <v>0</v>
      </c>
      <c r="BC116" s="11">
        <v>0</v>
      </c>
      <c r="BD116" s="36">
        <v>0</v>
      </c>
      <c r="BE116" s="35">
        <v>0</v>
      </c>
      <c r="BF116" s="11">
        <v>0</v>
      </c>
      <c r="BG116" s="36">
        <v>0</v>
      </c>
      <c r="BH116" s="35">
        <v>0</v>
      </c>
      <c r="BI116" s="11">
        <v>0</v>
      </c>
      <c r="BJ116" s="36">
        <v>0</v>
      </c>
      <c r="BK116" s="35">
        <v>0</v>
      </c>
      <c r="BL116" s="11">
        <v>0</v>
      </c>
      <c r="BM116" s="36">
        <v>0</v>
      </c>
      <c r="BN116" s="6">
        <f t="shared" si="183"/>
        <v>911.17700000000013</v>
      </c>
      <c r="BO116" s="13">
        <f t="shared" si="184"/>
        <v>7547.2</v>
      </c>
      <c r="BP116" s="4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87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>
        <v>0</v>
      </c>
      <c r="M117" s="11">
        <v>0</v>
      </c>
      <c r="N117" s="36">
        <v>0</v>
      </c>
      <c r="O117" s="35">
        <v>0</v>
      </c>
      <c r="P117" s="11">
        <v>0</v>
      </c>
      <c r="Q117" s="36">
        <f t="shared" si="181"/>
        <v>0</v>
      </c>
      <c r="R117" s="35">
        <v>0</v>
      </c>
      <c r="S117" s="11">
        <v>0</v>
      </c>
      <c r="T117" s="36"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0</v>
      </c>
      <c r="AB117" s="11">
        <v>0</v>
      </c>
      <c r="AC117" s="36">
        <v>0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779.5</v>
      </c>
      <c r="AK117" s="11">
        <v>6454.02</v>
      </c>
      <c r="AL117" s="36">
        <f t="shared" si="182"/>
        <v>8279.6921103271325</v>
      </c>
      <c r="AM117" s="35">
        <v>0</v>
      </c>
      <c r="AN117" s="11">
        <v>0</v>
      </c>
      <c r="AO117" s="36">
        <v>0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19.5</v>
      </c>
      <c r="AZ117" s="11">
        <v>133.9</v>
      </c>
      <c r="BA117" s="36">
        <f t="shared" ref="BA117:BA120" si="188">AZ117/AY117*1000</f>
        <v>6866.666666666667</v>
      </c>
      <c r="BB117" s="35">
        <v>0</v>
      </c>
      <c r="BC117" s="11">
        <v>0</v>
      </c>
      <c r="BD117" s="36">
        <v>0</v>
      </c>
      <c r="BE117" s="35">
        <v>0</v>
      </c>
      <c r="BF117" s="11">
        <v>0</v>
      </c>
      <c r="BG117" s="36">
        <v>0</v>
      </c>
      <c r="BH117" s="35">
        <v>0</v>
      </c>
      <c r="BI117" s="11">
        <v>0</v>
      </c>
      <c r="BJ117" s="36">
        <v>0</v>
      </c>
      <c r="BK117" s="35">
        <v>0</v>
      </c>
      <c r="BL117" s="11">
        <v>0</v>
      </c>
      <c r="BM117" s="36">
        <v>0</v>
      </c>
      <c r="BN117" s="6">
        <f t="shared" si="183"/>
        <v>807.68600000000004</v>
      </c>
      <c r="BO117" s="13">
        <f t="shared" si="184"/>
        <v>6688.4</v>
      </c>
      <c r="BP117" s="4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>
        <v>0</v>
      </c>
      <c r="M118" s="11">
        <v>0</v>
      </c>
      <c r="N118" s="36">
        <v>0</v>
      </c>
      <c r="O118" s="35">
        <v>0</v>
      </c>
      <c r="P118" s="11">
        <v>0</v>
      </c>
      <c r="Q118" s="36">
        <f t="shared" si="181"/>
        <v>0</v>
      </c>
      <c r="R118" s="35">
        <v>0</v>
      </c>
      <c r="S118" s="11">
        <v>0</v>
      </c>
      <c r="T118" s="36"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0</v>
      </c>
      <c r="AB118" s="11">
        <v>0</v>
      </c>
      <c r="AC118" s="36">
        <v>0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761</v>
      </c>
      <c r="AK118" s="11">
        <v>6125.48</v>
      </c>
      <c r="AL118" s="36">
        <f t="shared" si="182"/>
        <v>8049.2509855453345</v>
      </c>
      <c r="AM118" s="35">
        <v>0</v>
      </c>
      <c r="AN118" s="11">
        <v>0</v>
      </c>
      <c r="AO118" s="36">
        <v>0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0</v>
      </c>
      <c r="AW118" s="11">
        <v>0</v>
      </c>
      <c r="AX118" s="36">
        <v>0</v>
      </c>
      <c r="AY118" s="35">
        <v>0</v>
      </c>
      <c r="AZ118" s="11">
        <v>0</v>
      </c>
      <c r="BA118" s="36">
        <v>0</v>
      </c>
      <c r="BB118" s="35">
        <v>0</v>
      </c>
      <c r="BC118" s="11">
        <v>0</v>
      </c>
      <c r="BD118" s="36">
        <v>0</v>
      </c>
      <c r="BE118" s="35">
        <v>0</v>
      </c>
      <c r="BF118" s="11">
        <v>0</v>
      </c>
      <c r="BG118" s="36">
        <v>0</v>
      </c>
      <c r="BH118" s="35">
        <v>5.0000000000000001E-3</v>
      </c>
      <c r="BI118" s="11">
        <v>0.83</v>
      </c>
      <c r="BJ118" s="36">
        <f t="shared" ref="BJ118" si="189">BI118/BH118*1000</f>
        <v>166000</v>
      </c>
      <c r="BK118" s="35">
        <v>0</v>
      </c>
      <c r="BL118" s="11">
        <v>0</v>
      </c>
      <c r="BM118" s="36">
        <v>0</v>
      </c>
      <c r="BN118" s="6">
        <f t="shared" si="183"/>
        <v>761</v>
      </c>
      <c r="BO118" s="13">
        <f t="shared" si="184"/>
        <v>6125.48</v>
      </c>
      <c r="BP118" s="4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5">
        <v>2015</v>
      </c>
      <c r="B119" s="36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>
        <v>0</v>
      </c>
      <c r="M119" s="11">
        <v>0</v>
      </c>
      <c r="N119" s="36">
        <v>0</v>
      </c>
      <c r="O119" s="35">
        <v>0</v>
      </c>
      <c r="P119" s="11">
        <v>0</v>
      </c>
      <c r="Q119" s="36">
        <f t="shared" si="181"/>
        <v>0</v>
      </c>
      <c r="R119" s="35">
        <v>0</v>
      </c>
      <c r="S119" s="11">
        <v>0</v>
      </c>
      <c r="T119" s="36">
        <v>0</v>
      </c>
      <c r="U119" s="35">
        <v>0.41</v>
      </c>
      <c r="V119" s="11">
        <v>70.84</v>
      </c>
      <c r="W119" s="36">
        <f t="shared" si="185"/>
        <v>172780.48780487807</v>
      </c>
      <c r="X119" s="35">
        <v>0</v>
      </c>
      <c r="Y119" s="11">
        <v>0</v>
      </c>
      <c r="Z119" s="36">
        <v>0</v>
      </c>
      <c r="AA119" s="35">
        <v>0</v>
      </c>
      <c r="AB119" s="11">
        <v>0</v>
      </c>
      <c r="AC119" s="36">
        <v>0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646.5</v>
      </c>
      <c r="AK119" s="11">
        <v>4509.3</v>
      </c>
      <c r="AL119" s="36">
        <f t="shared" si="182"/>
        <v>6974.9419953596289</v>
      </c>
      <c r="AM119" s="35">
        <v>0</v>
      </c>
      <c r="AN119" s="11">
        <v>0</v>
      </c>
      <c r="AO119" s="36">
        <v>0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35">
        <v>0</v>
      </c>
      <c r="BC119" s="11">
        <v>0</v>
      </c>
      <c r="BD119" s="36">
        <v>0</v>
      </c>
      <c r="BE119" s="35">
        <v>0</v>
      </c>
      <c r="BF119" s="11">
        <v>0</v>
      </c>
      <c r="BG119" s="36">
        <v>0</v>
      </c>
      <c r="BH119" s="35">
        <v>0</v>
      </c>
      <c r="BI119" s="11">
        <v>0</v>
      </c>
      <c r="BJ119" s="36">
        <v>0</v>
      </c>
      <c r="BK119" s="35">
        <v>0</v>
      </c>
      <c r="BL119" s="11">
        <v>0</v>
      </c>
      <c r="BM119" s="36">
        <v>0</v>
      </c>
      <c r="BN119" s="6">
        <f t="shared" si="183"/>
        <v>646.91</v>
      </c>
      <c r="BO119" s="13">
        <f t="shared" si="184"/>
        <v>4580.1400000000003</v>
      </c>
      <c r="BP119" s="4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>
        <v>0</v>
      </c>
      <c r="M120" s="11">
        <v>0</v>
      </c>
      <c r="N120" s="36">
        <v>0</v>
      </c>
      <c r="O120" s="35">
        <v>0</v>
      </c>
      <c r="P120" s="11">
        <v>0</v>
      </c>
      <c r="Q120" s="36">
        <f t="shared" si="181"/>
        <v>0</v>
      </c>
      <c r="R120" s="35">
        <v>0</v>
      </c>
      <c r="S120" s="11">
        <v>0</v>
      </c>
      <c r="T120" s="36"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0</v>
      </c>
      <c r="AB120" s="11">
        <v>0</v>
      </c>
      <c r="AC120" s="36">
        <v>0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766.62900000000002</v>
      </c>
      <c r="AK120" s="11">
        <v>5442.75</v>
      </c>
      <c r="AL120" s="36">
        <f t="shared" si="182"/>
        <v>7099.5879362768692</v>
      </c>
      <c r="AM120" s="35">
        <v>0</v>
      </c>
      <c r="AN120" s="11">
        <v>0</v>
      </c>
      <c r="AO120" s="36">
        <v>0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58.5</v>
      </c>
      <c r="AZ120" s="11">
        <v>358.11</v>
      </c>
      <c r="BA120" s="36">
        <f t="shared" si="188"/>
        <v>6121.5384615384619</v>
      </c>
      <c r="BB120" s="35">
        <v>0</v>
      </c>
      <c r="BC120" s="11">
        <v>0</v>
      </c>
      <c r="BD120" s="36">
        <v>0</v>
      </c>
      <c r="BE120" s="35">
        <v>0</v>
      </c>
      <c r="BF120" s="11">
        <v>0</v>
      </c>
      <c r="BG120" s="36">
        <v>0</v>
      </c>
      <c r="BH120" s="35">
        <v>0</v>
      </c>
      <c r="BI120" s="11">
        <v>0</v>
      </c>
      <c r="BJ120" s="36">
        <v>0</v>
      </c>
      <c r="BK120" s="35">
        <v>0</v>
      </c>
      <c r="BL120" s="11">
        <v>0</v>
      </c>
      <c r="BM120" s="36">
        <v>0</v>
      </c>
      <c r="BN120" s="6">
        <f t="shared" si="183"/>
        <v>825.12900000000002</v>
      </c>
      <c r="BO120" s="13">
        <f t="shared" si="184"/>
        <v>5800.86</v>
      </c>
      <c r="BP120" s="4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>
        <v>0</v>
      </c>
      <c r="M121" s="11">
        <v>0</v>
      </c>
      <c r="N121" s="36">
        <v>0</v>
      </c>
      <c r="O121" s="35">
        <v>0</v>
      </c>
      <c r="P121" s="11">
        <v>0</v>
      </c>
      <c r="Q121" s="36">
        <f t="shared" si="181"/>
        <v>0</v>
      </c>
      <c r="R121" s="35">
        <v>0</v>
      </c>
      <c r="S121" s="11">
        <v>0</v>
      </c>
      <c r="T121" s="36"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0</v>
      </c>
      <c r="AB121" s="11">
        <v>0</v>
      </c>
      <c r="AC121" s="36">
        <v>0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721.5</v>
      </c>
      <c r="AK121" s="11">
        <v>5082.3500000000004</v>
      </c>
      <c r="AL121" s="36">
        <f t="shared" si="182"/>
        <v>7044.1441441441448</v>
      </c>
      <c r="AM121" s="35">
        <v>0</v>
      </c>
      <c r="AN121" s="11">
        <v>0</v>
      </c>
      <c r="AO121" s="36">
        <v>0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35">
        <v>0</v>
      </c>
      <c r="BC121" s="11">
        <v>0</v>
      </c>
      <c r="BD121" s="36">
        <v>0</v>
      </c>
      <c r="BE121" s="35">
        <v>0</v>
      </c>
      <c r="BF121" s="11">
        <v>0</v>
      </c>
      <c r="BG121" s="36">
        <v>0</v>
      </c>
      <c r="BH121" s="35">
        <v>0</v>
      </c>
      <c r="BI121" s="11">
        <v>0</v>
      </c>
      <c r="BJ121" s="36">
        <v>0</v>
      </c>
      <c r="BK121" s="35">
        <v>0</v>
      </c>
      <c r="BL121" s="11">
        <v>0</v>
      </c>
      <c r="BM121" s="36">
        <v>0</v>
      </c>
      <c r="BN121" s="6">
        <f t="shared" si="183"/>
        <v>721.5</v>
      </c>
      <c r="BO121" s="13">
        <f t="shared" si="184"/>
        <v>5082.3500000000004</v>
      </c>
      <c r="BP121" s="4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7"/>
      <c r="B122" s="48" t="s">
        <v>17</v>
      </c>
      <c r="C122" s="38">
        <f t="shared" ref="C122:D122" si="190">SUM(C110:C121)</f>
        <v>8.7230000000000008</v>
      </c>
      <c r="D122" s="30">
        <f t="shared" si="190"/>
        <v>113.02000000000001</v>
      </c>
      <c r="E122" s="39"/>
      <c r="F122" s="38">
        <f t="shared" ref="F122:G122" si="191">SUM(F110:F121)</f>
        <v>0</v>
      </c>
      <c r="G122" s="30">
        <f t="shared" si="191"/>
        <v>0</v>
      </c>
      <c r="H122" s="39"/>
      <c r="I122" s="38">
        <f t="shared" ref="I122:J122" si="192">SUM(I110:I121)</f>
        <v>0</v>
      </c>
      <c r="J122" s="30">
        <f t="shared" si="192"/>
        <v>0</v>
      </c>
      <c r="K122" s="39"/>
      <c r="L122" s="38">
        <f t="shared" ref="L122:M122" si="193">SUM(L110:L121)</f>
        <v>0</v>
      </c>
      <c r="M122" s="30">
        <f t="shared" si="193"/>
        <v>0</v>
      </c>
      <c r="N122" s="39"/>
      <c r="O122" s="38">
        <f t="shared" ref="O122:P122" si="194">SUM(O110:O121)</f>
        <v>0</v>
      </c>
      <c r="P122" s="30">
        <f t="shared" si="194"/>
        <v>0</v>
      </c>
      <c r="Q122" s="39"/>
      <c r="R122" s="38">
        <f t="shared" ref="R122:S122" si="195">SUM(R110:R121)</f>
        <v>0</v>
      </c>
      <c r="S122" s="30">
        <f t="shared" si="195"/>
        <v>0</v>
      </c>
      <c r="T122" s="39"/>
      <c r="U122" s="38">
        <f t="shared" ref="U122:V122" si="196">SUM(U110:U121)</f>
        <v>1.5099999999999998</v>
      </c>
      <c r="V122" s="30">
        <f t="shared" si="196"/>
        <v>239.49</v>
      </c>
      <c r="W122" s="39"/>
      <c r="X122" s="38">
        <f t="shared" ref="X122:Y122" si="197">SUM(X110:X121)</f>
        <v>0</v>
      </c>
      <c r="Y122" s="30">
        <f t="shared" si="197"/>
        <v>0</v>
      </c>
      <c r="Z122" s="39"/>
      <c r="AA122" s="38">
        <f t="shared" ref="AA122:AB122" si="198">SUM(AA110:AA121)</f>
        <v>0</v>
      </c>
      <c r="AB122" s="30">
        <f t="shared" si="198"/>
        <v>0</v>
      </c>
      <c r="AC122" s="39"/>
      <c r="AD122" s="38">
        <f t="shared" ref="AD122:AE122" si="199">SUM(AD110:AD121)</f>
        <v>0</v>
      </c>
      <c r="AE122" s="30">
        <f t="shared" si="199"/>
        <v>0</v>
      </c>
      <c r="AF122" s="39"/>
      <c r="AG122" s="38">
        <f t="shared" ref="AG122:AH122" si="200">SUM(AG110:AG121)</f>
        <v>0</v>
      </c>
      <c r="AH122" s="30">
        <f t="shared" si="200"/>
        <v>0</v>
      </c>
      <c r="AI122" s="39"/>
      <c r="AJ122" s="38">
        <f t="shared" ref="AJ122:AK122" si="201">SUM(AJ110:AJ121)</f>
        <v>8584.8289999999997</v>
      </c>
      <c r="AK122" s="30">
        <f t="shared" si="201"/>
        <v>66471.260000000009</v>
      </c>
      <c r="AL122" s="39"/>
      <c r="AM122" s="38">
        <f t="shared" ref="AM122:AN122" si="202">SUM(AM110:AM121)</f>
        <v>24.055</v>
      </c>
      <c r="AN122" s="30">
        <f t="shared" si="202"/>
        <v>81.97</v>
      </c>
      <c r="AO122" s="39"/>
      <c r="AP122" s="38">
        <f t="shared" ref="AP122:AQ122" si="203">SUM(AP110:AP121)</f>
        <v>0</v>
      </c>
      <c r="AQ122" s="30">
        <f t="shared" si="203"/>
        <v>0</v>
      </c>
      <c r="AR122" s="39"/>
      <c r="AS122" s="38">
        <f t="shared" ref="AS122:AT122" si="204">SUM(AS110:AS121)</f>
        <v>0</v>
      </c>
      <c r="AT122" s="30">
        <f t="shared" si="204"/>
        <v>0</v>
      </c>
      <c r="AU122" s="39"/>
      <c r="AV122" s="38">
        <f t="shared" ref="AV122:AW122" si="205">SUM(AV110:AV121)</f>
        <v>0</v>
      </c>
      <c r="AW122" s="30">
        <f t="shared" si="205"/>
        <v>0</v>
      </c>
      <c r="AX122" s="39"/>
      <c r="AY122" s="38">
        <f t="shared" ref="AY122:AZ122" si="206">SUM(AY110:AY121)</f>
        <v>78</v>
      </c>
      <c r="AZ122" s="30">
        <f t="shared" si="206"/>
        <v>492.01</v>
      </c>
      <c r="BA122" s="39"/>
      <c r="BB122" s="38">
        <f t="shared" ref="BB122:BC122" si="207">SUM(BB110:BB121)</f>
        <v>0</v>
      </c>
      <c r="BC122" s="30">
        <f t="shared" si="207"/>
        <v>0</v>
      </c>
      <c r="BD122" s="39"/>
      <c r="BE122" s="38">
        <f t="shared" ref="BE122:BF122" si="208">SUM(BE110:BE121)</f>
        <v>0</v>
      </c>
      <c r="BF122" s="30">
        <f t="shared" si="208"/>
        <v>0</v>
      </c>
      <c r="BG122" s="39"/>
      <c r="BH122" s="38">
        <f t="shared" ref="BH122:BI122" si="209">SUM(BH110:BH121)</f>
        <v>5.0000000000000001E-3</v>
      </c>
      <c r="BI122" s="30">
        <f t="shared" si="209"/>
        <v>0.83</v>
      </c>
      <c r="BJ122" s="39"/>
      <c r="BK122" s="38">
        <f t="shared" ref="BK122:BL122" si="210">SUM(BK110:BK121)</f>
        <v>0</v>
      </c>
      <c r="BL122" s="30">
        <f t="shared" si="210"/>
        <v>0</v>
      </c>
      <c r="BM122" s="39"/>
      <c r="BN122" s="31">
        <f t="shared" si="183"/>
        <v>8697.1170000000002</v>
      </c>
      <c r="BO122" s="32">
        <f t="shared" si="184"/>
        <v>67397.750000000015</v>
      </c>
      <c r="BP122" s="4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>
        <v>0</v>
      </c>
      <c r="M123" s="11">
        <v>0</v>
      </c>
      <c r="N123" s="36">
        <v>0</v>
      </c>
      <c r="O123" s="35">
        <v>0</v>
      </c>
      <c r="P123" s="11">
        <v>0</v>
      </c>
      <c r="Q123" s="36">
        <f t="shared" ref="Q123:Q134" si="211">IF(O123=0,0,P123/O123*1000)</f>
        <v>0</v>
      </c>
      <c r="R123" s="35">
        <v>0</v>
      </c>
      <c r="S123" s="11">
        <v>0</v>
      </c>
      <c r="T123" s="36"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0</v>
      </c>
      <c r="AB123" s="11">
        <v>0</v>
      </c>
      <c r="AC123" s="36">
        <v>0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667</v>
      </c>
      <c r="AK123" s="11">
        <v>5058.53</v>
      </c>
      <c r="AL123" s="36">
        <f t="shared" ref="AL123:AL134" si="212">AK123/AJ123*1000</f>
        <v>7584.0029985007495</v>
      </c>
      <c r="AM123" s="35">
        <v>0</v>
      </c>
      <c r="AN123" s="11">
        <v>0</v>
      </c>
      <c r="AO123" s="36">
        <v>0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35">
        <v>0</v>
      </c>
      <c r="BC123" s="11">
        <v>0</v>
      </c>
      <c r="BD123" s="36">
        <v>0</v>
      </c>
      <c r="BE123" s="35">
        <v>0</v>
      </c>
      <c r="BF123" s="11">
        <v>0</v>
      </c>
      <c r="BG123" s="36">
        <v>0</v>
      </c>
      <c r="BH123" s="35">
        <v>0</v>
      </c>
      <c r="BI123" s="11">
        <v>0</v>
      </c>
      <c r="BJ123" s="36">
        <v>0</v>
      </c>
      <c r="BK123" s="35">
        <v>0</v>
      </c>
      <c r="BL123" s="11">
        <v>0</v>
      </c>
      <c r="BM123" s="36">
        <v>0</v>
      </c>
      <c r="BN123" s="6">
        <f t="shared" ref="BN123:BN135" si="213">SUM(BE123,BB123,AM123,AJ123,AD123,U123,C123,I123,AG123+AY123)+BK123+X123</f>
        <v>667</v>
      </c>
      <c r="BO123" s="13">
        <f t="shared" ref="BO123:BO135" si="214">SUM(BF123,BC123,AN123,AK123,AE123,V123,D123,J123,AH123+AZ123)+BL123+Y123</f>
        <v>5058.53</v>
      </c>
      <c r="BP123" s="4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>
        <v>0</v>
      </c>
      <c r="M124" s="11">
        <v>0</v>
      </c>
      <c r="N124" s="36">
        <v>0</v>
      </c>
      <c r="O124" s="35">
        <v>0</v>
      </c>
      <c r="P124" s="11">
        <v>0</v>
      </c>
      <c r="Q124" s="36">
        <f t="shared" si="211"/>
        <v>0</v>
      </c>
      <c r="R124" s="35">
        <v>0</v>
      </c>
      <c r="S124" s="11">
        <v>0</v>
      </c>
      <c r="T124" s="36">
        <v>0</v>
      </c>
      <c r="U124" s="35">
        <v>0.37</v>
      </c>
      <c r="V124" s="11">
        <v>74.39</v>
      </c>
      <c r="W124" s="36">
        <f t="shared" ref="W124:W133" si="215">V124/U124*1000</f>
        <v>201054.05405405405</v>
      </c>
      <c r="X124" s="35">
        <v>0</v>
      </c>
      <c r="Y124" s="11">
        <v>0</v>
      </c>
      <c r="Z124" s="36">
        <v>0</v>
      </c>
      <c r="AA124" s="35">
        <v>0</v>
      </c>
      <c r="AB124" s="11">
        <v>0</v>
      </c>
      <c r="AC124" s="36">
        <v>0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628</v>
      </c>
      <c r="AK124" s="11">
        <v>5129.96</v>
      </c>
      <c r="AL124" s="36">
        <f t="shared" si="212"/>
        <v>8168.7261146496812</v>
      </c>
      <c r="AM124" s="35">
        <v>0</v>
      </c>
      <c r="AN124" s="11">
        <v>0</v>
      </c>
      <c r="AO124" s="36">
        <v>0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35">
        <v>0</v>
      </c>
      <c r="BC124" s="11">
        <v>0</v>
      </c>
      <c r="BD124" s="36">
        <v>0</v>
      </c>
      <c r="BE124" s="35">
        <v>0</v>
      </c>
      <c r="BF124" s="11">
        <v>0</v>
      </c>
      <c r="BG124" s="36">
        <v>0</v>
      </c>
      <c r="BH124" s="35">
        <v>0</v>
      </c>
      <c r="BI124" s="11">
        <v>0</v>
      </c>
      <c r="BJ124" s="36">
        <v>0</v>
      </c>
      <c r="BK124" s="35">
        <v>0</v>
      </c>
      <c r="BL124" s="11">
        <v>0</v>
      </c>
      <c r="BM124" s="36">
        <v>0</v>
      </c>
      <c r="BN124" s="6">
        <f t="shared" si="213"/>
        <v>628.37</v>
      </c>
      <c r="BO124" s="13">
        <f t="shared" si="214"/>
        <v>5204.3500000000004</v>
      </c>
      <c r="BP124" s="4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>
        <v>0</v>
      </c>
      <c r="M125" s="11">
        <v>0</v>
      </c>
      <c r="N125" s="36">
        <v>0</v>
      </c>
      <c r="O125" s="35">
        <v>0</v>
      </c>
      <c r="P125" s="11">
        <v>0</v>
      </c>
      <c r="Q125" s="36">
        <f t="shared" si="211"/>
        <v>0</v>
      </c>
      <c r="R125" s="35">
        <v>0</v>
      </c>
      <c r="S125" s="11">
        <v>0</v>
      </c>
      <c r="T125" s="36"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0</v>
      </c>
      <c r="AB125" s="11">
        <v>0</v>
      </c>
      <c r="AC125" s="36">
        <v>0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1066.5</v>
      </c>
      <c r="AK125" s="11">
        <v>9368.15</v>
      </c>
      <c r="AL125" s="36">
        <f t="shared" si="212"/>
        <v>8784.013127051101</v>
      </c>
      <c r="AM125" s="35">
        <v>0</v>
      </c>
      <c r="AN125" s="11">
        <v>0</v>
      </c>
      <c r="AO125" s="36">
        <v>0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35">
        <v>0</v>
      </c>
      <c r="BC125" s="11">
        <v>0</v>
      </c>
      <c r="BD125" s="36">
        <v>0</v>
      </c>
      <c r="BE125" s="35">
        <v>0</v>
      </c>
      <c r="BF125" s="11">
        <v>0</v>
      </c>
      <c r="BG125" s="36">
        <v>0</v>
      </c>
      <c r="BH125" s="35">
        <v>0</v>
      </c>
      <c r="BI125" s="11">
        <v>0</v>
      </c>
      <c r="BJ125" s="36">
        <v>0</v>
      </c>
      <c r="BK125" s="35">
        <v>0</v>
      </c>
      <c r="BL125" s="11">
        <v>0</v>
      </c>
      <c r="BM125" s="36">
        <v>0</v>
      </c>
      <c r="BN125" s="6">
        <f t="shared" si="213"/>
        <v>1066.5</v>
      </c>
      <c r="BO125" s="13">
        <f t="shared" si="214"/>
        <v>9368.15</v>
      </c>
      <c r="BP125" s="4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216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>
        <v>0</v>
      </c>
      <c r="M126" s="11">
        <v>0</v>
      </c>
      <c r="N126" s="36">
        <v>0</v>
      </c>
      <c r="O126" s="35">
        <v>0</v>
      </c>
      <c r="P126" s="11">
        <v>0</v>
      </c>
      <c r="Q126" s="36">
        <f t="shared" si="211"/>
        <v>0</v>
      </c>
      <c r="R126" s="35">
        <v>0</v>
      </c>
      <c r="S126" s="11">
        <v>0</v>
      </c>
      <c r="T126" s="36"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0</v>
      </c>
      <c r="AB126" s="11">
        <v>0</v>
      </c>
      <c r="AC126" s="36">
        <v>0</v>
      </c>
      <c r="AD126" s="35">
        <v>0</v>
      </c>
      <c r="AE126" s="11">
        <v>0</v>
      </c>
      <c r="AF126" s="36">
        <v>0</v>
      </c>
      <c r="AG126" s="35">
        <v>0</v>
      </c>
      <c r="AH126" s="11">
        <v>0</v>
      </c>
      <c r="AI126" s="36">
        <v>0</v>
      </c>
      <c r="AJ126" s="35">
        <v>494.5</v>
      </c>
      <c r="AK126" s="11">
        <v>4637.6400000000003</v>
      </c>
      <c r="AL126" s="36">
        <f t="shared" si="212"/>
        <v>9378.4428715874637</v>
      </c>
      <c r="AM126" s="35">
        <v>0.76</v>
      </c>
      <c r="AN126" s="11">
        <v>6.88</v>
      </c>
      <c r="AO126" s="36">
        <f t="shared" ref="AO126" si="217">AN126/AM126*1000</f>
        <v>9052.6315789473683</v>
      </c>
      <c r="AP126" s="35">
        <v>0</v>
      </c>
      <c r="AQ126" s="11">
        <v>0</v>
      </c>
      <c r="AR126" s="36">
        <v>0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35">
        <v>0</v>
      </c>
      <c r="BC126" s="11">
        <v>0</v>
      </c>
      <c r="BD126" s="36">
        <v>0</v>
      </c>
      <c r="BE126" s="35">
        <v>0</v>
      </c>
      <c r="BF126" s="11">
        <v>0</v>
      </c>
      <c r="BG126" s="36">
        <v>0</v>
      </c>
      <c r="BH126" s="35">
        <v>0</v>
      </c>
      <c r="BI126" s="11">
        <v>0</v>
      </c>
      <c r="BJ126" s="36">
        <v>0</v>
      </c>
      <c r="BK126" s="35">
        <v>0</v>
      </c>
      <c r="BL126" s="11">
        <v>0</v>
      </c>
      <c r="BM126" s="36">
        <v>0</v>
      </c>
      <c r="BN126" s="6">
        <f t="shared" si="213"/>
        <v>507.27100000000002</v>
      </c>
      <c r="BO126" s="13">
        <f t="shared" si="214"/>
        <v>4788.8700000000008</v>
      </c>
      <c r="BP126" s="4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>
        <v>0</v>
      </c>
      <c r="M127" s="11">
        <v>0</v>
      </c>
      <c r="N127" s="36">
        <v>0</v>
      </c>
      <c r="O127" s="35">
        <v>0</v>
      </c>
      <c r="P127" s="11">
        <v>0</v>
      </c>
      <c r="Q127" s="36">
        <f t="shared" si="211"/>
        <v>0</v>
      </c>
      <c r="R127" s="35">
        <v>0</v>
      </c>
      <c r="S127" s="11">
        <v>0</v>
      </c>
      <c r="T127" s="36"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0</v>
      </c>
      <c r="AB127" s="11">
        <v>0</v>
      </c>
      <c r="AC127" s="36">
        <v>0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610.62400000000002</v>
      </c>
      <c r="AK127" s="11">
        <v>5723.34</v>
      </c>
      <c r="AL127" s="36">
        <f t="shared" si="212"/>
        <v>9372.9365370506239</v>
      </c>
      <c r="AM127" s="35">
        <v>0</v>
      </c>
      <c r="AN127" s="11">
        <v>0</v>
      </c>
      <c r="AO127" s="36">
        <v>0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35">
        <v>0</v>
      </c>
      <c r="BC127" s="11">
        <v>0</v>
      </c>
      <c r="BD127" s="36">
        <v>0</v>
      </c>
      <c r="BE127" s="35">
        <v>0</v>
      </c>
      <c r="BF127" s="11">
        <v>0</v>
      </c>
      <c r="BG127" s="36">
        <v>0</v>
      </c>
      <c r="BH127" s="35">
        <v>0</v>
      </c>
      <c r="BI127" s="11">
        <v>0</v>
      </c>
      <c r="BJ127" s="36">
        <v>0</v>
      </c>
      <c r="BK127" s="35">
        <v>0</v>
      </c>
      <c r="BL127" s="11">
        <v>0</v>
      </c>
      <c r="BM127" s="36">
        <v>0</v>
      </c>
      <c r="BN127" s="6">
        <f t="shared" si="213"/>
        <v>610.62400000000002</v>
      </c>
      <c r="BO127" s="13">
        <f t="shared" si="214"/>
        <v>5723.34</v>
      </c>
      <c r="BP127" s="4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>
        <v>0</v>
      </c>
      <c r="M128" s="11">
        <v>0</v>
      </c>
      <c r="N128" s="36">
        <v>0</v>
      </c>
      <c r="O128" s="35">
        <v>0</v>
      </c>
      <c r="P128" s="11">
        <v>0</v>
      </c>
      <c r="Q128" s="36">
        <f t="shared" si="211"/>
        <v>0</v>
      </c>
      <c r="R128" s="35">
        <v>0</v>
      </c>
      <c r="S128" s="11">
        <v>0</v>
      </c>
      <c r="T128" s="36"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0</v>
      </c>
      <c r="AB128" s="11">
        <v>0</v>
      </c>
      <c r="AC128" s="36">
        <v>0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342</v>
      </c>
      <c r="AK128" s="11">
        <v>3556</v>
      </c>
      <c r="AL128" s="36">
        <f t="shared" si="212"/>
        <v>10397.660818713452</v>
      </c>
      <c r="AM128" s="35">
        <v>0</v>
      </c>
      <c r="AN128" s="11">
        <v>0</v>
      </c>
      <c r="AO128" s="36">
        <v>0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35">
        <v>0</v>
      </c>
      <c r="BC128" s="11">
        <v>0</v>
      </c>
      <c r="BD128" s="36">
        <v>0</v>
      </c>
      <c r="BE128" s="35">
        <v>0</v>
      </c>
      <c r="BF128" s="11">
        <v>0</v>
      </c>
      <c r="BG128" s="36">
        <v>0</v>
      </c>
      <c r="BH128" s="35">
        <v>0</v>
      </c>
      <c r="BI128" s="11">
        <v>0</v>
      </c>
      <c r="BJ128" s="36">
        <v>0</v>
      </c>
      <c r="BK128" s="35">
        <v>0</v>
      </c>
      <c r="BL128" s="11">
        <v>0</v>
      </c>
      <c r="BM128" s="36">
        <v>0</v>
      </c>
      <c r="BN128" s="6">
        <f t="shared" si="213"/>
        <v>342</v>
      </c>
      <c r="BO128" s="13">
        <f t="shared" si="214"/>
        <v>3556</v>
      </c>
      <c r="BP128" s="4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>
        <v>0</v>
      </c>
      <c r="M129" s="11">
        <v>0</v>
      </c>
      <c r="N129" s="36">
        <v>0</v>
      </c>
      <c r="O129" s="35">
        <v>0</v>
      </c>
      <c r="P129" s="11">
        <v>0</v>
      </c>
      <c r="Q129" s="36">
        <f t="shared" si="211"/>
        <v>0</v>
      </c>
      <c r="R129" s="35">
        <v>0</v>
      </c>
      <c r="S129" s="11">
        <v>0</v>
      </c>
      <c r="T129" s="36"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0</v>
      </c>
      <c r="AB129" s="11">
        <v>0</v>
      </c>
      <c r="AC129" s="36">
        <v>0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762.15599999999995</v>
      </c>
      <c r="AK129" s="11">
        <v>7727.13</v>
      </c>
      <c r="AL129" s="36">
        <f t="shared" si="212"/>
        <v>10138.514949695338</v>
      </c>
      <c r="AM129" s="35">
        <v>0</v>
      </c>
      <c r="AN129" s="11">
        <v>0</v>
      </c>
      <c r="AO129" s="36">
        <v>0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35">
        <v>0</v>
      </c>
      <c r="BC129" s="11">
        <v>0</v>
      </c>
      <c r="BD129" s="36">
        <v>0</v>
      </c>
      <c r="BE129" s="35">
        <v>0</v>
      </c>
      <c r="BF129" s="11">
        <v>0</v>
      </c>
      <c r="BG129" s="36">
        <v>0</v>
      </c>
      <c r="BH129" s="35">
        <v>0</v>
      </c>
      <c r="BI129" s="11">
        <v>0</v>
      </c>
      <c r="BJ129" s="36">
        <v>0</v>
      </c>
      <c r="BK129" s="35">
        <v>0</v>
      </c>
      <c r="BL129" s="11">
        <v>0</v>
      </c>
      <c r="BM129" s="36">
        <v>0</v>
      </c>
      <c r="BN129" s="6">
        <f t="shared" si="213"/>
        <v>762.15599999999995</v>
      </c>
      <c r="BO129" s="13">
        <f t="shared" si="214"/>
        <v>7727.13</v>
      </c>
      <c r="BP129" s="4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>
        <v>0</v>
      </c>
      <c r="M130" s="11">
        <v>0</v>
      </c>
      <c r="N130" s="36">
        <v>0</v>
      </c>
      <c r="O130" s="35">
        <v>0</v>
      </c>
      <c r="P130" s="11">
        <v>0</v>
      </c>
      <c r="Q130" s="36">
        <f t="shared" si="211"/>
        <v>0</v>
      </c>
      <c r="R130" s="35">
        <v>0</v>
      </c>
      <c r="S130" s="11">
        <v>0</v>
      </c>
      <c r="T130" s="36">
        <v>0</v>
      </c>
      <c r="U130" s="35">
        <v>0</v>
      </c>
      <c r="V130" s="11">
        <v>0</v>
      </c>
      <c r="W130" s="36">
        <v>0</v>
      </c>
      <c r="X130" s="35">
        <v>8.0000000000000002E-3</v>
      </c>
      <c r="Y130" s="11">
        <v>0.02</v>
      </c>
      <c r="Z130" s="36">
        <f t="shared" ref="Z130" si="218">Y130/X130*1000</f>
        <v>2500</v>
      </c>
      <c r="AA130" s="35">
        <v>0</v>
      </c>
      <c r="AB130" s="11">
        <v>0</v>
      </c>
      <c r="AC130" s="36">
        <v>0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683.5</v>
      </c>
      <c r="AK130" s="11">
        <v>6157.23</v>
      </c>
      <c r="AL130" s="36">
        <f t="shared" si="212"/>
        <v>9008.3833211411857</v>
      </c>
      <c r="AM130" s="35">
        <v>0</v>
      </c>
      <c r="AN130" s="11">
        <v>0</v>
      </c>
      <c r="AO130" s="36">
        <v>0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35">
        <v>0</v>
      </c>
      <c r="BC130" s="11">
        <v>0</v>
      </c>
      <c r="BD130" s="36">
        <v>0</v>
      </c>
      <c r="BE130" s="35">
        <v>0</v>
      </c>
      <c r="BF130" s="11">
        <v>0</v>
      </c>
      <c r="BG130" s="36">
        <v>0</v>
      </c>
      <c r="BH130" s="35">
        <v>0</v>
      </c>
      <c r="BI130" s="11">
        <v>0</v>
      </c>
      <c r="BJ130" s="36">
        <v>0</v>
      </c>
      <c r="BK130" s="35">
        <v>0</v>
      </c>
      <c r="BL130" s="11">
        <v>0</v>
      </c>
      <c r="BM130" s="36">
        <v>0</v>
      </c>
      <c r="BN130" s="6">
        <f t="shared" si="213"/>
        <v>683.50800000000004</v>
      </c>
      <c r="BO130" s="13">
        <f t="shared" si="214"/>
        <v>6157.25</v>
      </c>
      <c r="BP130" s="4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216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>
        <v>0</v>
      </c>
      <c r="M131" s="11">
        <v>0</v>
      </c>
      <c r="N131" s="36">
        <v>0</v>
      </c>
      <c r="O131" s="35">
        <v>0</v>
      </c>
      <c r="P131" s="11">
        <v>0</v>
      </c>
      <c r="Q131" s="36">
        <f t="shared" si="211"/>
        <v>0</v>
      </c>
      <c r="R131" s="35">
        <v>0</v>
      </c>
      <c r="S131" s="11">
        <v>0</v>
      </c>
      <c r="T131" s="36">
        <v>0</v>
      </c>
      <c r="U131" s="35">
        <v>0.26</v>
      </c>
      <c r="V131" s="11">
        <v>46.31</v>
      </c>
      <c r="W131" s="36">
        <f t="shared" si="215"/>
        <v>178115.38461538462</v>
      </c>
      <c r="X131" s="35">
        <v>0</v>
      </c>
      <c r="Y131" s="11">
        <v>0</v>
      </c>
      <c r="Z131" s="36">
        <v>0</v>
      </c>
      <c r="AA131" s="35">
        <v>0</v>
      </c>
      <c r="AB131" s="11">
        <v>0</v>
      </c>
      <c r="AC131" s="36">
        <v>0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571</v>
      </c>
      <c r="AK131" s="11">
        <v>4935.53</v>
      </c>
      <c r="AL131" s="36">
        <f t="shared" si="212"/>
        <v>8643.660245183888</v>
      </c>
      <c r="AM131" s="35">
        <v>0</v>
      </c>
      <c r="AN131" s="11">
        <v>0</v>
      </c>
      <c r="AO131" s="36">
        <v>0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35">
        <v>0</v>
      </c>
      <c r="BC131" s="11">
        <v>0</v>
      </c>
      <c r="BD131" s="36">
        <v>0</v>
      </c>
      <c r="BE131" s="35">
        <v>0</v>
      </c>
      <c r="BF131" s="11">
        <v>0</v>
      </c>
      <c r="BG131" s="36">
        <v>0</v>
      </c>
      <c r="BH131" s="35">
        <v>0</v>
      </c>
      <c r="BI131" s="11">
        <v>0</v>
      </c>
      <c r="BJ131" s="36">
        <v>0</v>
      </c>
      <c r="BK131" s="35">
        <v>0</v>
      </c>
      <c r="BL131" s="11">
        <v>0</v>
      </c>
      <c r="BM131" s="36">
        <v>0</v>
      </c>
      <c r="BN131" s="6">
        <f t="shared" si="213"/>
        <v>578.30999999999995</v>
      </c>
      <c r="BO131" s="13">
        <f t="shared" si="214"/>
        <v>5095.84</v>
      </c>
      <c r="BP131" s="4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5">
        <v>2016</v>
      </c>
      <c r="B132" s="36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>
        <v>0</v>
      </c>
      <c r="M132" s="11">
        <v>0</v>
      </c>
      <c r="N132" s="36">
        <v>0</v>
      </c>
      <c r="O132" s="35">
        <v>0</v>
      </c>
      <c r="P132" s="11">
        <v>0</v>
      </c>
      <c r="Q132" s="36">
        <f t="shared" si="211"/>
        <v>0</v>
      </c>
      <c r="R132" s="35">
        <v>0</v>
      </c>
      <c r="S132" s="11">
        <v>0</v>
      </c>
      <c r="T132" s="36"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0</v>
      </c>
      <c r="AB132" s="11">
        <v>0</v>
      </c>
      <c r="AC132" s="36">
        <v>0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718.46799999999996</v>
      </c>
      <c r="AK132" s="11">
        <v>6490.09</v>
      </c>
      <c r="AL132" s="36">
        <f t="shared" si="212"/>
        <v>9033.2346047423125</v>
      </c>
      <c r="AM132" s="35">
        <v>0</v>
      </c>
      <c r="AN132" s="11">
        <v>0</v>
      </c>
      <c r="AO132" s="36">
        <v>0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35">
        <v>0</v>
      </c>
      <c r="BC132" s="11">
        <v>0</v>
      </c>
      <c r="BD132" s="36">
        <v>0</v>
      </c>
      <c r="BE132" s="35">
        <v>0</v>
      </c>
      <c r="BF132" s="11">
        <v>0</v>
      </c>
      <c r="BG132" s="36">
        <v>0</v>
      </c>
      <c r="BH132" s="35">
        <v>0</v>
      </c>
      <c r="BI132" s="11">
        <v>0</v>
      </c>
      <c r="BJ132" s="36">
        <v>0</v>
      </c>
      <c r="BK132" s="35">
        <v>0</v>
      </c>
      <c r="BL132" s="11">
        <v>0</v>
      </c>
      <c r="BM132" s="36">
        <v>0</v>
      </c>
      <c r="BN132" s="6">
        <f t="shared" si="213"/>
        <v>718.46799999999996</v>
      </c>
      <c r="BO132" s="13">
        <f t="shared" si="214"/>
        <v>6490.09</v>
      </c>
      <c r="BP132" s="4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>
        <v>0</v>
      </c>
      <c r="M133" s="11">
        <v>0</v>
      </c>
      <c r="N133" s="36">
        <v>0</v>
      </c>
      <c r="O133" s="35">
        <v>0</v>
      </c>
      <c r="P133" s="11">
        <v>0</v>
      </c>
      <c r="Q133" s="36">
        <f t="shared" si="211"/>
        <v>0</v>
      </c>
      <c r="R133" s="35">
        <v>0</v>
      </c>
      <c r="S133" s="11">
        <v>0</v>
      </c>
      <c r="T133" s="36">
        <v>0</v>
      </c>
      <c r="U133" s="35">
        <v>0.25</v>
      </c>
      <c r="V133" s="11">
        <v>42.05</v>
      </c>
      <c r="W133" s="36">
        <f t="shared" si="215"/>
        <v>168200</v>
      </c>
      <c r="X133" s="35">
        <v>0</v>
      </c>
      <c r="Y133" s="11">
        <v>0</v>
      </c>
      <c r="Z133" s="36">
        <v>0</v>
      </c>
      <c r="AA133" s="35">
        <v>0</v>
      </c>
      <c r="AB133" s="11">
        <v>0</v>
      </c>
      <c r="AC133" s="36">
        <v>0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1216.5</v>
      </c>
      <c r="AK133" s="11">
        <v>11390.19</v>
      </c>
      <c r="AL133" s="36">
        <f t="shared" si="212"/>
        <v>9363.0826140567206</v>
      </c>
      <c r="AM133" s="35">
        <v>0</v>
      </c>
      <c r="AN133" s="11">
        <v>0</v>
      </c>
      <c r="AO133" s="36">
        <v>0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35">
        <v>0</v>
      </c>
      <c r="BC133" s="11">
        <v>0</v>
      </c>
      <c r="BD133" s="36">
        <v>0</v>
      </c>
      <c r="BE133" s="35">
        <v>0</v>
      </c>
      <c r="BF133" s="11">
        <v>0</v>
      </c>
      <c r="BG133" s="36">
        <v>0</v>
      </c>
      <c r="BH133" s="35">
        <v>0</v>
      </c>
      <c r="BI133" s="11">
        <v>0</v>
      </c>
      <c r="BJ133" s="36">
        <v>0</v>
      </c>
      <c r="BK133" s="35">
        <v>0</v>
      </c>
      <c r="BL133" s="11">
        <v>0</v>
      </c>
      <c r="BM133" s="36">
        <v>0</v>
      </c>
      <c r="BN133" s="6">
        <f t="shared" si="213"/>
        <v>1216.75</v>
      </c>
      <c r="BO133" s="13">
        <f t="shared" si="214"/>
        <v>11432.24</v>
      </c>
      <c r="BP133" s="4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>
        <v>0</v>
      </c>
      <c r="M134" s="11">
        <v>0</v>
      </c>
      <c r="N134" s="36">
        <v>0</v>
      </c>
      <c r="O134" s="35">
        <v>0</v>
      </c>
      <c r="P134" s="11">
        <v>0</v>
      </c>
      <c r="Q134" s="36">
        <f t="shared" si="211"/>
        <v>0</v>
      </c>
      <c r="R134" s="35">
        <v>0</v>
      </c>
      <c r="S134" s="11">
        <v>0</v>
      </c>
      <c r="T134" s="36"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0</v>
      </c>
      <c r="AB134" s="11">
        <v>0</v>
      </c>
      <c r="AC134" s="36">
        <v>0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475.5</v>
      </c>
      <c r="AK134" s="11">
        <v>4483.24</v>
      </c>
      <c r="AL134" s="36">
        <f t="shared" si="212"/>
        <v>9428.4752891692951</v>
      </c>
      <c r="AM134" s="35">
        <v>0</v>
      </c>
      <c r="AN134" s="11">
        <v>0</v>
      </c>
      <c r="AO134" s="36">
        <v>0</v>
      </c>
      <c r="AP134" s="35">
        <v>0</v>
      </c>
      <c r="AQ134" s="11">
        <v>0</v>
      </c>
      <c r="AR134" s="36">
        <v>0</v>
      </c>
      <c r="AS134" s="35">
        <v>0</v>
      </c>
      <c r="AT134" s="11">
        <v>0</v>
      </c>
      <c r="AU134" s="36">
        <v>0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35">
        <v>0</v>
      </c>
      <c r="BC134" s="11">
        <v>0</v>
      </c>
      <c r="BD134" s="36">
        <v>0</v>
      </c>
      <c r="BE134" s="35">
        <v>102</v>
      </c>
      <c r="BF134" s="11">
        <v>970.23</v>
      </c>
      <c r="BG134" s="36">
        <f t="shared" ref="BG134" si="219">BF134/BE134*1000</f>
        <v>9512.0588235294108</v>
      </c>
      <c r="BH134" s="35">
        <v>0</v>
      </c>
      <c r="BI134" s="11">
        <v>0</v>
      </c>
      <c r="BJ134" s="36">
        <v>0</v>
      </c>
      <c r="BK134" s="35">
        <v>0</v>
      </c>
      <c r="BL134" s="11">
        <v>0</v>
      </c>
      <c r="BM134" s="36">
        <v>0</v>
      </c>
      <c r="BN134" s="6">
        <f t="shared" si="213"/>
        <v>577.5</v>
      </c>
      <c r="BO134" s="13">
        <f t="shared" si="214"/>
        <v>5453.4699999999993</v>
      </c>
      <c r="BP134" s="4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7"/>
      <c r="B135" s="48" t="s">
        <v>17</v>
      </c>
      <c r="C135" s="38">
        <f t="shared" ref="C135:D135" si="220">SUM(C123:C134)</f>
        <v>19.061</v>
      </c>
      <c r="D135" s="30">
        <f t="shared" si="220"/>
        <v>258.35000000000002</v>
      </c>
      <c r="E135" s="39"/>
      <c r="F135" s="38">
        <f t="shared" ref="F135:G135" si="221">SUM(F123:F134)</f>
        <v>0</v>
      </c>
      <c r="G135" s="30">
        <f t="shared" si="221"/>
        <v>0</v>
      </c>
      <c r="H135" s="39"/>
      <c r="I135" s="38">
        <f t="shared" ref="I135:J135" si="222">SUM(I123:I134)</f>
        <v>0</v>
      </c>
      <c r="J135" s="30">
        <f t="shared" si="222"/>
        <v>0</v>
      </c>
      <c r="K135" s="39"/>
      <c r="L135" s="38">
        <f t="shared" ref="L135:M135" si="223">SUM(L123:L134)</f>
        <v>0</v>
      </c>
      <c r="M135" s="30">
        <f t="shared" si="223"/>
        <v>0</v>
      </c>
      <c r="N135" s="39"/>
      <c r="O135" s="38">
        <f t="shared" ref="O135:P135" si="224">SUM(O123:O134)</f>
        <v>0</v>
      </c>
      <c r="P135" s="30">
        <f t="shared" si="224"/>
        <v>0</v>
      </c>
      <c r="Q135" s="39"/>
      <c r="R135" s="38">
        <f t="shared" ref="R135:S135" si="225">SUM(R123:R134)</f>
        <v>0</v>
      </c>
      <c r="S135" s="30">
        <f t="shared" si="225"/>
        <v>0</v>
      </c>
      <c r="T135" s="39"/>
      <c r="U135" s="38">
        <f t="shared" ref="U135:V135" si="226">SUM(U123:U134)</f>
        <v>0.88</v>
      </c>
      <c r="V135" s="30">
        <f t="shared" si="226"/>
        <v>162.75</v>
      </c>
      <c r="W135" s="39"/>
      <c r="X135" s="38">
        <f t="shared" ref="X135:Y135" si="227">SUM(X123:X134)</f>
        <v>8.0000000000000002E-3</v>
      </c>
      <c r="Y135" s="30">
        <f t="shared" si="227"/>
        <v>0.02</v>
      </c>
      <c r="Z135" s="39"/>
      <c r="AA135" s="38">
        <f t="shared" ref="AA135:AB135" si="228">SUM(AA123:AA134)</f>
        <v>0</v>
      </c>
      <c r="AB135" s="30">
        <f t="shared" si="228"/>
        <v>0</v>
      </c>
      <c r="AC135" s="39"/>
      <c r="AD135" s="38">
        <f t="shared" ref="AD135:AE135" si="229">SUM(AD123:AD134)</f>
        <v>0</v>
      </c>
      <c r="AE135" s="30">
        <f t="shared" si="229"/>
        <v>0</v>
      </c>
      <c r="AF135" s="39"/>
      <c r="AG135" s="38">
        <f t="shared" ref="AG135:AH135" si="230">SUM(AG123:AG134)</f>
        <v>0</v>
      </c>
      <c r="AH135" s="30">
        <f t="shared" si="230"/>
        <v>0</v>
      </c>
      <c r="AI135" s="39"/>
      <c r="AJ135" s="38">
        <f t="shared" ref="AJ135:AK135" si="231">SUM(AJ123:AJ134)</f>
        <v>8235.7479999999996</v>
      </c>
      <c r="AK135" s="30">
        <f t="shared" si="231"/>
        <v>74657.03</v>
      </c>
      <c r="AL135" s="39"/>
      <c r="AM135" s="38">
        <f t="shared" ref="AM135:AN135" si="232">SUM(AM123:AM134)</f>
        <v>0.76</v>
      </c>
      <c r="AN135" s="30">
        <f t="shared" si="232"/>
        <v>6.88</v>
      </c>
      <c r="AO135" s="39"/>
      <c r="AP135" s="38">
        <f t="shared" ref="AP135:AQ135" si="233">SUM(AP123:AP134)</f>
        <v>0</v>
      </c>
      <c r="AQ135" s="30">
        <f t="shared" si="233"/>
        <v>0</v>
      </c>
      <c r="AR135" s="39"/>
      <c r="AS135" s="38">
        <f t="shared" ref="AS135:AT135" si="234">SUM(AS123:AS134)</f>
        <v>0</v>
      </c>
      <c r="AT135" s="30">
        <f t="shared" si="234"/>
        <v>0</v>
      </c>
      <c r="AU135" s="39"/>
      <c r="AV135" s="38">
        <f t="shared" ref="AV135:AW135" si="235">SUM(AV123:AV134)</f>
        <v>0</v>
      </c>
      <c r="AW135" s="30">
        <f t="shared" si="235"/>
        <v>0</v>
      </c>
      <c r="AX135" s="39"/>
      <c r="AY135" s="38">
        <f t="shared" ref="AY135:AZ135" si="236">SUM(AY123:AY134)</f>
        <v>0</v>
      </c>
      <c r="AZ135" s="30">
        <f t="shared" si="236"/>
        <v>0</v>
      </c>
      <c r="BA135" s="39"/>
      <c r="BB135" s="38">
        <f t="shared" ref="BB135:BC135" si="237">SUM(BB123:BB134)</f>
        <v>0</v>
      </c>
      <c r="BC135" s="30">
        <f t="shared" si="237"/>
        <v>0</v>
      </c>
      <c r="BD135" s="39"/>
      <c r="BE135" s="38">
        <f t="shared" ref="BE135:BF135" si="238">SUM(BE123:BE134)</f>
        <v>102</v>
      </c>
      <c r="BF135" s="30">
        <f t="shared" si="238"/>
        <v>970.23</v>
      </c>
      <c r="BG135" s="39"/>
      <c r="BH135" s="38">
        <f t="shared" ref="BH135:BI135" si="239">SUM(BH123:BH134)</f>
        <v>0</v>
      </c>
      <c r="BI135" s="30">
        <f t="shared" si="239"/>
        <v>0</v>
      </c>
      <c r="BJ135" s="39"/>
      <c r="BK135" s="38">
        <f t="shared" ref="BK135:BL135" si="240">SUM(BK123:BK134)</f>
        <v>0</v>
      </c>
      <c r="BL135" s="30">
        <f t="shared" si="240"/>
        <v>0</v>
      </c>
      <c r="BM135" s="39"/>
      <c r="BN135" s="31">
        <f t="shared" si="213"/>
        <v>8358.4569999999985</v>
      </c>
      <c r="BO135" s="32">
        <f t="shared" si="214"/>
        <v>76055.260000000009</v>
      </c>
      <c r="BP135" s="4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>
        <v>0</v>
      </c>
      <c r="M136" s="11">
        <v>0</v>
      </c>
      <c r="N136" s="36">
        <v>0</v>
      </c>
      <c r="O136" s="35">
        <v>0</v>
      </c>
      <c r="P136" s="11">
        <v>0</v>
      </c>
      <c r="Q136" s="36">
        <f t="shared" ref="Q136:Q147" si="241">IF(O136=0,0,P136/O136*1000)</f>
        <v>0</v>
      </c>
      <c r="R136" s="35">
        <v>0</v>
      </c>
      <c r="S136" s="11">
        <v>0</v>
      </c>
      <c r="T136" s="36"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0</v>
      </c>
      <c r="AB136" s="11">
        <v>0</v>
      </c>
      <c r="AC136" s="36">
        <v>0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828</v>
      </c>
      <c r="AK136" s="11">
        <v>8003.32</v>
      </c>
      <c r="AL136" s="36">
        <f t="shared" ref="AL136:AL147" si="242">AK136/AJ136*1000</f>
        <v>9665.8454106280187</v>
      </c>
      <c r="AM136" s="35">
        <v>0</v>
      </c>
      <c r="AN136" s="11">
        <v>0</v>
      </c>
      <c r="AO136" s="36">
        <v>0</v>
      </c>
      <c r="AP136" s="35">
        <v>0</v>
      </c>
      <c r="AQ136" s="11">
        <v>0</v>
      </c>
      <c r="AR136" s="36">
        <v>0</v>
      </c>
      <c r="AS136" s="35">
        <v>0</v>
      </c>
      <c r="AT136" s="11">
        <v>0</v>
      </c>
      <c r="AU136" s="36">
        <v>0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35">
        <v>0</v>
      </c>
      <c r="BC136" s="11">
        <v>0</v>
      </c>
      <c r="BD136" s="36">
        <v>0</v>
      </c>
      <c r="BE136" s="35">
        <v>76.5</v>
      </c>
      <c r="BF136" s="11">
        <v>740.33</v>
      </c>
      <c r="BG136" s="36">
        <f t="shared" ref="BG136" si="243">BF136/BE136*1000</f>
        <v>9677.5163398692821</v>
      </c>
      <c r="BH136" s="35">
        <v>0</v>
      </c>
      <c r="BI136" s="11">
        <v>0</v>
      </c>
      <c r="BJ136" s="36">
        <v>0</v>
      </c>
      <c r="BK136" s="35">
        <v>0</v>
      </c>
      <c r="BL136" s="11">
        <v>0</v>
      </c>
      <c r="BM136" s="36">
        <v>0</v>
      </c>
      <c r="BN136" s="6">
        <f t="shared" ref="BN136:BN148" si="244">SUM(BE136,BB136,AM136,AJ136,AD136,U136,C136,I136,AG136+AY136)+BK136+X136+AV136+L136</f>
        <v>904.5</v>
      </c>
      <c r="BO136" s="13">
        <f t="shared" ref="BO136:BO148" si="245">SUM(BF136,BC136,AN136,AK136,AE136,V136,D136,J136,AH136+AZ136)+BL136+Y136+AW136+M136</f>
        <v>8743.65</v>
      </c>
      <c r="BP136" s="4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</row>
    <row r="137" spans="1:187" x14ac:dyDescent="0.3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>
        <v>0</v>
      </c>
      <c r="M137" s="11">
        <v>0</v>
      </c>
      <c r="N137" s="36">
        <v>0</v>
      </c>
      <c r="O137" s="35">
        <v>0</v>
      </c>
      <c r="P137" s="11">
        <v>0</v>
      </c>
      <c r="Q137" s="36">
        <f t="shared" si="241"/>
        <v>0</v>
      </c>
      <c r="R137" s="35">
        <v>0</v>
      </c>
      <c r="S137" s="11">
        <v>0</v>
      </c>
      <c r="T137" s="36"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0</v>
      </c>
      <c r="AB137" s="11">
        <v>0</v>
      </c>
      <c r="AC137" s="36">
        <v>0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665.5</v>
      </c>
      <c r="AK137" s="11">
        <v>6456.87</v>
      </c>
      <c r="AL137" s="36">
        <f t="shared" si="242"/>
        <v>9702.2839969947399</v>
      </c>
      <c r="AM137" s="35">
        <v>0</v>
      </c>
      <c r="AN137" s="11">
        <v>0</v>
      </c>
      <c r="AO137" s="36">
        <v>0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5</v>
      </c>
      <c r="AW137" s="11">
        <v>60.13</v>
      </c>
      <c r="AX137" s="36">
        <f t="shared" ref="AX137" si="246">AW137/AV137*1000</f>
        <v>12026</v>
      </c>
      <c r="AY137" s="35">
        <v>0</v>
      </c>
      <c r="AZ137" s="11">
        <v>0</v>
      </c>
      <c r="BA137" s="36">
        <v>0</v>
      </c>
      <c r="BB137" s="35">
        <v>0</v>
      </c>
      <c r="BC137" s="11">
        <v>0</v>
      </c>
      <c r="BD137" s="36">
        <v>0</v>
      </c>
      <c r="BE137" s="35">
        <v>0</v>
      </c>
      <c r="BF137" s="11">
        <v>0</v>
      </c>
      <c r="BG137" s="36">
        <v>0</v>
      </c>
      <c r="BH137" s="35">
        <v>0</v>
      </c>
      <c r="BI137" s="11">
        <v>0</v>
      </c>
      <c r="BJ137" s="36">
        <v>0</v>
      </c>
      <c r="BK137" s="35">
        <v>0</v>
      </c>
      <c r="BL137" s="11">
        <v>0</v>
      </c>
      <c r="BM137" s="36">
        <v>0</v>
      </c>
      <c r="BN137" s="6">
        <f t="shared" si="244"/>
        <v>670.5</v>
      </c>
      <c r="BO137" s="13">
        <f t="shared" si="245"/>
        <v>6517</v>
      </c>
      <c r="BP137" s="4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</row>
    <row r="138" spans="1:187" x14ac:dyDescent="0.3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247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>
        <v>0</v>
      </c>
      <c r="M138" s="11">
        <v>0</v>
      </c>
      <c r="N138" s="36">
        <v>0</v>
      </c>
      <c r="O138" s="35">
        <v>0</v>
      </c>
      <c r="P138" s="11">
        <v>0</v>
      </c>
      <c r="Q138" s="36">
        <f t="shared" si="241"/>
        <v>0</v>
      </c>
      <c r="R138" s="35">
        <v>0</v>
      </c>
      <c r="S138" s="11">
        <v>0</v>
      </c>
      <c r="T138" s="36">
        <v>0</v>
      </c>
      <c r="U138" s="35">
        <v>0.24</v>
      </c>
      <c r="V138" s="11">
        <v>37.58</v>
      </c>
      <c r="W138" s="36">
        <f t="shared" ref="W138" si="248">V138/U138*1000</f>
        <v>156583.33333333334</v>
      </c>
      <c r="X138" s="35">
        <v>0</v>
      </c>
      <c r="Y138" s="11">
        <v>0</v>
      </c>
      <c r="Z138" s="36">
        <v>0</v>
      </c>
      <c r="AA138" s="35">
        <v>0</v>
      </c>
      <c r="AB138" s="11">
        <v>0</v>
      </c>
      <c r="AC138" s="36">
        <v>0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342</v>
      </c>
      <c r="AK138" s="11">
        <v>3277.07</v>
      </c>
      <c r="AL138" s="36">
        <f t="shared" si="242"/>
        <v>9582.0760233918136</v>
      </c>
      <c r="AM138" s="35">
        <v>0</v>
      </c>
      <c r="AN138" s="11">
        <v>0</v>
      </c>
      <c r="AO138" s="36">
        <v>0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35">
        <v>0</v>
      </c>
      <c r="BC138" s="11">
        <v>0</v>
      </c>
      <c r="BD138" s="36">
        <v>0</v>
      </c>
      <c r="BE138" s="35">
        <v>0</v>
      </c>
      <c r="BF138" s="11">
        <v>0</v>
      </c>
      <c r="BG138" s="36">
        <v>0</v>
      </c>
      <c r="BH138" s="35">
        <v>0</v>
      </c>
      <c r="BI138" s="11">
        <v>0</v>
      </c>
      <c r="BJ138" s="36">
        <v>0</v>
      </c>
      <c r="BK138" s="35">
        <v>0</v>
      </c>
      <c r="BL138" s="11">
        <v>0</v>
      </c>
      <c r="BM138" s="36">
        <v>0</v>
      </c>
      <c r="BN138" s="6">
        <f t="shared" si="244"/>
        <v>344.86500000000001</v>
      </c>
      <c r="BO138" s="13">
        <f t="shared" si="245"/>
        <v>3421.42</v>
      </c>
      <c r="BP138" s="4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</row>
    <row r="139" spans="1:187" x14ac:dyDescent="0.3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>
        <v>0</v>
      </c>
      <c r="M139" s="11">
        <v>0</v>
      </c>
      <c r="N139" s="36">
        <v>0</v>
      </c>
      <c r="O139" s="35">
        <v>0</v>
      </c>
      <c r="P139" s="11">
        <v>0</v>
      </c>
      <c r="Q139" s="36">
        <f t="shared" si="241"/>
        <v>0</v>
      </c>
      <c r="R139" s="35">
        <v>0</v>
      </c>
      <c r="S139" s="11">
        <v>0</v>
      </c>
      <c r="T139" s="36"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0</v>
      </c>
      <c r="AB139" s="11">
        <v>0</v>
      </c>
      <c r="AC139" s="36">
        <v>0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551.64400000000001</v>
      </c>
      <c r="AK139" s="11">
        <v>5299.27</v>
      </c>
      <c r="AL139" s="36">
        <f t="shared" si="242"/>
        <v>9606.322193298578</v>
      </c>
      <c r="AM139" s="35">
        <v>0</v>
      </c>
      <c r="AN139" s="11">
        <v>0</v>
      </c>
      <c r="AO139" s="36">
        <v>0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35">
        <v>0</v>
      </c>
      <c r="BC139" s="11">
        <v>0</v>
      </c>
      <c r="BD139" s="36">
        <v>0</v>
      </c>
      <c r="BE139" s="35">
        <v>0</v>
      </c>
      <c r="BF139" s="11">
        <v>0</v>
      </c>
      <c r="BG139" s="36">
        <v>0</v>
      </c>
      <c r="BH139" s="35">
        <v>0</v>
      </c>
      <c r="BI139" s="11">
        <v>0</v>
      </c>
      <c r="BJ139" s="36">
        <v>0</v>
      </c>
      <c r="BK139" s="35">
        <v>0</v>
      </c>
      <c r="BL139" s="11">
        <v>0</v>
      </c>
      <c r="BM139" s="36">
        <v>0</v>
      </c>
      <c r="BN139" s="6">
        <f t="shared" si="244"/>
        <v>551.64400000000001</v>
      </c>
      <c r="BO139" s="13">
        <f t="shared" si="245"/>
        <v>5299.27</v>
      </c>
      <c r="BP139" s="4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</row>
    <row r="140" spans="1:187" x14ac:dyDescent="0.3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247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>
        <v>0</v>
      </c>
      <c r="M140" s="11">
        <v>0</v>
      </c>
      <c r="N140" s="36">
        <v>0</v>
      </c>
      <c r="O140" s="35">
        <v>0</v>
      </c>
      <c r="P140" s="11">
        <v>0</v>
      </c>
      <c r="Q140" s="36">
        <f t="shared" si="241"/>
        <v>0</v>
      </c>
      <c r="R140" s="35">
        <v>0</v>
      </c>
      <c r="S140" s="11">
        <v>0</v>
      </c>
      <c r="T140" s="36"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0</v>
      </c>
      <c r="AB140" s="11">
        <v>0</v>
      </c>
      <c r="AC140" s="36">
        <v>0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1141.644</v>
      </c>
      <c r="AK140" s="11">
        <v>11025.6</v>
      </c>
      <c r="AL140" s="36">
        <f t="shared" si="242"/>
        <v>9657.6515971703957</v>
      </c>
      <c r="AM140" s="35">
        <v>0</v>
      </c>
      <c r="AN140" s="11">
        <v>0</v>
      </c>
      <c r="AO140" s="36">
        <v>0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35">
        <v>0</v>
      </c>
      <c r="BC140" s="11">
        <v>0</v>
      </c>
      <c r="BD140" s="36">
        <v>0</v>
      </c>
      <c r="BE140" s="35">
        <v>0</v>
      </c>
      <c r="BF140" s="11">
        <v>0</v>
      </c>
      <c r="BG140" s="36">
        <v>0</v>
      </c>
      <c r="BH140" s="35">
        <v>0</v>
      </c>
      <c r="BI140" s="11">
        <v>0</v>
      </c>
      <c r="BJ140" s="36">
        <v>0</v>
      </c>
      <c r="BK140" s="35">
        <v>0</v>
      </c>
      <c r="BL140" s="11">
        <v>0</v>
      </c>
      <c r="BM140" s="36">
        <v>0</v>
      </c>
      <c r="BN140" s="6">
        <f t="shared" si="244"/>
        <v>1149.145</v>
      </c>
      <c r="BO140" s="13">
        <f t="shared" si="245"/>
        <v>11123.09</v>
      </c>
      <c r="BP140" s="4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</row>
    <row r="141" spans="1:187" x14ac:dyDescent="0.3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>
        <v>0</v>
      </c>
      <c r="M141" s="11">
        <v>0</v>
      </c>
      <c r="N141" s="36">
        <v>0</v>
      </c>
      <c r="O141" s="35">
        <v>0</v>
      </c>
      <c r="P141" s="11">
        <v>0</v>
      </c>
      <c r="Q141" s="36">
        <f t="shared" si="241"/>
        <v>0</v>
      </c>
      <c r="R141" s="35">
        <v>0</v>
      </c>
      <c r="S141" s="11">
        <v>0</v>
      </c>
      <c r="T141" s="36"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0</v>
      </c>
      <c r="AB141" s="11">
        <v>0</v>
      </c>
      <c r="AC141" s="36">
        <v>0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875</v>
      </c>
      <c r="AK141" s="11">
        <v>7518.78</v>
      </c>
      <c r="AL141" s="36">
        <f t="shared" si="242"/>
        <v>8592.8914285714291</v>
      </c>
      <c r="AM141" s="35">
        <v>0</v>
      </c>
      <c r="AN141" s="11">
        <v>0</v>
      </c>
      <c r="AO141" s="36">
        <v>0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0</v>
      </c>
      <c r="AW141" s="11">
        <v>0</v>
      </c>
      <c r="AX141" s="36">
        <v>0</v>
      </c>
      <c r="AY141" s="35">
        <v>0</v>
      </c>
      <c r="AZ141" s="11">
        <v>0</v>
      </c>
      <c r="BA141" s="36">
        <v>0</v>
      </c>
      <c r="BB141" s="35">
        <v>0</v>
      </c>
      <c r="BC141" s="11">
        <v>0</v>
      </c>
      <c r="BD141" s="36">
        <v>0</v>
      </c>
      <c r="BE141" s="35">
        <v>0</v>
      </c>
      <c r="BF141" s="11">
        <v>0</v>
      </c>
      <c r="BG141" s="36">
        <v>0</v>
      </c>
      <c r="BH141" s="35">
        <v>1E-3</v>
      </c>
      <c r="BI141" s="11">
        <v>0.51</v>
      </c>
      <c r="BJ141" s="36">
        <f t="shared" ref="BJ141:BJ142" si="249">BI141/BH141*1000</f>
        <v>510000</v>
      </c>
      <c r="BK141" s="35">
        <v>0</v>
      </c>
      <c r="BL141" s="11">
        <v>0</v>
      </c>
      <c r="BM141" s="36">
        <v>0</v>
      </c>
      <c r="BN141" s="6">
        <f t="shared" si="244"/>
        <v>875</v>
      </c>
      <c r="BO141" s="13">
        <f t="shared" si="245"/>
        <v>7518.78</v>
      </c>
      <c r="BP141" s="4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</row>
    <row r="142" spans="1:187" x14ac:dyDescent="0.3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>
        <v>0</v>
      </c>
      <c r="M142" s="11">
        <v>0</v>
      </c>
      <c r="N142" s="36">
        <v>0</v>
      </c>
      <c r="O142" s="35">
        <v>0</v>
      </c>
      <c r="P142" s="11">
        <v>0</v>
      </c>
      <c r="Q142" s="36">
        <f t="shared" si="241"/>
        <v>0</v>
      </c>
      <c r="R142" s="35">
        <v>0</v>
      </c>
      <c r="S142" s="11">
        <v>0</v>
      </c>
      <c r="T142" s="36"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0</v>
      </c>
      <c r="AB142" s="11">
        <v>0</v>
      </c>
      <c r="AC142" s="36">
        <v>0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341</v>
      </c>
      <c r="AK142" s="11">
        <v>2861.03</v>
      </c>
      <c r="AL142" s="36">
        <f t="shared" si="242"/>
        <v>8390.1173020527858</v>
      </c>
      <c r="AM142" s="35">
        <v>0</v>
      </c>
      <c r="AN142" s="11">
        <v>0</v>
      </c>
      <c r="AO142" s="36">
        <v>0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0</v>
      </c>
      <c r="AW142" s="11">
        <v>0</v>
      </c>
      <c r="AX142" s="36">
        <v>0</v>
      </c>
      <c r="AY142" s="35">
        <v>0</v>
      </c>
      <c r="AZ142" s="11">
        <v>0</v>
      </c>
      <c r="BA142" s="36">
        <v>0</v>
      </c>
      <c r="BB142" s="35">
        <v>0</v>
      </c>
      <c r="BC142" s="11">
        <v>0</v>
      </c>
      <c r="BD142" s="36">
        <v>0</v>
      </c>
      <c r="BE142" s="35">
        <v>0</v>
      </c>
      <c r="BF142" s="11">
        <v>0</v>
      </c>
      <c r="BG142" s="36">
        <v>0</v>
      </c>
      <c r="BH142" s="35">
        <v>37.911999999999999</v>
      </c>
      <c r="BI142" s="11">
        <v>1860.36</v>
      </c>
      <c r="BJ142" s="36">
        <f t="shared" si="249"/>
        <v>49070.479004009285</v>
      </c>
      <c r="BK142" s="35">
        <v>0</v>
      </c>
      <c r="BL142" s="11">
        <v>0</v>
      </c>
      <c r="BM142" s="36">
        <v>0</v>
      </c>
      <c r="BN142" s="6">
        <f t="shared" si="244"/>
        <v>341</v>
      </c>
      <c r="BO142" s="13">
        <f t="shared" si="245"/>
        <v>2861.03</v>
      </c>
      <c r="BP142" s="4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</row>
    <row r="143" spans="1:187" x14ac:dyDescent="0.3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>
        <v>0</v>
      </c>
      <c r="M143" s="11">
        <v>0</v>
      </c>
      <c r="N143" s="36">
        <v>0</v>
      </c>
      <c r="O143" s="35">
        <v>0</v>
      </c>
      <c r="P143" s="11">
        <v>0</v>
      </c>
      <c r="Q143" s="36">
        <f t="shared" si="241"/>
        <v>0</v>
      </c>
      <c r="R143" s="35">
        <v>0</v>
      </c>
      <c r="S143" s="11">
        <v>0</v>
      </c>
      <c r="T143" s="36"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0</v>
      </c>
      <c r="AB143" s="11">
        <v>0</v>
      </c>
      <c r="AC143" s="36">
        <v>0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764.84400000000005</v>
      </c>
      <c r="AK143" s="11">
        <v>6501.66</v>
      </c>
      <c r="AL143" s="36">
        <f t="shared" si="242"/>
        <v>8500.6354236942425</v>
      </c>
      <c r="AM143" s="35">
        <v>0</v>
      </c>
      <c r="AN143" s="11">
        <v>0</v>
      </c>
      <c r="AO143" s="36">
        <v>0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35">
        <v>0</v>
      </c>
      <c r="BC143" s="11">
        <v>0</v>
      </c>
      <c r="BD143" s="36">
        <v>0</v>
      </c>
      <c r="BE143" s="35">
        <v>0</v>
      </c>
      <c r="BF143" s="11">
        <v>0</v>
      </c>
      <c r="BG143" s="36">
        <v>0</v>
      </c>
      <c r="BH143" s="35">
        <v>0</v>
      </c>
      <c r="BI143" s="11">
        <v>0</v>
      </c>
      <c r="BJ143" s="36">
        <v>0</v>
      </c>
      <c r="BK143" s="35">
        <v>0</v>
      </c>
      <c r="BL143" s="11">
        <v>0</v>
      </c>
      <c r="BM143" s="36">
        <v>0</v>
      </c>
      <c r="BN143" s="6">
        <f t="shared" si="244"/>
        <v>764.84400000000005</v>
      </c>
      <c r="BO143" s="13">
        <f t="shared" si="245"/>
        <v>6501.66</v>
      </c>
      <c r="BP143" s="4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</row>
    <row r="144" spans="1:187" x14ac:dyDescent="0.3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>
        <v>0</v>
      </c>
      <c r="M144" s="11">
        <v>0</v>
      </c>
      <c r="N144" s="36">
        <v>0</v>
      </c>
      <c r="O144" s="35">
        <v>0</v>
      </c>
      <c r="P144" s="11">
        <v>0</v>
      </c>
      <c r="Q144" s="36">
        <f t="shared" si="241"/>
        <v>0</v>
      </c>
      <c r="R144" s="35">
        <v>0</v>
      </c>
      <c r="S144" s="11">
        <v>0</v>
      </c>
      <c r="T144" s="36"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0</v>
      </c>
      <c r="AB144" s="11">
        <v>0</v>
      </c>
      <c r="AC144" s="36">
        <v>0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642.66</v>
      </c>
      <c r="AK144" s="11">
        <v>5548.71</v>
      </c>
      <c r="AL144" s="36">
        <f t="shared" si="242"/>
        <v>8633.9744188217719</v>
      </c>
      <c r="AM144" s="35">
        <v>0</v>
      </c>
      <c r="AN144" s="11">
        <v>0</v>
      </c>
      <c r="AO144" s="36">
        <v>0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35">
        <v>0</v>
      </c>
      <c r="BC144" s="11">
        <v>0</v>
      </c>
      <c r="BD144" s="36">
        <v>0</v>
      </c>
      <c r="BE144" s="35">
        <v>0</v>
      </c>
      <c r="BF144" s="11">
        <v>0</v>
      </c>
      <c r="BG144" s="36">
        <v>0</v>
      </c>
      <c r="BH144" s="35">
        <v>0</v>
      </c>
      <c r="BI144" s="11">
        <v>0</v>
      </c>
      <c r="BJ144" s="36">
        <v>0</v>
      </c>
      <c r="BK144" s="35">
        <v>0</v>
      </c>
      <c r="BL144" s="11">
        <v>0</v>
      </c>
      <c r="BM144" s="36">
        <v>0</v>
      </c>
      <c r="BN144" s="6">
        <f t="shared" si="244"/>
        <v>642.66</v>
      </c>
      <c r="BO144" s="13">
        <f t="shared" si="245"/>
        <v>5548.71</v>
      </c>
      <c r="BP144" s="4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</row>
    <row r="145" spans="1:187" x14ac:dyDescent="0.3">
      <c r="A145" s="45">
        <v>2017</v>
      </c>
      <c r="B145" s="36" t="s">
        <v>14</v>
      </c>
      <c r="C145" s="35">
        <v>4.49</v>
      </c>
      <c r="D145" s="11">
        <v>106.12</v>
      </c>
      <c r="E145" s="36">
        <f t="shared" si="247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>
        <v>2E-3</v>
      </c>
      <c r="M145" s="11">
        <v>0.08</v>
      </c>
      <c r="N145" s="36">
        <f t="shared" ref="N145" si="250">M145/L145*1000</f>
        <v>40000</v>
      </c>
      <c r="O145" s="35">
        <v>0</v>
      </c>
      <c r="P145" s="11">
        <v>0</v>
      </c>
      <c r="Q145" s="36">
        <f t="shared" si="241"/>
        <v>0</v>
      </c>
      <c r="R145" s="35">
        <v>0</v>
      </c>
      <c r="S145" s="11">
        <v>0</v>
      </c>
      <c r="T145" s="36"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0</v>
      </c>
      <c r="AB145" s="11">
        <v>0</v>
      </c>
      <c r="AC145" s="36">
        <v>0</v>
      </c>
      <c r="AD145" s="35">
        <v>0</v>
      </c>
      <c r="AE145" s="11">
        <v>0</v>
      </c>
      <c r="AF145" s="36">
        <v>0</v>
      </c>
      <c r="AG145" s="35">
        <v>0</v>
      </c>
      <c r="AH145" s="11">
        <v>0</v>
      </c>
      <c r="AI145" s="36">
        <v>0</v>
      </c>
      <c r="AJ145" s="35">
        <v>570.78800000000001</v>
      </c>
      <c r="AK145" s="11">
        <v>4961.45</v>
      </c>
      <c r="AL145" s="36">
        <f t="shared" si="242"/>
        <v>8692.2815476148753</v>
      </c>
      <c r="AM145" s="35">
        <v>9.0299999999999994</v>
      </c>
      <c r="AN145" s="11">
        <v>38.24</v>
      </c>
      <c r="AO145" s="36">
        <f t="shared" ref="AO145:AO146" si="251">AN145/AM145*1000</f>
        <v>4234.7729789590267</v>
      </c>
      <c r="AP145" s="35">
        <v>0</v>
      </c>
      <c r="AQ145" s="11">
        <v>0</v>
      </c>
      <c r="AR145" s="36">
        <v>0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35">
        <v>0</v>
      </c>
      <c r="BC145" s="11">
        <v>0</v>
      </c>
      <c r="BD145" s="36">
        <v>0</v>
      </c>
      <c r="BE145" s="35">
        <v>0</v>
      </c>
      <c r="BF145" s="11">
        <v>0</v>
      </c>
      <c r="BG145" s="36">
        <v>0</v>
      </c>
      <c r="BH145" s="35">
        <v>0</v>
      </c>
      <c r="BI145" s="11">
        <v>0</v>
      </c>
      <c r="BJ145" s="36">
        <v>0</v>
      </c>
      <c r="BK145" s="35">
        <v>0</v>
      </c>
      <c r="BL145" s="11">
        <v>0</v>
      </c>
      <c r="BM145" s="36">
        <v>0</v>
      </c>
      <c r="BN145" s="6">
        <f t="shared" si="244"/>
        <v>584.30999999999995</v>
      </c>
      <c r="BO145" s="13">
        <f t="shared" si="245"/>
        <v>5105.8899999999994</v>
      </c>
      <c r="BP145" s="4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</row>
    <row r="146" spans="1:187" x14ac:dyDescent="0.3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>
        <v>0</v>
      </c>
      <c r="M146" s="11">
        <v>0</v>
      </c>
      <c r="N146" s="36">
        <v>0</v>
      </c>
      <c r="O146" s="35">
        <v>0</v>
      </c>
      <c r="P146" s="11">
        <v>0</v>
      </c>
      <c r="Q146" s="36">
        <f t="shared" si="241"/>
        <v>0</v>
      </c>
      <c r="R146" s="35">
        <v>0</v>
      </c>
      <c r="S146" s="11">
        <v>0</v>
      </c>
      <c r="T146" s="36"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0</v>
      </c>
      <c r="AB146" s="11">
        <v>0</v>
      </c>
      <c r="AC146" s="36">
        <v>0</v>
      </c>
      <c r="AD146" s="35">
        <v>0</v>
      </c>
      <c r="AE146" s="11">
        <v>0</v>
      </c>
      <c r="AF146" s="36">
        <v>0</v>
      </c>
      <c r="AG146" s="35">
        <v>0</v>
      </c>
      <c r="AH146" s="11">
        <v>0</v>
      </c>
      <c r="AI146" s="36">
        <v>0</v>
      </c>
      <c r="AJ146" s="35">
        <v>910.34799999999996</v>
      </c>
      <c r="AK146" s="11">
        <v>8608</v>
      </c>
      <c r="AL146" s="36">
        <f t="shared" si="242"/>
        <v>9455.7246239899468</v>
      </c>
      <c r="AM146" s="35">
        <v>21.6</v>
      </c>
      <c r="AN146" s="11">
        <v>98.24</v>
      </c>
      <c r="AO146" s="36">
        <f t="shared" si="251"/>
        <v>4548.1481481481478</v>
      </c>
      <c r="AP146" s="35">
        <v>0</v>
      </c>
      <c r="AQ146" s="11">
        <v>0</v>
      </c>
      <c r="AR146" s="36">
        <v>0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35">
        <v>0</v>
      </c>
      <c r="BC146" s="11">
        <v>0</v>
      </c>
      <c r="BD146" s="36">
        <v>0</v>
      </c>
      <c r="BE146" s="35">
        <v>0</v>
      </c>
      <c r="BF146" s="11">
        <v>0</v>
      </c>
      <c r="BG146" s="36">
        <v>0</v>
      </c>
      <c r="BH146" s="35">
        <v>0</v>
      </c>
      <c r="BI146" s="11">
        <v>0</v>
      </c>
      <c r="BJ146" s="36">
        <v>0</v>
      </c>
      <c r="BK146" s="35">
        <v>0</v>
      </c>
      <c r="BL146" s="11">
        <v>0</v>
      </c>
      <c r="BM146" s="36">
        <v>0</v>
      </c>
      <c r="BN146" s="6">
        <f t="shared" si="244"/>
        <v>931.94799999999998</v>
      </c>
      <c r="BO146" s="13">
        <f t="shared" si="245"/>
        <v>8706.24</v>
      </c>
      <c r="BP146" s="4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</row>
    <row r="147" spans="1:187" x14ac:dyDescent="0.3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247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>
        <v>0</v>
      </c>
      <c r="M147" s="11">
        <v>0</v>
      </c>
      <c r="N147" s="36">
        <v>0</v>
      </c>
      <c r="O147" s="35">
        <v>0</v>
      </c>
      <c r="P147" s="11">
        <v>0</v>
      </c>
      <c r="Q147" s="36">
        <f t="shared" si="241"/>
        <v>0</v>
      </c>
      <c r="R147" s="35">
        <v>0</v>
      </c>
      <c r="S147" s="11">
        <v>0</v>
      </c>
      <c r="T147" s="36"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0</v>
      </c>
      <c r="AB147" s="11">
        <v>0</v>
      </c>
      <c r="AC147" s="36">
        <v>0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1019.984</v>
      </c>
      <c r="AK147" s="11">
        <v>9248.93</v>
      </c>
      <c r="AL147" s="36">
        <f t="shared" si="242"/>
        <v>9067.7206701281593</v>
      </c>
      <c r="AM147" s="35">
        <v>0</v>
      </c>
      <c r="AN147" s="11">
        <v>0</v>
      </c>
      <c r="AO147" s="36">
        <v>0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35">
        <v>0</v>
      </c>
      <c r="BC147" s="11">
        <v>0</v>
      </c>
      <c r="BD147" s="36">
        <v>0</v>
      </c>
      <c r="BE147" s="35">
        <v>0</v>
      </c>
      <c r="BF147" s="11">
        <v>0</v>
      </c>
      <c r="BG147" s="36">
        <v>0</v>
      </c>
      <c r="BH147" s="35">
        <v>0</v>
      </c>
      <c r="BI147" s="11">
        <v>0</v>
      </c>
      <c r="BJ147" s="36">
        <v>0</v>
      </c>
      <c r="BK147" s="35">
        <v>0</v>
      </c>
      <c r="BL147" s="11">
        <v>0</v>
      </c>
      <c r="BM147" s="36">
        <v>0</v>
      </c>
      <c r="BN147" s="6">
        <f t="shared" si="244"/>
        <v>1021.984</v>
      </c>
      <c r="BO147" s="13">
        <f t="shared" si="245"/>
        <v>9585.0500000000011</v>
      </c>
      <c r="BP147" s="4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</row>
    <row r="148" spans="1:187" ht="15" thickBot="1" x14ac:dyDescent="0.35">
      <c r="A148" s="47"/>
      <c r="B148" s="48" t="s">
        <v>17</v>
      </c>
      <c r="C148" s="38">
        <f t="shared" ref="C148:D148" si="252">SUM(C136:C147)</f>
        <v>16.616</v>
      </c>
      <c r="D148" s="30">
        <f t="shared" si="252"/>
        <v>646.5</v>
      </c>
      <c r="E148" s="39"/>
      <c r="F148" s="38">
        <f t="shared" ref="F148:G148" si="253">SUM(F136:F147)</f>
        <v>0</v>
      </c>
      <c r="G148" s="30">
        <f t="shared" si="253"/>
        <v>0</v>
      </c>
      <c r="H148" s="39"/>
      <c r="I148" s="38">
        <f t="shared" ref="I148:J148" si="254">SUM(I136:I147)</f>
        <v>0</v>
      </c>
      <c r="J148" s="30">
        <f t="shared" si="254"/>
        <v>0</v>
      </c>
      <c r="K148" s="39"/>
      <c r="L148" s="38">
        <f t="shared" ref="L148:M148" si="255">SUM(L136:L147)</f>
        <v>2E-3</v>
      </c>
      <c r="M148" s="30">
        <f t="shared" si="255"/>
        <v>0.08</v>
      </c>
      <c r="N148" s="39"/>
      <c r="O148" s="38">
        <f t="shared" ref="O148:P148" si="256">SUM(O136:O147)</f>
        <v>0</v>
      </c>
      <c r="P148" s="30">
        <f t="shared" si="256"/>
        <v>0</v>
      </c>
      <c r="Q148" s="39"/>
      <c r="R148" s="38">
        <f t="shared" ref="R148:S148" si="257">SUM(R136:R147)</f>
        <v>0</v>
      </c>
      <c r="S148" s="30">
        <f t="shared" si="257"/>
        <v>0</v>
      </c>
      <c r="T148" s="39"/>
      <c r="U148" s="38">
        <f t="shared" ref="U148:V148" si="258">SUM(U136:U147)</f>
        <v>0.24</v>
      </c>
      <c r="V148" s="30">
        <f t="shared" si="258"/>
        <v>37.58</v>
      </c>
      <c r="W148" s="39"/>
      <c r="X148" s="38">
        <f t="shared" ref="X148:Y148" si="259">SUM(X136:X147)</f>
        <v>0</v>
      </c>
      <c r="Y148" s="30">
        <f t="shared" si="259"/>
        <v>0</v>
      </c>
      <c r="Z148" s="39"/>
      <c r="AA148" s="38">
        <f t="shared" ref="AA148:AB148" si="260">SUM(AA136:AA147)</f>
        <v>0</v>
      </c>
      <c r="AB148" s="30">
        <f t="shared" si="260"/>
        <v>0</v>
      </c>
      <c r="AC148" s="39"/>
      <c r="AD148" s="38">
        <f t="shared" ref="AD148:AE148" si="261">SUM(AD136:AD147)</f>
        <v>0</v>
      </c>
      <c r="AE148" s="30">
        <f t="shared" si="261"/>
        <v>0</v>
      </c>
      <c r="AF148" s="39"/>
      <c r="AG148" s="38">
        <f t="shared" ref="AG148:AH148" si="262">SUM(AG136:AG147)</f>
        <v>0</v>
      </c>
      <c r="AH148" s="30">
        <f t="shared" si="262"/>
        <v>0</v>
      </c>
      <c r="AI148" s="39"/>
      <c r="AJ148" s="38">
        <f t="shared" ref="AJ148:AK148" si="263">SUM(AJ136:AJ147)</f>
        <v>8653.4120000000003</v>
      </c>
      <c r="AK148" s="30">
        <f t="shared" si="263"/>
        <v>79310.689999999973</v>
      </c>
      <c r="AL148" s="39"/>
      <c r="AM148" s="38">
        <f t="shared" ref="AM148:AN148" si="264">SUM(AM136:AM147)</f>
        <v>30.630000000000003</v>
      </c>
      <c r="AN148" s="30">
        <f t="shared" si="264"/>
        <v>136.47999999999999</v>
      </c>
      <c r="AO148" s="39"/>
      <c r="AP148" s="38">
        <f t="shared" ref="AP148:AQ148" si="265">SUM(AP136:AP147)</f>
        <v>0</v>
      </c>
      <c r="AQ148" s="30">
        <f t="shared" si="265"/>
        <v>0</v>
      </c>
      <c r="AR148" s="39"/>
      <c r="AS148" s="38">
        <f t="shared" ref="AS148:AT148" si="266">SUM(AS136:AS147)</f>
        <v>0</v>
      </c>
      <c r="AT148" s="30">
        <f t="shared" si="266"/>
        <v>0</v>
      </c>
      <c r="AU148" s="39"/>
      <c r="AV148" s="38">
        <f t="shared" ref="AV148:AW148" si="267">SUM(AV136:AV147)</f>
        <v>5</v>
      </c>
      <c r="AW148" s="30">
        <f t="shared" si="267"/>
        <v>60.13</v>
      </c>
      <c r="AX148" s="39"/>
      <c r="AY148" s="38">
        <f t="shared" ref="AY148:AZ148" si="268">SUM(AY136:AY147)</f>
        <v>0</v>
      </c>
      <c r="AZ148" s="30">
        <f t="shared" si="268"/>
        <v>0</v>
      </c>
      <c r="BA148" s="39"/>
      <c r="BB148" s="38">
        <f t="shared" ref="BB148:BC148" si="269">SUM(BB136:BB147)</f>
        <v>0</v>
      </c>
      <c r="BC148" s="30">
        <f t="shared" si="269"/>
        <v>0</v>
      </c>
      <c r="BD148" s="39"/>
      <c r="BE148" s="38">
        <f t="shared" ref="BE148:BF148" si="270">SUM(BE136:BE147)</f>
        <v>76.5</v>
      </c>
      <c r="BF148" s="30">
        <f t="shared" si="270"/>
        <v>740.33</v>
      </c>
      <c r="BG148" s="39"/>
      <c r="BH148" s="38">
        <f t="shared" ref="BH148:BI148" si="271">SUM(BH136:BH147)</f>
        <v>37.912999999999997</v>
      </c>
      <c r="BI148" s="30">
        <f t="shared" si="271"/>
        <v>1860.87</v>
      </c>
      <c r="BJ148" s="39"/>
      <c r="BK148" s="38">
        <f t="shared" ref="BK148:BL148" si="272">SUM(BK136:BK147)</f>
        <v>0</v>
      </c>
      <c r="BL148" s="30">
        <f t="shared" si="272"/>
        <v>0</v>
      </c>
      <c r="BM148" s="39"/>
      <c r="BN148" s="31">
        <f t="shared" si="244"/>
        <v>8782.4</v>
      </c>
      <c r="BO148" s="32">
        <f t="shared" si="245"/>
        <v>80931.789999999979</v>
      </c>
      <c r="BP148" s="4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  <c r="FU148" s="3"/>
      <c r="FZ148" s="3"/>
      <c r="GE148" s="3"/>
    </row>
    <row r="149" spans="1:187" x14ac:dyDescent="0.3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>
        <v>0</v>
      </c>
      <c r="M149" s="11">
        <v>0</v>
      </c>
      <c r="N149" s="36">
        <v>0</v>
      </c>
      <c r="O149" s="35">
        <v>0</v>
      </c>
      <c r="P149" s="11">
        <v>0</v>
      </c>
      <c r="Q149" s="36">
        <f t="shared" ref="Q149:Q160" si="273">IF(O149=0,0,P149/O149*1000)</f>
        <v>0</v>
      </c>
      <c r="R149" s="35">
        <v>0</v>
      </c>
      <c r="S149" s="11">
        <v>0</v>
      </c>
      <c r="T149" s="36"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0</v>
      </c>
      <c r="AB149" s="11">
        <v>0</v>
      </c>
      <c r="AC149" s="36">
        <v>0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730.61199999999997</v>
      </c>
      <c r="AK149" s="11">
        <v>6081.38</v>
      </c>
      <c r="AL149" s="36">
        <f t="shared" ref="AL149:AL160" si="274">AK149/AJ149*1000</f>
        <v>8323.6793263729596</v>
      </c>
      <c r="AM149" s="35">
        <v>0</v>
      </c>
      <c r="AN149" s="11">
        <v>0</v>
      </c>
      <c r="AO149" s="36">
        <v>0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0</v>
      </c>
      <c r="AW149" s="11">
        <v>0</v>
      </c>
      <c r="AX149" s="36">
        <v>0</v>
      </c>
      <c r="AY149" s="35">
        <v>0</v>
      </c>
      <c r="AZ149" s="11">
        <v>0</v>
      </c>
      <c r="BA149" s="36">
        <v>0</v>
      </c>
      <c r="BB149" s="35">
        <v>0</v>
      </c>
      <c r="BC149" s="11">
        <v>0</v>
      </c>
      <c r="BD149" s="36">
        <v>0</v>
      </c>
      <c r="BE149" s="35">
        <v>0</v>
      </c>
      <c r="BF149" s="11">
        <v>0</v>
      </c>
      <c r="BG149" s="36">
        <v>0</v>
      </c>
      <c r="BH149" s="35">
        <v>8.9999999999999993E-3</v>
      </c>
      <c r="BI149" s="11">
        <v>33.79</v>
      </c>
      <c r="BJ149" s="36">
        <f t="shared" ref="BJ149:BJ160" si="275">BI149/BH149*1000</f>
        <v>3754444.444444445</v>
      </c>
      <c r="BK149" s="35">
        <v>0</v>
      </c>
      <c r="BL149" s="11">
        <v>0</v>
      </c>
      <c r="BM149" s="36">
        <v>0</v>
      </c>
      <c r="BN149" s="6">
        <f t="shared" ref="BN149:BO153" si="276">SUM(BE149,BB149,AM149,AJ149,AD149,U149,C149,I149,AG149+AY149)+BK149+X149+AV149+L149+BH149</f>
        <v>730.62099999999998</v>
      </c>
      <c r="BO149" s="13">
        <f t="shared" si="276"/>
        <v>6115.17</v>
      </c>
      <c r="BP149" s="4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</row>
    <row r="150" spans="1:187" x14ac:dyDescent="0.3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77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>
        <v>0</v>
      </c>
      <c r="M150" s="11">
        <v>0</v>
      </c>
      <c r="N150" s="36">
        <v>0</v>
      </c>
      <c r="O150" s="35">
        <v>0</v>
      </c>
      <c r="P150" s="11">
        <v>0</v>
      </c>
      <c r="Q150" s="36">
        <f t="shared" si="273"/>
        <v>0</v>
      </c>
      <c r="R150" s="35">
        <v>0</v>
      </c>
      <c r="S150" s="11">
        <v>0</v>
      </c>
      <c r="T150" s="36"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0</v>
      </c>
      <c r="AB150" s="11">
        <v>0</v>
      </c>
      <c r="AC150" s="36">
        <v>0</v>
      </c>
      <c r="AD150" s="35">
        <v>0</v>
      </c>
      <c r="AE150" s="11">
        <v>0</v>
      </c>
      <c r="AF150" s="36">
        <v>0</v>
      </c>
      <c r="AG150" s="35">
        <v>0</v>
      </c>
      <c r="AH150" s="11">
        <v>0</v>
      </c>
      <c r="AI150" s="36">
        <v>0</v>
      </c>
      <c r="AJ150" s="35">
        <v>364.92</v>
      </c>
      <c r="AK150" s="11">
        <v>3001.18</v>
      </c>
      <c r="AL150" s="36">
        <f t="shared" si="274"/>
        <v>8224.2135262523279</v>
      </c>
      <c r="AM150" s="35">
        <v>0.25</v>
      </c>
      <c r="AN150" s="11">
        <v>6.9</v>
      </c>
      <c r="AO150" s="36">
        <f t="shared" ref="AO150:AO157" si="278">AN150/AM150*1000</f>
        <v>27600</v>
      </c>
      <c r="AP150" s="35">
        <v>0</v>
      </c>
      <c r="AQ150" s="11">
        <v>0</v>
      </c>
      <c r="AR150" s="36">
        <v>0</v>
      </c>
      <c r="AS150" s="35">
        <v>0</v>
      </c>
      <c r="AT150" s="11">
        <v>0</v>
      </c>
      <c r="AU150" s="36">
        <v>0</v>
      </c>
      <c r="AV150" s="35">
        <v>0</v>
      </c>
      <c r="AW150" s="11">
        <v>0</v>
      </c>
      <c r="AX150" s="36">
        <v>0</v>
      </c>
      <c r="AY150" s="35">
        <v>0</v>
      </c>
      <c r="AZ150" s="11">
        <v>0</v>
      </c>
      <c r="BA150" s="36">
        <v>0</v>
      </c>
      <c r="BB150" s="35">
        <v>0</v>
      </c>
      <c r="BC150" s="11">
        <v>0</v>
      </c>
      <c r="BD150" s="36">
        <v>0</v>
      </c>
      <c r="BE150" s="35">
        <v>101.36</v>
      </c>
      <c r="BF150" s="11">
        <v>1650.76</v>
      </c>
      <c r="BG150" s="36">
        <f t="shared" ref="BG150:BG153" si="279">BF150/BE150*1000</f>
        <v>16286.108918705604</v>
      </c>
      <c r="BH150" s="35">
        <v>0</v>
      </c>
      <c r="BI150" s="11">
        <v>0</v>
      </c>
      <c r="BJ150" s="36">
        <v>0</v>
      </c>
      <c r="BK150" s="35">
        <v>0.02</v>
      </c>
      <c r="BL150" s="11">
        <v>2.2599999999999998</v>
      </c>
      <c r="BM150" s="36">
        <f t="shared" ref="BM150" si="280">BL150/BK150*1000</f>
        <v>112999.99999999999</v>
      </c>
      <c r="BN150" s="6">
        <f t="shared" si="276"/>
        <v>473.62</v>
      </c>
      <c r="BO150" s="13">
        <f t="shared" si="276"/>
        <v>4767.4400000000005</v>
      </c>
      <c r="BP150" s="4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</row>
    <row r="151" spans="1:187" x14ac:dyDescent="0.3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>
        <v>0</v>
      </c>
      <c r="M151" s="11">
        <v>0</v>
      </c>
      <c r="N151" s="36">
        <v>0</v>
      </c>
      <c r="O151" s="35">
        <v>0</v>
      </c>
      <c r="P151" s="11">
        <v>0</v>
      </c>
      <c r="Q151" s="36">
        <f t="shared" si="273"/>
        <v>0</v>
      </c>
      <c r="R151" s="35">
        <v>0</v>
      </c>
      <c r="S151" s="11">
        <v>0</v>
      </c>
      <c r="T151" s="36"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0</v>
      </c>
      <c r="AB151" s="11">
        <v>0</v>
      </c>
      <c r="AC151" s="36">
        <v>0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595.85599999999999</v>
      </c>
      <c r="AK151" s="11">
        <v>4870.4799999999996</v>
      </c>
      <c r="AL151" s="36">
        <f t="shared" si="274"/>
        <v>8173.9212158642349</v>
      </c>
      <c r="AM151" s="35">
        <v>0</v>
      </c>
      <c r="AN151" s="11">
        <v>0</v>
      </c>
      <c r="AO151" s="36">
        <v>0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35">
        <v>0</v>
      </c>
      <c r="BC151" s="11">
        <v>0</v>
      </c>
      <c r="BD151" s="36">
        <v>0</v>
      </c>
      <c r="BE151" s="35">
        <v>0</v>
      </c>
      <c r="BF151" s="11">
        <v>0</v>
      </c>
      <c r="BG151" s="36">
        <v>0</v>
      </c>
      <c r="BH151" s="35">
        <v>0</v>
      </c>
      <c r="BI151" s="11">
        <v>0</v>
      </c>
      <c r="BJ151" s="36">
        <v>0</v>
      </c>
      <c r="BK151" s="35">
        <v>0</v>
      </c>
      <c r="BL151" s="11">
        <v>0</v>
      </c>
      <c r="BM151" s="36">
        <v>0</v>
      </c>
      <c r="BN151" s="6">
        <f t="shared" si="276"/>
        <v>595.85599999999999</v>
      </c>
      <c r="BO151" s="13">
        <f t="shared" si="276"/>
        <v>4870.4799999999996</v>
      </c>
      <c r="BP151" s="4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</row>
    <row r="152" spans="1:187" x14ac:dyDescent="0.3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>
        <v>0</v>
      </c>
      <c r="M152" s="11">
        <v>0</v>
      </c>
      <c r="N152" s="36">
        <v>0</v>
      </c>
      <c r="O152" s="35">
        <v>0</v>
      </c>
      <c r="P152" s="11">
        <v>0</v>
      </c>
      <c r="Q152" s="36">
        <f t="shared" si="273"/>
        <v>0</v>
      </c>
      <c r="R152" s="35">
        <v>0</v>
      </c>
      <c r="S152" s="11">
        <v>0</v>
      </c>
      <c r="T152" s="36"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0</v>
      </c>
      <c r="AB152" s="11">
        <v>0</v>
      </c>
      <c r="AC152" s="36">
        <v>0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515.524</v>
      </c>
      <c r="AK152" s="11">
        <v>4084.64</v>
      </c>
      <c r="AL152" s="36">
        <f t="shared" si="274"/>
        <v>7923.2780627090106</v>
      </c>
      <c r="AM152" s="35">
        <v>0</v>
      </c>
      <c r="AN152" s="11">
        <v>0</v>
      </c>
      <c r="AO152" s="36">
        <v>0</v>
      </c>
      <c r="AP152" s="35">
        <v>0</v>
      </c>
      <c r="AQ152" s="11">
        <v>0</v>
      </c>
      <c r="AR152" s="36">
        <v>0</v>
      </c>
      <c r="AS152" s="35">
        <v>0</v>
      </c>
      <c r="AT152" s="11">
        <v>0</v>
      </c>
      <c r="AU152" s="36">
        <v>0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35">
        <v>0</v>
      </c>
      <c r="BC152" s="11">
        <v>0</v>
      </c>
      <c r="BD152" s="36">
        <v>0</v>
      </c>
      <c r="BE152" s="35">
        <v>198.25</v>
      </c>
      <c r="BF152" s="11">
        <v>1492.26</v>
      </c>
      <c r="BG152" s="36">
        <f t="shared" si="279"/>
        <v>7527.1626733921821</v>
      </c>
      <c r="BH152" s="35">
        <v>0</v>
      </c>
      <c r="BI152" s="11">
        <v>0</v>
      </c>
      <c r="BJ152" s="36">
        <v>0</v>
      </c>
      <c r="BK152" s="35">
        <v>0</v>
      </c>
      <c r="BL152" s="11">
        <v>0</v>
      </c>
      <c r="BM152" s="36">
        <v>0</v>
      </c>
      <c r="BN152" s="6">
        <f t="shared" si="276"/>
        <v>713.774</v>
      </c>
      <c r="BO152" s="13">
        <f t="shared" si="276"/>
        <v>5576.9</v>
      </c>
      <c r="BP152" s="4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</row>
    <row r="153" spans="1:187" x14ac:dyDescent="0.3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77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>
        <v>0</v>
      </c>
      <c r="M153" s="11">
        <v>0</v>
      </c>
      <c r="N153" s="36">
        <v>0</v>
      </c>
      <c r="O153" s="35">
        <v>0</v>
      </c>
      <c r="P153" s="11">
        <v>0</v>
      </c>
      <c r="Q153" s="36">
        <f t="shared" si="273"/>
        <v>0</v>
      </c>
      <c r="R153" s="35">
        <v>0</v>
      </c>
      <c r="S153" s="11">
        <v>0</v>
      </c>
      <c r="T153" s="36"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0</v>
      </c>
      <c r="AB153" s="11">
        <v>0</v>
      </c>
      <c r="AC153" s="36">
        <v>0</v>
      </c>
      <c r="AD153" s="35">
        <v>0</v>
      </c>
      <c r="AE153" s="11">
        <v>0</v>
      </c>
      <c r="AF153" s="36">
        <v>0</v>
      </c>
      <c r="AG153" s="35">
        <v>0</v>
      </c>
      <c r="AH153" s="11">
        <v>0</v>
      </c>
      <c r="AI153" s="36">
        <v>0</v>
      </c>
      <c r="AJ153" s="35">
        <v>720.678</v>
      </c>
      <c r="AK153" s="11">
        <v>5893.4110000000001</v>
      </c>
      <c r="AL153" s="36">
        <f t="shared" si="274"/>
        <v>8177.5924892948024</v>
      </c>
      <c r="AM153" s="35">
        <v>0.26</v>
      </c>
      <c r="AN153" s="11">
        <v>45.613</v>
      </c>
      <c r="AO153" s="36">
        <f t="shared" si="278"/>
        <v>175434.61538461538</v>
      </c>
      <c r="AP153" s="35">
        <v>0</v>
      </c>
      <c r="AQ153" s="11">
        <v>0</v>
      </c>
      <c r="AR153" s="36">
        <v>0</v>
      </c>
      <c r="AS153" s="35">
        <v>0</v>
      </c>
      <c r="AT153" s="11">
        <v>0</v>
      </c>
      <c r="AU153" s="36">
        <v>0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35">
        <v>0</v>
      </c>
      <c r="BC153" s="11">
        <v>0</v>
      </c>
      <c r="BD153" s="36">
        <v>0</v>
      </c>
      <c r="BE153" s="42">
        <v>122</v>
      </c>
      <c r="BF153" s="14">
        <v>926.29600000000005</v>
      </c>
      <c r="BG153" s="36">
        <f t="shared" si="279"/>
        <v>7592.5901639344265</v>
      </c>
      <c r="BH153" s="35">
        <v>0</v>
      </c>
      <c r="BI153" s="11">
        <v>0</v>
      </c>
      <c r="BJ153" s="36">
        <v>0</v>
      </c>
      <c r="BK153" s="35">
        <v>0</v>
      </c>
      <c r="BL153" s="11">
        <v>0</v>
      </c>
      <c r="BM153" s="36">
        <v>0</v>
      </c>
      <c r="BN153" s="6">
        <f t="shared" si="276"/>
        <v>853.36699999999996</v>
      </c>
      <c r="BO153" s="13">
        <f t="shared" si="276"/>
        <v>7036.134</v>
      </c>
      <c r="BP153" s="4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</row>
    <row r="154" spans="1:187" x14ac:dyDescent="0.3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>
        <v>0</v>
      </c>
      <c r="M154" s="11">
        <v>0</v>
      </c>
      <c r="N154" s="36">
        <v>0</v>
      </c>
      <c r="O154" s="35">
        <v>0</v>
      </c>
      <c r="P154" s="11">
        <v>0</v>
      </c>
      <c r="Q154" s="36">
        <f t="shared" si="273"/>
        <v>0</v>
      </c>
      <c r="R154" s="35">
        <v>0</v>
      </c>
      <c r="S154" s="11">
        <v>0</v>
      </c>
      <c r="T154" s="36"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0</v>
      </c>
      <c r="AB154" s="11">
        <v>0</v>
      </c>
      <c r="AC154" s="36">
        <v>0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690.024</v>
      </c>
      <c r="AK154" s="11">
        <v>5820.4229999999998</v>
      </c>
      <c r="AL154" s="36">
        <f t="shared" si="274"/>
        <v>8435.1022573127884</v>
      </c>
      <c r="AM154" s="35">
        <v>0</v>
      </c>
      <c r="AN154" s="11">
        <v>0</v>
      </c>
      <c r="AO154" s="36">
        <v>0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0</v>
      </c>
      <c r="AW154" s="11">
        <v>0</v>
      </c>
      <c r="AX154" s="36">
        <v>0</v>
      </c>
      <c r="AY154" s="35">
        <v>0</v>
      </c>
      <c r="AZ154" s="11">
        <v>0</v>
      </c>
      <c r="BA154" s="36">
        <v>0</v>
      </c>
      <c r="BB154" s="35">
        <v>0</v>
      </c>
      <c r="BC154" s="11">
        <v>0</v>
      </c>
      <c r="BD154" s="36">
        <v>0</v>
      </c>
      <c r="BE154" s="35">
        <v>0</v>
      </c>
      <c r="BF154" s="11">
        <v>0</v>
      </c>
      <c r="BG154" s="36">
        <v>0</v>
      </c>
      <c r="BH154" s="35">
        <v>2.5710000000000002</v>
      </c>
      <c r="BI154" s="11">
        <v>149.119</v>
      </c>
      <c r="BJ154" s="36">
        <f t="shared" si="275"/>
        <v>58000.388953714508</v>
      </c>
      <c r="BK154" s="35">
        <v>0</v>
      </c>
      <c r="BL154" s="11">
        <v>0</v>
      </c>
      <c r="BM154" s="36">
        <v>0</v>
      </c>
      <c r="BN154" s="6">
        <f t="shared" ref="BN154:BO161" si="281">SUM(BE154,BB154,AM154,AJ154,AD154,U154,C154,I154,AG154+AY154)+BK154+X154+AV154+L154+BH154+F154</f>
        <v>692.64460000000008</v>
      </c>
      <c r="BO154" s="13">
        <f t="shared" si="281"/>
        <v>5970.2619999999997</v>
      </c>
      <c r="BP154" s="4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</row>
    <row r="155" spans="1:187" x14ac:dyDescent="0.3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82">J155/I155*1000</f>
        <v>90224</v>
      </c>
      <c r="L155" s="35">
        <v>0</v>
      </c>
      <c r="M155" s="11">
        <v>0</v>
      </c>
      <c r="N155" s="36">
        <v>0</v>
      </c>
      <c r="O155" s="35">
        <v>0</v>
      </c>
      <c r="P155" s="11">
        <v>0</v>
      </c>
      <c r="Q155" s="36">
        <f t="shared" si="273"/>
        <v>0</v>
      </c>
      <c r="R155" s="35">
        <v>0</v>
      </c>
      <c r="S155" s="11">
        <v>0</v>
      </c>
      <c r="T155" s="36"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0</v>
      </c>
      <c r="AB155" s="11">
        <v>0</v>
      </c>
      <c r="AC155" s="36">
        <v>0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516.64400000000001</v>
      </c>
      <c r="AK155" s="11">
        <v>4246.4620000000004</v>
      </c>
      <c r="AL155" s="36">
        <f t="shared" si="274"/>
        <v>8219.3192991692558</v>
      </c>
      <c r="AM155" s="35">
        <v>0</v>
      </c>
      <c r="AN155" s="11">
        <v>0</v>
      </c>
      <c r="AO155" s="36">
        <v>0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35">
        <v>0</v>
      </c>
      <c r="BC155" s="11">
        <v>0</v>
      </c>
      <c r="BD155" s="36">
        <v>0</v>
      </c>
      <c r="BE155" s="35">
        <v>0</v>
      </c>
      <c r="BF155" s="11">
        <v>0</v>
      </c>
      <c r="BG155" s="36">
        <v>0</v>
      </c>
      <c r="BH155" s="35">
        <v>0</v>
      </c>
      <c r="BI155" s="11">
        <v>0</v>
      </c>
      <c r="BJ155" s="36">
        <v>0</v>
      </c>
      <c r="BK155" s="35">
        <v>0</v>
      </c>
      <c r="BL155" s="11">
        <v>0</v>
      </c>
      <c r="BM155" s="36">
        <v>0</v>
      </c>
      <c r="BN155" s="6">
        <f t="shared" si="281"/>
        <v>517.14400000000001</v>
      </c>
      <c r="BO155" s="13">
        <f t="shared" si="281"/>
        <v>4291.5740000000005</v>
      </c>
      <c r="BP155" s="4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</row>
    <row r="156" spans="1:187" x14ac:dyDescent="0.3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83">G156/F156*1000</f>
        <v>19117.647058823528</v>
      </c>
      <c r="I156" s="35">
        <v>0</v>
      </c>
      <c r="J156" s="11">
        <v>0</v>
      </c>
      <c r="K156" s="36">
        <v>0</v>
      </c>
      <c r="L156" s="35">
        <v>0</v>
      </c>
      <c r="M156" s="11">
        <v>0</v>
      </c>
      <c r="N156" s="36">
        <v>0</v>
      </c>
      <c r="O156" s="35">
        <v>0</v>
      </c>
      <c r="P156" s="11">
        <v>0</v>
      </c>
      <c r="Q156" s="36">
        <f t="shared" si="273"/>
        <v>0</v>
      </c>
      <c r="R156" s="35">
        <v>0</v>
      </c>
      <c r="S156" s="11">
        <v>0</v>
      </c>
      <c r="T156" s="36"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0</v>
      </c>
      <c r="AB156" s="11">
        <v>0</v>
      </c>
      <c r="AC156" s="36">
        <v>0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650.26400000000001</v>
      </c>
      <c r="AK156" s="11">
        <v>5245.3379999999997</v>
      </c>
      <c r="AL156" s="36">
        <f t="shared" si="274"/>
        <v>8066.4745395716191</v>
      </c>
      <c r="AM156" s="35">
        <v>0</v>
      </c>
      <c r="AN156" s="11">
        <v>0</v>
      </c>
      <c r="AO156" s="36">
        <v>0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35">
        <v>0</v>
      </c>
      <c r="BC156" s="11">
        <v>0</v>
      </c>
      <c r="BD156" s="36">
        <v>0</v>
      </c>
      <c r="BE156" s="35">
        <v>0</v>
      </c>
      <c r="BF156" s="11">
        <v>0</v>
      </c>
      <c r="BG156" s="36">
        <v>0</v>
      </c>
      <c r="BH156" s="35">
        <v>0</v>
      </c>
      <c r="BI156" s="11">
        <v>0</v>
      </c>
      <c r="BJ156" s="36">
        <v>0</v>
      </c>
      <c r="BK156" s="35">
        <v>0</v>
      </c>
      <c r="BL156" s="11">
        <v>0</v>
      </c>
      <c r="BM156" s="36">
        <v>0</v>
      </c>
      <c r="BN156" s="6">
        <f t="shared" si="281"/>
        <v>650.298</v>
      </c>
      <c r="BO156" s="13">
        <f t="shared" si="281"/>
        <v>5245.9879999999994</v>
      </c>
      <c r="BP156" s="4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</row>
    <row r="157" spans="1:187" x14ac:dyDescent="0.3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77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>
        <v>0</v>
      </c>
      <c r="M157" s="11">
        <v>0</v>
      </c>
      <c r="N157" s="36">
        <v>0</v>
      </c>
      <c r="O157" s="35">
        <v>0</v>
      </c>
      <c r="P157" s="11">
        <v>0</v>
      </c>
      <c r="Q157" s="36">
        <f t="shared" si="273"/>
        <v>0</v>
      </c>
      <c r="R157" s="35">
        <v>0</v>
      </c>
      <c r="S157" s="11">
        <v>0</v>
      </c>
      <c r="T157" s="36"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0</v>
      </c>
      <c r="AB157" s="11">
        <v>0</v>
      </c>
      <c r="AC157" s="36">
        <v>0</v>
      </c>
      <c r="AD157" s="35">
        <v>0</v>
      </c>
      <c r="AE157" s="11">
        <v>0</v>
      </c>
      <c r="AF157" s="36">
        <v>0</v>
      </c>
      <c r="AG157" s="35">
        <v>0</v>
      </c>
      <c r="AH157" s="11">
        <v>0</v>
      </c>
      <c r="AI157" s="36">
        <v>0</v>
      </c>
      <c r="AJ157" s="35">
        <v>537.35199999999998</v>
      </c>
      <c r="AK157" s="11">
        <v>5291.4840000000004</v>
      </c>
      <c r="AL157" s="36">
        <f t="shared" si="274"/>
        <v>9847.3328469978733</v>
      </c>
      <c r="AM157" s="35">
        <v>7.1999999999999995E-2</v>
      </c>
      <c r="AN157" s="11">
        <v>2.3780000000000001</v>
      </c>
      <c r="AO157" s="36">
        <f t="shared" si="278"/>
        <v>33027.777777777781</v>
      </c>
      <c r="AP157" s="35">
        <v>0</v>
      </c>
      <c r="AQ157" s="11">
        <v>0</v>
      </c>
      <c r="AR157" s="36">
        <v>0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35">
        <v>0</v>
      </c>
      <c r="BC157" s="11">
        <v>0</v>
      </c>
      <c r="BD157" s="36">
        <v>0</v>
      </c>
      <c r="BE157" s="35">
        <v>0</v>
      </c>
      <c r="BF157" s="11">
        <v>0</v>
      </c>
      <c r="BG157" s="36">
        <v>0</v>
      </c>
      <c r="BH157" s="35">
        <v>0</v>
      </c>
      <c r="BI157" s="11">
        <v>0</v>
      </c>
      <c r="BJ157" s="36">
        <v>0</v>
      </c>
      <c r="BK157" s="35">
        <v>0</v>
      </c>
      <c r="BL157" s="11">
        <v>0</v>
      </c>
      <c r="BM157" s="36">
        <v>0</v>
      </c>
      <c r="BN157" s="6">
        <f t="shared" si="281"/>
        <v>538.62400000000002</v>
      </c>
      <c r="BO157" s="13">
        <f t="shared" si="281"/>
        <v>5305.8519999999999</v>
      </c>
      <c r="BP157" s="4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</row>
    <row r="158" spans="1:187" x14ac:dyDescent="0.3">
      <c r="A158" s="45">
        <v>2018</v>
      </c>
      <c r="B158" s="36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82"/>
        <v>130685</v>
      </c>
      <c r="L158" s="35">
        <v>0</v>
      </c>
      <c r="M158" s="11">
        <v>0</v>
      </c>
      <c r="N158" s="36">
        <v>0</v>
      </c>
      <c r="O158" s="35">
        <v>0</v>
      </c>
      <c r="P158" s="11">
        <v>0</v>
      </c>
      <c r="Q158" s="36">
        <f t="shared" si="273"/>
        <v>0</v>
      </c>
      <c r="R158" s="35">
        <v>0</v>
      </c>
      <c r="S158" s="11">
        <v>0</v>
      </c>
      <c r="T158" s="36"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0</v>
      </c>
      <c r="AB158" s="11">
        <v>0</v>
      </c>
      <c r="AC158" s="36">
        <v>0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883.58900000000006</v>
      </c>
      <c r="AK158" s="11">
        <v>8663.2109999999993</v>
      </c>
      <c r="AL158" s="36">
        <f t="shared" si="274"/>
        <v>9804.570903440399</v>
      </c>
      <c r="AM158" s="35">
        <v>0</v>
      </c>
      <c r="AN158" s="11">
        <v>0</v>
      </c>
      <c r="AO158" s="36">
        <v>0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35">
        <v>0</v>
      </c>
      <c r="BC158" s="11">
        <v>0</v>
      </c>
      <c r="BD158" s="36">
        <v>0</v>
      </c>
      <c r="BE158" s="35">
        <v>0</v>
      </c>
      <c r="BF158" s="11">
        <v>0</v>
      </c>
      <c r="BG158" s="36">
        <v>0</v>
      </c>
      <c r="BH158" s="35">
        <v>0</v>
      </c>
      <c r="BI158" s="11">
        <v>0</v>
      </c>
      <c r="BJ158" s="36">
        <v>0</v>
      </c>
      <c r="BK158" s="35">
        <v>0</v>
      </c>
      <c r="BL158" s="11">
        <v>0</v>
      </c>
      <c r="BM158" s="36">
        <v>0</v>
      </c>
      <c r="BN158" s="6">
        <f t="shared" si="281"/>
        <v>883.7890000000001</v>
      </c>
      <c r="BO158" s="13">
        <f t="shared" si="281"/>
        <v>8689.348</v>
      </c>
      <c r="BP158" s="4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</row>
    <row r="159" spans="1:187" x14ac:dyDescent="0.3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82"/>
        <v>76572.89834009028</v>
      </c>
      <c r="L159" s="35">
        <v>0.43733999999999995</v>
      </c>
      <c r="M159" s="11">
        <v>112.02800000000001</v>
      </c>
      <c r="N159" s="36">
        <f t="shared" ref="N159" si="284">M159/L159*1000</f>
        <v>256157.68052316282</v>
      </c>
      <c r="O159" s="35">
        <v>0</v>
      </c>
      <c r="P159" s="11">
        <v>0</v>
      </c>
      <c r="Q159" s="36">
        <f t="shared" si="273"/>
        <v>0</v>
      </c>
      <c r="R159" s="35">
        <v>0</v>
      </c>
      <c r="S159" s="11">
        <v>0</v>
      </c>
      <c r="T159" s="36"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0</v>
      </c>
      <c r="AB159" s="11">
        <v>0</v>
      </c>
      <c r="AC159" s="36">
        <v>0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864.702</v>
      </c>
      <c r="AK159" s="11">
        <v>7598.0339999999997</v>
      </c>
      <c r="AL159" s="36">
        <f t="shared" si="274"/>
        <v>8786.8814921209851</v>
      </c>
      <c r="AM159" s="35">
        <v>0</v>
      </c>
      <c r="AN159" s="11">
        <v>0</v>
      </c>
      <c r="AO159" s="36">
        <v>0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16</v>
      </c>
      <c r="AW159" s="11">
        <v>178.387</v>
      </c>
      <c r="AX159" s="36">
        <f t="shared" ref="AX159" si="285">AW159/AV159*1000</f>
        <v>11149.1875</v>
      </c>
      <c r="AY159" s="35">
        <v>0</v>
      </c>
      <c r="AZ159" s="11">
        <v>0</v>
      </c>
      <c r="BA159" s="36">
        <v>0</v>
      </c>
      <c r="BB159" s="35">
        <v>0</v>
      </c>
      <c r="BC159" s="11">
        <v>0</v>
      </c>
      <c r="BD159" s="36">
        <v>0</v>
      </c>
      <c r="BE159" s="35">
        <v>0</v>
      </c>
      <c r="BF159" s="11">
        <v>0</v>
      </c>
      <c r="BG159" s="36">
        <v>0</v>
      </c>
      <c r="BH159" s="35">
        <v>0</v>
      </c>
      <c r="BI159" s="11">
        <v>0</v>
      </c>
      <c r="BJ159" s="36">
        <v>0</v>
      </c>
      <c r="BK159" s="35">
        <v>0</v>
      </c>
      <c r="BL159" s="11">
        <v>0</v>
      </c>
      <c r="BM159" s="36">
        <v>0</v>
      </c>
      <c r="BN159" s="6">
        <f t="shared" si="281"/>
        <v>883.23101999999994</v>
      </c>
      <c r="BO159" s="13">
        <f t="shared" si="281"/>
        <v>8048.6149999999998</v>
      </c>
      <c r="BP159" s="4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</row>
    <row r="160" spans="1:187" x14ac:dyDescent="0.3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86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>
        <v>0</v>
      </c>
      <c r="M160" s="11">
        <v>0</v>
      </c>
      <c r="N160" s="36">
        <v>0</v>
      </c>
      <c r="O160" s="35">
        <v>0</v>
      </c>
      <c r="P160" s="11">
        <v>0</v>
      </c>
      <c r="Q160" s="36">
        <f t="shared" si="273"/>
        <v>0</v>
      </c>
      <c r="R160" s="35">
        <v>0</v>
      </c>
      <c r="S160" s="11">
        <v>0</v>
      </c>
      <c r="T160" s="36"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0</v>
      </c>
      <c r="AB160" s="11">
        <v>0</v>
      </c>
      <c r="AC160" s="36">
        <v>0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630.01199999999994</v>
      </c>
      <c r="AK160" s="11">
        <v>6372.5860000000002</v>
      </c>
      <c r="AL160" s="36">
        <f t="shared" si="274"/>
        <v>10115.023205907191</v>
      </c>
      <c r="AM160" s="35">
        <v>0</v>
      </c>
      <c r="AN160" s="11">
        <v>0</v>
      </c>
      <c r="AO160" s="36">
        <v>0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0</v>
      </c>
      <c r="AW160" s="11">
        <v>0</v>
      </c>
      <c r="AX160" s="36">
        <v>0</v>
      </c>
      <c r="AY160" s="35">
        <v>0</v>
      </c>
      <c r="AZ160" s="11">
        <v>0</v>
      </c>
      <c r="BA160" s="36">
        <v>0</v>
      </c>
      <c r="BB160" s="35">
        <v>0</v>
      </c>
      <c r="BC160" s="11">
        <v>0</v>
      </c>
      <c r="BD160" s="36">
        <v>0</v>
      </c>
      <c r="BE160" s="35">
        <v>0</v>
      </c>
      <c r="BF160" s="11">
        <v>0</v>
      </c>
      <c r="BG160" s="36">
        <v>0</v>
      </c>
      <c r="BH160" s="35">
        <v>9.2999999999999999E-2</v>
      </c>
      <c r="BI160" s="11">
        <v>4.077</v>
      </c>
      <c r="BJ160" s="36">
        <f t="shared" si="275"/>
        <v>43838.709677419349</v>
      </c>
      <c r="BK160" s="35">
        <v>0</v>
      </c>
      <c r="BL160" s="11">
        <v>0</v>
      </c>
      <c r="BM160" s="36">
        <v>0</v>
      </c>
      <c r="BN160" s="6">
        <f t="shared" si="281"/>
        <v>635.1049999999999</v>
      </c>
      <c r="BO160" s="13">
        <f t="shared" si="281"/>
        <v>6495.576</v>
      </c>
      <c r="BP160" s="4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</row>
    <row r="161" spans="1:187" ht="15" thickBot="1" x14ac:dyDescent="0.35">
      <c r="A161" s="47"/>
      <c r="B161" s="48" t="s">
        <v>17</v>
      </c>
      <c r="C161" s="38">
        <f t="shared" ref="C161:D161" si="287">SUM(C149:C160)</f>
        <v>23.699000000000002</v>
      </c>
      <c r="D161" s="30">
        <f t="shared" si="287"/>
        <v>408.05700000000002</v>
      </c>
      <c r="E161" s="39"/>
      <c r="F161" s="38">
        <f t="shared" ref="F161:G161" si="288">SUM(F149:F160)</f>
        <v>8.3600000000000008E-2</v>
      </c>
      <c r="G161" s="30">
        <f t="shared" si="288"/>
        <v>1.37</v>
      </c>
      <c r="H161" s="39"/>
      <c r="I161" s="38">
        <f t="shared" ref="I161:J161" si="289">SUM(I149:I160)</f>
        <v>2.7916799999999995</v>
      </c>
      <c r="J161" s="30">
        <f t="shared" si="289"/>
        <v>231.41499999999999</v>
      </c>
      <c r="K161" s="39"/>
      <c r="L161" s="38">
        <f t="shared" ref="L161:M161" si="290">SUM(L149:L160)</f>
        <v>0.43733999999999995</v>
      </c>
      <c r="M161" s="30">
        <f t="shared" si="290"/>
        <v>112.02800000000001</v>
      </c>
      <c r="N161" s="39"/>
      <c r="O161" s="38">
        <f t="shared" ref="O161:P161" si="291">SUM(O149:O160)</f>
        <v>0</v>
      </c>
      <c r="P161" s="30">
        <f t="shared" si="291"/>
        <v>0</v>
      </c>
      <c r="Q161" s="39"/>
      <c r="R161" s="38">
        <f t="shared" ref="R161:S161" si="292">SUM(R149:R160)</f>
        <v>0</v>
      </c>
      <c r="S161" s="30">
        <f t="shared" si="292"/>
        <v>0</v>
      </c>
      <c r="T161" s="39"/>
      <c r="U161" s="38">
        <f t="shared" ref="U161:V161" si="293">SUM(U149:U160)</f>
        <v>0</v>
      </c>
      <c r="V161" s="30">
        <f t="shared" si="293"/>
        <v>0</v>
      </c>
      <c r="W161" s="39"/>
      <c r="X161" s="38">
        <f t="shared" ref="X161:Y161" si="294">SUM(X149:X160)</f>
        <v>0</v>
      </c>
      <c r="Y161" s="30">
        <f t="shared" si="294"/>
        <v>0</v>
      </c>
      <c r="Z161" s="39"/>
      <c r="AA161" s="38">
        <f t="shared" ref="AA161:AB161" si="295">SUM(AA149:AA160)</f>
        <v>0</v>
      </c>
      <c r="AB161" s="30">
        <f t="shared" si="295"/>
        <v>0</v>
      </c>
      <c r="AC161" s="39"/>
      <c r="AD161" s="38">
        <f t="shared" ref="AD161:AE161" si="296">SUM(AD149:AD160)</f>
        <v>0</v>
      </c>
      <c r="AE161" s="30">
        <f t="shared" si="296"/>
        <v>0</v>
      </c>
      <c r="AF161" s="39"/>
      <c r="AG161" s="38">
        <f t="shared" ref="AG161:AH161" si="297">SUM(AG149:AG160)</f>
        <v>0</v>
      </c>
      <c r="AH161" s="30">
        <f t="shared" si="297"/>
        <v>0</v>
      </c>
      <c r="AI161" s="39"/>
      <c r="AJ161" s="38">
        <f t="shared" ref="AJ161:AK161" si="298">SUM(AJ149:AJ160)</f>
        <v>7700.1769999999997</v>
      </c>
      <c r="AK161" s="30">
        <f t="shared" si="298"/>
        <v>67168.628999999986</v>
      </c>
      <c r="AL161" s="39"/>
      <c r="AM161" s="38">
        <f t="shared" ref="AM161:AN161" si="299">SUM(AM149:AM160)</f>
        <v>0.58199999999999996</v>
      </c>
      <c r="AN161" s="30">
        <f t="shared" si="299"/>
        <v>54.890999999999998</v>
      </c>
      <c r="AO161" s="39"/>
      <c r="AP161" s="38">
        <f t="shared" ref="AP161:AQ161" si="300">SUM(AP149:AP160)</f>
        <v>0</v>
      </c>
      <c r="AQ161" s="30">
        <f t="shared" si="300"/>
        <v>0</v>
      </c>
      <c r="AR161" s="39"/>
      <c r="AS161" s="38">
        <f t="shared" ref="AS161:AT161" si="301">SUM(AS149:AS160)</f>
        <v>0</v>
      </c>
      <c r="AT161" s="30">
        <f t="shared" si="301"/>
        <v>0</v>
      </c>
      <c r="AU161" s="39"/>
      <c r="AV161" s="38">
        <f t="shared" ref="AV161:AW161" si="302">SUM(AV149:AV160)</f>
        <v>16</v>
      </c>
      <c r="AW161" s="30">
        <f t="shared" si="302"/>
        <v>178.387</v>
      </c>
      <c r="AX161" s="39"/>
      <c r="AY161" s="38">
        <f t="shared" ref="AY161:AZ161" si="303">SUM(AY149:AY160)</f>
        <v>0</v>
      </c>
      <c r="AZ161" s="30">
        <f t="shared" si="303"/>
        <v>0</v>
      </c>
      <c r="BA161" s="39"/>
      <c r="BB161" s="38">
        <f t="shared" ref="BB161:BC161" si="304">SUM(BB149:BB160)</f>
        <v>0</v>
      </c>
      <c r="BC161" s="30">
        <f t="shared" si="304"/>
        <v>0</v>
      </c>
      <c r="BD161" s="39"/>
      <c r="BE161" s="38">
        <f t="shared" ref="BE161:BF161" si="305">SUM(BE149:BE160)</f>
        <v>421.61</v>
      </c>
      <c r="BF161" s="30">
        <f t="shared" si="305"/>
        <v>4069.3159999999998</v>
      </c>
      <c r="BG161" s="39"/>
      <c r="BH161" s="38">
        <f t="shared" ref="BH161:BI161" si="306">SUM(BH149:BH160)</f>
        <v>2.673</v>
      </c>
      <c r="BI161" s="30">
        <f t="shared" si="306"/>
        <v>186.98599999999999</v>
      </c>
      <c r="BJ161" s="39"/>
      <c r="BK161" s="38">
        <f t="shared" ref="BK161:BL161" si="307">SUM(BK149:BK160)</f>
        <v>0.02</v>
      </c>
      <c r="BL161" s="30">
        <f t="shared" si="307"/>
        <v>2.2599999999999998</v>
      </c>
      <c r="BM161" s="39"/>
      <c r="BN161" s="31">
        <f t="shared" si="281"/>
        <v>8168.0736200000001</v>
      </c>
      <c r="BO161" s="32">
        <f t="shared" si="281"/>
        <v>72413.338999999978</v>
      </c>
      <c r="BP161" s="4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M161" s="3"/>
      <c r="DR161" s="3"/>
      <c r="DW161" s="3"/>
      <c r="EB161" s="3"/>
      <c r="EG161" s="3"/>
      <c r="EL161" s="3"/>
      <c r="EQ161" s="3"/>
      <c r="EV161" s="3"/>
      <c r="FA161" s="3"/>
      <c r="FF161" s="3"/>
      <c r="FK161" s="3"/>
      <c r="FP161" s="3"/>
      <c r="FU161" s="3"/>
      <c r="FZ161" s="3"/>
      <c r="GE161" s="3"/>
    </row>
    <row r="162" spans="1:187" x14ac:dyDescent="0.3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1">
        <f t="shared" ref="K162" si="308">J162/I162*1000</f>
        <v>1007345.4545454545</v>
      </c>
      <c r="L162" s="35">
        <v>0</v>
      </c>
      <c r="M162" s="11">
        <v>0</v>
      </c>
      <c r="N162" s="36">
        <v>0</v>
      </c>
      <c r="O162" s="35">
        <v>0</v>
      </c>
      <c r="P162" s="11">
        <v>0</v>
      </c>
      <c r="Q162" s="36">
        <f t="shared" ref="Q162:Q173" si="309">IF(O162=0,0,P162/O162*1000)</f>
        <v>0</v>
      </c>
      <c r="R162" s="35">
        <v>0</v>
      </c>
      <c r="S162" s="11">
        <v>0</v>
      </c>
      <c r="T162" s="36"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0</v>
      </c>
      <c r="AB162" s="11">
        <v>0</v>
      </c>
      <c r="AC162" s="36">
        <v>0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707.77200000000005</v>
      </c>
      <c r="AK162" s="11">
        <v>5777.19</v>
      </c>
      <c r="AL162" s="36">
        <f t="shared" ref="AL162:AL173" si="310">AK162/AJ162*1000</f>
        <v>8162.501483528592</v>
      </c>
      <c r="AM162" s="35">
        <v>0</v>
      </c>
      <c r="AN162" s="11">
        <v>0</v>
      </c>
      <c r="AO162" s="36">
        <v>0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35">
        <v>0</v>
      </c>
      <c r="BC162" s="11">
        <v>0</v>
      </c>
      <c r="BD162" s="36">
        <v>0</v>
      </c>
      <c r="BE162" s="35">
        <v>0</v>
      </c>
      <c r="BF162" s="11">
        <v>0</v>
      </c>
      <c r="BG162" s="36">
        <v>0</v>
      </c>
      <c r="BH162" s="35">
        <v>0</v>
      </c>
      <c r="BI162" s="11">
        <v>0</v>
      </c>
      <c r="BJ162" s="36">
        <v>0</v>
      </c>
      <c r="BK162" s="35">
        <v>0</v>
      </c>
      <c r="BL162" s="11">
        <v>0</v>
      </c>
      <c r="BM162" s="36">
        <v>0</v>
      </c>
      <c r="BN162" s="6">
        <f t="shared" ref="BN162:BN172" si="311">SUM(BE162,BB162,AM162,AJ162,AD162,U162,C162,I162,AG162+AY162)+BK162+X162+AV162+L162+BH162+F162+AP162</f>
        <v>707.93700000000001</v>
      </c>
      <c r="BO162" s="13">
        <f t="shared" ref="BO162:BO172" si="312">SUM(BF162,BC162,AN162,AK162,AE162,V162,D162,J162,AH162+AZ162)+BL162+Y162+AW162+M162+BI162+G162+AQ162</f>
        <v>5943.402</v>
      </c>
      <c r="BP162" s="4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</row>
    <row r="163" spans="1:187" x14ac:dyDescent="0.3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313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>
        <v>0</v>
      </c>
      <c r="M163" s="11">
        <v>0</v>
      </c>
      <c r="N163" s="36">
        <v>0</v>
      </c>
      <c r="O163" s="35">
        <v>0</v>
      </c>
      <c r="P163" s="11">
        <v>0</v>
      </c>
      <c r="Q163" s="36">
        <f t="shared" si="309"/>
        <v>0</v>
      </c>
      <c r="R163" s="35">
        <v>0</v>
      </c>
      <c r="S163" s="11">
        <v>0</v>
      </c>
      <c r="T163" s="36"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0</v>
      </c>
      <c r="AB163" s="11">
        <v>0</v>
      </c>
      <c r="AC163" s="36">
        <v>0</v>
      </c>
      <c r="AD163" s="35">
        <v>0</v>
      </c>
      <c r="AE163" s="11">
        <v>0</v>
      </c>
      <c r="AF163" s="36">
        <v>0</v>
      </c>
      <c r="AG163" s="35">
        <v>0</v>
      </c>
      <c r="AH163" s="11">
        <v>0</v>
      </c>
      <c r="AI163" s="36">
        <v>0</v>
      </c>
      <c r="AJ163" s="35">
        <v>247.82400000000001</v>
      </c>
      <c r="AK163" s="11">
        <v>1655.3610000000001</v>
      </c>
      <c r="AL163" s="36">
        <f t="shared" si="310"/>
        <v>6679.5830912260308</v>
      </c>
      <c r="AM163" s="35">
        <v>9</v>
      </c>
      <c r="AN163" s="11">
        <v>36.969000000000001</v>
      </c>
      <c r="AO163" s="36">
        <f t="shared" ref="AO163:AO168" si="314">AN163/AM163*1000</f>
        <v>4107.666666666667</v>
      </c>
      <c r="AP163" s="35">
        <v>0</v>
      </c>
      <c r="AQ163" s="11">
        <v>0</v>
      </c>
      <c r="AR163" s="36">
        <v>0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35">
        <v>0</v>
      </c>
      <c r="BC163" s="11">
        <v>0</v>
      </c>
      <c r="BD163" s="36">
        <v>0</v>
      </c>
      <c r="BE163" s="35">
        <v>0</v>
      </c>
      <c r="BF163" s="11">
        <v>0</v>
      </c>
      <c r="BG163" s="36">
        <v>0</v>
      </c>
      <c r="BH163" s="35">
        <v>0</v>
      </c>
      <c r="BI163" s="11">
        <v>0</v>
      </c>
      <c r="BJ163" s="36">
        <v>0</v>
      </c>
      <c r="BK163" s="35">
        <v>0</v>
      </c>
      <c r="BL163" s="11">
        <v>0</v>
      </c>
      <c r="BM163" s="36">
        <v>0</v>
      </c>
      <c r="BN163" s="6">
        <f t="shared" si="311"/>
        <v>267.774</v>
      </c>
      <c r="BO163" s="13">
        <f t="shared" si="312"/>
        <v>1812.2180000000001</v>
      </c>
      <c r="BP163" s="4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</row>
    <row r="164" spans="1:187" x14ac:dyDescent="0.3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>
        <v>0</v>
      </c>
      <c r="M164" s="11">
        <v>0</v>
      </c>
      <c r="N164" s="36">
        <v>0</v>
      </c>
      <c r="O164" s="35">
        <v>0</v>
      </c>
      <c r="P164" s="11">
        <v>0</v>
      </c>
      <c r="Q164" s="36">
        <f t="shared" si="309"/>
        <v>0</v>
      </c>
      <c r="R164" s="35">
        <v>0</v>
      </c>
      <c r="S164" s="11">
        <v>0</v>
      </c>
      <c r="T164" s="36"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0</v>
      </c>
      <c r="AB164" s="11">
        <v>0</v>
      </c>
      <c r="AC164" s="36">
        <v>0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685.92399999999998</v>
      </c>
      <c r="AK164" s="11">
        <v>4420.4870000000001</v>
      </c>
      <c r="AL164" s="36">
        <f t="shared" si="310"/>
        <v>6444.5725765536708</v>
      </c>
      <c r="AM164" s="35">
        <v>0</v>
      </c>
      <c r="AN164" s="11">
        <v>0</v>
      </c>
      <c r="AO164" s="36">
        <v>0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35">
        <v>0</v>
      </c>
      <c r="BC164" s="11">
        <v>0</v>
      </c>
      <c r="BD164" s="36">
        <v>0</v>
      </c>
      <c r="BE164" s="35">
        <v>0</v>
      </c>
      <c r="BF164" s="11">
        <v>0</v>
      </c>
      <c r="BG164" s="36">
        <v>0</v>
      </c>
      <c r="BH164" s="35">
        <v>0</v>
      </c>
      <c r="BI164" s="11">
        <v>0</v>
      </c>
      <c r="BJ164" s="36">
        <v>0</v>
      </c>
      <c r="BK164" s="35">
        <v>0</v>
      </c>
      <c r="BL164" s="11">
        <v>0</v>
      </c>
      <c r="BM164" s="36">
        <v>0</v>
      </c>
      <c r="BN164" s="6">
        <f t="shared" si="311"/>
        <v>685.92399999999998</v>
      </c>
      <c r="BO164" s="13">
        <f t="shared" si="312"/>
        <v>4420.4870000000001</v>
      </c>
      <c r="BP164" s="4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</row>
    <row r="165" spans="1:187" x14ac:dyDescent="0.3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313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>
        <v>1.5900000000000001E-2</v>
      </c>
      <c r="M165" s="11">
        <v>58.637999999999998</v>
      </c>
      <c r="N165" s="51">
        <f t="shared" ref="N165:N173" si="315">M165/L165*1000</f>
        <v>3687924.5283018863</v>
      </c>
      <c r="O165" s="35">
        <v>0</v>
      </c>
      <c r="P165" s="11">
        <v>0</v>
      </c>
      <c r="Q165" s="36">
        <f t="shared" si="309"/>
        <v>0</v>
      </c>
      <c r="R165" s="35">
        <v>0</v>
      </c>
      <c r="S165" s="11">
        <v>0</v>
      </c>
      <c r="T165" s="36"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0</v>
      </c>
      <c r="AB165" s="11">
        <v>0</v>
      </c>
      <c r="AC165" s="36">
        <v>0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561.21600000000001</v>
      </c>
      <c r="AK165" s="11">
        <v>4149.9639999999999</v>
      </c>
      <c r="AL165" s="36">
        <f t="shared" si="310"/>
        <v>7394.5931691184851</v>
      </c>
      <c r="AM165" s="35">
        <v>0</v>
      </c>
      <c r="AN165" s="11">
        <v>0</v>
      </c>
      <c r="AO165" s="36">
        <v>0</v>
      </c>
      <c r="AP165" s="35">
        <v>0</v>
      </c>
      <c r="AQ165" s="11">
        <v>0</v>
      </c>
      <c r="AR165" s="36">
        <v>0</v>
      </c>
      <c r="AS165" s="35">
        <v>0</v>
      </c>
      <c r="AT165" s="11">
        <v>0</v>
      </c>
      <c r="AU165" s="36">
        <v>0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35">
        <v>0</v>
      </c>
      <c r="BC165" s="11">
        <v>0</v>
      </c>
      <c r="BD165" s="36">
        <v>0</v>
      </c>
      <c r="BE165" s="35">
        <v>8.3000000000000001E-4</v>
      </c>
      <c r="BF165" s="11">
        <v>0.76500000000000001</v>
      </c>
      <c r="BG165" s="36">
        <f t="shared" ref="BG165:BG170" si="316">BF165/BE165*1000</f>
        <v>921686.7469879518</v>
      </c>
      <c r="BH165" s="35">
        <v>0</v>
      </c>
      <c r="BI165" s="11">
        <v>0</v>
      </c>
      <c r="BJ165" s="36">
        <v>0</v>
      </c>
      <c r="BK165" s="35">
        <v>0</v>
      </c>
      <c r="BL165" s="11">
        <v>0</v>
      </c>
      <c r="BM165" s="36">
        <v>0</v>
      </c>
      <c r="BN165" s="6">
        <f t="shared" si="311"/>
        <v>571.23272999999995</v>
      </c>
      <c r="BO165" s="13">
        <f t="shared" si="312"/>
        <v>4557.16</v>
      </c>
      <c r="BP165" s="4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</row>
    <row r="166" spans="1:187" x14ac:dyDescent="0.3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>
        <v>0</v>
      </c>
      <c r="M166" s="11">
        <v>0</v>
      </c>
      <c r="N166" s="36">
        <v>0</v>
      </c>
      <c r="O166" s="35">
        <v>0</v>
      </c>
      <c r="P166" s="11">
        <v>0</v>
      </c>
      <c r="Q166" s="36">
        <f t="shared" si="309"/>
        <v>0</v>
      </c>
      <c r="R166" s="35">
        <v>0</v>
      </c>
      <c r="S166" s="11">
        <v>0</v>
      </c>
      <c r="T166" s="36"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0</v>
      </c>
      <c r="AB166" s="11">
        <v>0</v>
      </c>
      <c r="AC166" s="36">
        <v>0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597.74400000000003</v>
      </c>
      <c r="AK166" s="11">
        <v>4794.5349999999999</v>
      </c>
      <c r="AL166" s="36">
        <f t="shared" si="310"/>
        <v>8021.050817741374</v>
      </c>
      <c r="AM166" s="35">
        <v>0</v>
      </c>
      <c r="AN166" s="11">
        <v>0</v>
      </c>
      <c r="AO166" s="36">
        <v>0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35">
        <v>0</v>
      </c>
      <c r="BC166" s="11">
        <v>0</v>
      </c>
      <c r="BD166" s="36">
        <v>0</v>
      </c>
      <c r="BE166" s="35">
        <v>0</v>
      </c>
      <c r="BF166" s="11">
        <v>0</v>
      </c>
      <c r="BG166" s="36">
        <v>0</v>
      </c>
      <c r="BH166" s="35">
        <v>0</v>
      </c>
      <c r="BI166" s="11">
        <v>0</v>
      </c>
      <c r="BJ166" s="36">
        <v>0</v>
      </c>
      <c r="BK166" s="35">
        <v>0</v>
      </c>
      <c r="BL166" s="11">
        <v>0</v>
      </c>
      <c r="BM166" s="36">
        <v>0</v>
      </c>
      <c r="BN166" s="6">
        <f t="shared" si="311"/>
        <v>597.74400000000003</v>
      </c>
      <c r="BO166" s="13">
        <f t="shared" si="312"/>
        <v>4794.5349999999999</v>
      </c>
      <c r="BP166" s="4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</row>
    <row r="167" spans="1:187" x14ac:dyDescent="0.3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>
        <v>0</v>
      </c>
      <c r="M167" s="11">
        <v>0</v>
      </c>
      <c r="N167" s="36">
        <v>0</v>
      </c>
      <c r="O167" s="35">
        <v>0</v>
      </c>
      <c r="P167" s="11">
        <v>0</v>
      </c>
      <c r="Q167" s="36">
        <f t="shared" si="309"/>
        <v>0</v>
      </c>
      <c r="R167" s="35">
        <v>0</v>
      </c>
      <c r="S167" s="11">
        <v>0</v>
      </c>
      <c r="T167" s="36"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0</v>
      </c>
      <c r="AB167" s="11">
        <v>0</v>
      </c>
      <c r="AC167" s="36">
        <v>0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446.93200000000002</v>
      </c>
      <c r="AK167" s="11">
        <v>3737.018</v>
      </c>
      <c r="AL167" s="36">
        <f t="shared" si="310"/>
        <v>8361.4912335657336</v>
      </c>
      <c r="AM167" s="35">
        <v>0</v>
      </c>
      <c r="AN167" s="11">
        <v>0</v>
      </c>
      <c r="AO167" s="36">
        <v>0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35">
        <v>0</v>
      </c>
      <c r="BC167" s="11">
        <v>0</v>
      </c>
      <c r="BD167" s="36">
        <v>0</v>
      </c>
      <c r="BE167" s="35">
        <v>0</v>
      </c>
      <c r="BF167" s="11">
        <v>0</v>
      </c>
      <c r="BG167" s="36">
        <v>0</v>
      </c>
      <c r="BH167" s="35">
        <v>0</v>
      </c>
      <c r="BI167" s="11">
        <v>0</v>
      </c>
      <c r="BJ167" s="36">
        <v>0</v>
      </c>
      <c r="BK167" s="35">
        <v>0</v>
      </c>
      <c r="BL167" s="11">
        <v>0</v>
      </c>
      <c r="BM167" s="36">
        <v>0</v>
      </c>
      <c r="BN167" s="6">
        <f t="shared" si="311"/>
        <v>446.93200000000002</v>
      </c>
      <c r="BO167" s="13">
        <f t="shared" si="312"/>
        <v>3737.018</v>
      </c>
      <c r="BP167" s="4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</row>
    <row r="168" spans="1:187" x14ac:dyDescent="0.3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313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>
        <v>0</v>
      </c>
      <c r="M168" s="11">
        <v>0</v>
      </c>
      <c r="N168" s="36">
        <v>0</v>
      </c>
      <c r="O168" s="35">
        <v>0</v>
      </c>
      <c r="P168" s="11">
        <v>0</v>
      </c>
      <c r="Q168" s="36">
        <f t="shared" si="309"/>
        <v>0</v>
      </c>
      <c r="R168" s="35">
        <v>0</v>
      </c>
      <c r="S168" s="11">
        <v>0</v>
      </c>
      <c r="T168" s="36"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0</v>
      </c>
      <c r="AB168" s="11">
        <v>0</v>
      </c>
      <c r="AC168" s="36">
        <v>0</v>
      </c>
      <c r="AD168" s="35">
        <v>0</v>
      </c>
      <c r="AE168" s="11">
        <v>0</v>
      </c>
      <c r="AF168" s="36">
        <v>0</v>
      </c>
      <c r="AG168" s="35">
        <v>0</v>
      </c>
      <c r="AH168" s="11">
        <v>0</v>
      </c>
      <c r="AI168" s="36">
        <v>0</v>
      </c>
      <c r="AJ168" s="35">
        <v>799.25199999999995</v>
      </c>
      <c r="AK168" s="11">
        <v>6249.9979999999996</v>
      </c>
      <c r="AL168" s="36">
        <f t="shared" si="310"/>
        <v>7819.8090214350414</v>
      </c>
      <c r="AM168" s="35">
        <v>2</v>
      </c>
      <c r="AN168" s="11">
        <v>8.6560000000000006</v>
      </c>
      <c r="AO168" s="36">
        <f t="shared" si="314"/>
        <v>4328</v>
      </c>
      <c r="AP168" s="35">
        <v>0</v>
      </c>
      <c r="AQ168" s="11">
        <v>0</v>
      </c>
      <c r="AR168" s="36">
        <v>0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35">
        <v>0</v>
      </c>
      <c r="BC168" s="11">
        <v>0</v>
      </c>
      <c r="BD168" s="36">
        <v>0</v>
      </c>
      <c r="BE168" s="35">
        <v>0</v>
      </c>
      <c r="BF168" s="11">
        <v>0</v>
      </c>
      <c r="BG168" s="36">
        <v>0</v>
      </c>
      <c r="BH168" s="35">
        <v>0</v>
      </c>
      <c r="BI168" s="11">
        <v>0</v>
      </c>
      <c r="BJ168" s="36">
        <v>0</v>
      </c>
      <c r="BK168" s="35">
        <v>0</v>
      </c>
      <c r="BL168" s="11">
        <v>0</v>
      </c>
      <c r="BM168" s="36">
        <v>0</v>
      </c>
      <c r="BN168" s="6">
        <f t="shared" si="311"/>
        <v>810.33699999999999</v>
      </c>
      <c r="BO168" s="13">
        <f t="shared" si="312"/>
        <v>6401.6299999999992</v>
      </c>
      <c r="BP168" s="4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</row>
    <row r="169" spans="1:187" x14ac:dyDescent="0.3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>
        <v>0</v>
      </c>
      <c r="M169" s="11">
        <v>0</v>
      </c>
      <c r="N169" s="36">
        <v>0</v>
      </c>
      <c r="O169" s="35">
        <v>0</v>
      </c>
      <c r="P169" s="11">
        <v>0</v>
      </c>
      <c r="Q169" s="36">
        <f t="shared" si="309"/>
        <v>0</v>
      </c>
      <c r="R169" s="35">
        <v>0</v>
      </c>
      <c r="S169" s="11">
        <v>0</v>
      </c>
      <c r="T169" s="36"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0</v>
      </c>
      <c r="AB169" s="11">
        <v>0</v>
      </c>
      <c r="AC169" s="36">
        <v>0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346.37599999999998</v>
      </c>
      <c r="AK169" s="11">
        <v>2538.701</v>
      </c>
      <c r="AL169" s="36">
        <f t="shared" si="310"/>
        <v>7329.3213155645899</v>
      </c>
      <c r="AM169" s="35">
        <v>0</v>
      </c>
      <c r="AN169" s="11">
        <v>0</v>
      </c>
      <c r="AO169" s="36">
        <v>0</v>
      </c>
      <c r="AP169" s="35">
        <v>0</v>
      </c>
      <c r="AQ169" s="11">
        <v>0</v>
      </c>
      <c r="AR169" s="36">
        <v>0</v>
      </c>
      <c r="AS169" s="35">
        <v>0</v>
      </c>
      <c r="AT169" s="11">
        <v>0</v>
      </c>
      <c r="AU169" s="36">
        <v>0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35">
        <v>0</v>
      </c>
      <c r="BC169" s="11">
        <v>0</v>
      </c>
      <c r="BD169" s="36">
        <v>0</v>
      </c>
      <c r="BE169" s="35">
        <v>7.1999999999999994E-4</v>
      </c>
      <c r="BF169" s="11">
        <v>0.71399999999999997</v>
      </c>
      <c r="BG169" s="36">
        <f t="shared" si="316"/>
        <v>991666.66666666674</v>
      </c>
      <c r="BH169" s="35">
        <v>0</v>
      </c>
      <c r="BI169" s="11">
        <v>0</v>
      </c>
      <c r="BJ169" s="36">
        <v>0</v>
      </c>
      <c r="BK169" s="35">
        <v>0</v>
      </c>
      <c r="BL169" s="11">
        <v>0</v>
      </c>
      <c r="BM169" s="36">
        <v>0</v>
      </c>
      <c r="BN169" s="6">
        <f t="shared" si="311"/>
        <v>346.37671999999998</v>
      </c>
      <c r="BO169" s="13">
        <f t="shared" si="312"/>
        <v>2539.415</v>
      </c>
      <c r="BP169" s="4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</row>
    <row r="170" spans="1:187" x14ac:dyDescent="0.3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>
        <v>0</v>
      </c>
      <c r="M170" s="11">
        <v>0</v>
      </c>
      <c r="N170" s="36">
        <v>0</v>
      </c>
      <c r="O170" s="35">
        <v>0</v>
      </c>
      <c r="P170" s="11">
        <v>0</v>
      </c>
      <c r="Q170" s="36">
        <f t="shared" si="309"/>
        <v>0</v>
      </c>
      <c r="R170" s="35">
        <v>0</v>
      </c>
      <c r="S170" s="11">
        <v>0</v>
      </c>
      <c r="T170" s="36"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0</v>
      </c>
      <c r="AB170" s="11">
        <v>0</v>
      </c>
      <c r="AC170" s="36">
        <v>0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364.64800000000002</v>
      </c>
      <c r="AK170" s="11">
        <v>2792.5079999999998</v>
      </c>
      <c r="AL170" s="36">
        <f t="shared" si="310"/>
        <v>7658.0921875342783</v>
      </c>
      <c r="AM170" s="35">
        <v>0</v>
      </c>
      <c r="AN170" s="11">
        <v>0</v>
      </c>
      <c r="AO170" s="36">
        <v>0</v>
      </c>
      <c r="AP170" s="35">
        <v>0</v>
      </c>
      <c r="AQ170" s="11">
        <v>0</v>
      </c>
      <c r="AR170" s="36">
        <v>0</v>
      </c>
      <c r="AS170" s="35">
        <v>0</v>
      </c>
      <c r="AT170" s="11">
        <v>0</v>
      </c>
      <c r="AU170" s="36">
        <v>0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35">
        <v>0</v>
      </c>
      <c r="BC170" s="11">
        <v>0</v>
      </c>
      <c r="BD170" s="36">
        <v>0</v>
      </c>
      <c r="BE170" s="35">
        <v>8.5999999999999998E-4</v>
      </c>
      <c r="BF170" s="11">
        <v>1.9670000000000001</v>
      </c>
      <c r="BG170" s="51">
        <f t="shared" si="316"/>
        <v>2287209.3023255817</v>
      </c>
      <c r="BH170" s="35">
        <v>0</v>
      </c>
      <c r="BI170" s="11">
        <v>0</v>
      </c>
      <c r="BJ170" s="36">
        <v>0</v>
      </c>
      <c r="BK170" s="35">
        <v>0</v>
      </c>
      <c r="BL170" s="11">
        <v>0</v>
      </c>
      <c r="BM170" s="36">
        <v>0</v>
      </c>
      <c r="BN170" s="6">
        <f t="shared" si="311"/>
        <v>364.64886000000001</v>
      </c>
      <c r="BO170" s="13">
        <f t="shared" si="312"/>
        <v>2794.4749999999999</v>
      </c>
      <c r="BP170" s="4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</row>
    <row r="171" spans="1:187" x14ac:dyDescent="0.3">
      <c r="A171" s="45">
        <v>2019</v>
      </c>
      <c r="B171" s="36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>
        <v>0</v>
      </c>
      <c r="M171" s="11">
        <v>0</v>
      </c>
      <c r="N171" s="36">
        <v>0</v>
      </c>
      <c r="O171" s="35">
        <v>0</v>
      </c>
      <c r="P171" s="11">
        <v>0</v>
      </c>
      <c r="Q171" s="36">
        <f t="shared" si="309"/>
        <v>0</v>
      </c>
      <c r="R171" s="35">
        <v>0</v>
      </c>
      <c r="S171" s="11">
        <v>0</v>
      </c>
      <c r="T171" s="36">
        <v>0</v>
      </c>
      <c r="U171" s="35">
        <v>1.25</v>
      </c>
      <c r="V171" s="11">
        <v>208.93899999999999</v>
      </c>
      <c r="W171" s="36">
        <f t="shared" ref="W171" si="317">V171/U171*1000</f>
        <v>167151.19999999998</v>
      </c>
      <c r="X171" s="35">
        <v>0</v>
      </c>
      <c r="Y171" s="11">
        <v>0</v>
      </c>
      <c r="Z171" s="36">
        <v>0</v>
      </c>
      <c r="AA171" s="35">
        <v>0</v>
      </c>
      <c r="AB171" s="11">
        <v>0</v>
      </c>
      <c r="AC171" s="36">
        <v>0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855.00800000000004</v>
      </c>
      <c r="AK171" s="11">
        <v>6442.451</v>
      </c>
      <c r="AL171" s="36">
        <f t="shared" si="310"/>
        <v>7534.9599068078887</v>
      </c>
      <c r="AM171" s="35">
        <v>0</v>
      </c>
      <c r="AN171" s="11">
        <v>0</v>
      </c>
      <c r="AO171" s="36">
        <v>0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35">
        <v>0</v>
      </c>
      <c r="BC171" s="11">
        <v>0</v>
      </c>
      <c r="BD171" s="36">
        <v>0</v>
      </c>
      <c r="BE171" s="35">
        <v>0</v>
      </c>
      <c r="BF171" s="11">
        <v>0</v>
      </c>
      <c r="BG171" s="36">
        <v>0</v>
      </c>
      <c r="BH171" s="35">
        <v>0</v>
      </c>
      <c r="BI171" s="11">
        <v>0</v>
      </c>
      <c r="BJ171" s="36">
        <v>0</v>
      </c>
      <c r="BK171" s="35">
        <v>0</v>
      </c>
      <c r="BL171" s="11">
        <v>0</v>
      </c>
      <c r="BM171" s="36">
        <v>0</v>
      </c>
      <c r="BN171" s="6">
        <f t="shared" si="311"/>
        <v>856.25800000000004</v>
      </c>
      <c r="BO171" s="13">
        <f t="shared" si="312"/>
        <v>6651.39</v>
      </c>
      <c r="BP171" s="4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</row>
    <row r="172" spans="1:187" x14ac:dyDescent="0.3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313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>
        <v>0.48895</v>
      </c>
      <c r="M172" s="11">
        <v>52.832000000000001</v>
      </c>
      <c r="N172" s="36">
        <f t="shared" si="315"/>
        <v>108051.94805194806</v>
      </c>
      <c r="O172" s="35">
        <v>0</v>
      </c>
      <c r="P172" s="11">
        <v>0</v>
      </c>
      <c r="Q172" s="36">
        <f t="shared" si="309"/>
        <v>0</v>
      </c>
      <c r="R172" s="35">
        <v>0</v>
      </c>
      <c r="S172" s="11">
        <v>0</v>
      </c>
      <c r="T172" s="36"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0</v>
      </c>
      <c r="AB172" s="11">
        <v>0</v>
      </c>
      <c r="AC172" s="36">
        <v>0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640.65599999999995</v>
      </c>
      <c r="AK172" s="11">
        <v>4987.8029999999999</v>
      </c>
      <c r="AL172" s="36">
        <f t="shared" si="310"/>
        <v>7785.4620888589197</v>
      </c>
      <c r="AM172" s="35">
        <v>0</v>
      </c>
      <c r="AN172" s="11">
        <v>0</v>
      </c>
      <c r="AO172" s="36">
        <v>0</v>
      </c>
      <c r="AP172" s="35">
        <v>0</v>
      </c>
      <c r="AQ172" s="11">
        <v>0</v>
      </c>
      <c r="AR172" s="36">
        <v>0</v>
      </c>
      <c r="AS172" s="35">
        <v>0</v>
      </c>
      <c r="AT172" s="11">
        <v>0</v>
      </c>
      <c r="AU172" s="36">
        <v>0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35">
        <v>0</v>
      </c>
      <c r="BC172" s="11">
        <v>0</v>
      </c>
      <c r="BD172" s="36">
        <v>0</v>
      </c>
      <c r="BE172" s="35">
        <v>1.65</v>
      </c>
      <c r="BF172" s="11">
        <v>124.157</v>
      </c>
      <c r="BG172" s="36">
        <f t="shared" ref="BG172" si="318">BF172/BE172*1000</f>
        <v>75246.666666666672</v>
      </c>
      <c r="BH172" s="35">
        <v>0</v>
      </c>
      <c r="BI172" s="11">
        <v>0</v>
      </c>
      <c r="BJ172" s="36">
        <v>0</v>
      </c>
      <c r="BK172" s="35">
        <v>0</v>
      </c>
      <c r="BL172" s="11">
        <v>0</v>
      </c>
      <c r="BM172" s="36">
        <v>0</v>
      </c>
      <c r="BN172" s="6">
        <f t="shared" si="311"/>
        <v>651.90895</v>
      </c>
      <c r="BO172" s="13">
        <f t="shared" si="312"/>
        <v>5380.8580000000002</v>
      </c>
      <c r="BP172" s="4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</row>
    <row r="173" spans="1:187" x14ac:dyDescent="0.3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>
        <v>0.5</v>
      </c>
      <c r="M173" s="11">
        <v>79.325999999999993</v>
      </c>
      <c r="N173" s="36">
        <f t="shared" si="315"/>
        <v>158652</v>
      </c>
      <c r="O173" s="35">
        <v>0</v>
      </c>
      <c r="P173" s="11">
        <v>0</v>
      </c>
      <c r="Q173" s="36">
        <f t="shared" si="309"/>
        <v>0</v>
      </c>
      <c r="R173" s="35">
        <v>0</v>
      </c>
      <c r="S173" s="11">
        <v>0</v>
      </c>
      <c r="T173" s="36"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0</v>
      </c>
      <c r="AB173" s="11">
        <v>0</v>
      </c>
      <c r="AC173" s="36">
        <v>0</v>
      </c>
      <c r="AD173" s="35">
        <v>0</v>
      </c>
      <c r="AE173" s="11">
        <v>0</v>
      </c>
      <c r="AF173" s="36">
        <v>0</v>
      </c>
      <c r="AG173" s="35">
        <v>0</v>
      </c>
      <c r="AH173" s="11">
        <v>0</v>
      </c>
      <c r="AI173" s="36">
        <v>0</v>
      </c>
      <c r="AJ173" s="35">
        <v>664.5</v>
      </c>
      <c r="AK173" s="11">
        <v>5397.4939999999997</v>
      </c>
      <c r="AL173" s="36">
        <f t="shared" si="310"/>
        <v>8122.6395786305493</v>
      </c>
      <c r="AM173" s="35">
        <v>0</v>
      </c>
      <c r="AN173" s="11">
        <v>0</v>
      </c>
      <c r="AO173" s="36">
        <v>0</v>
      </c>
      <c r="AP173" s="35">
        <v>0.5</v>
      </c>
      <c r="AQ173" s="11">
        <v>0.83</v>
      </c>
      <c r="AR173" s="36">
        <f t="shared" ref="AR173" si="319">AQ173/AP173*1000</f>
        <v>1660</v>
      </c>
      <c r="AS173" s="35">
        <v>0</v>
      </c>
      <c r="AT173" s="11">
        <v>0</v>
      </c>
      <c r="AU173" s="36">
        <v>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35">
        <v>0</v>
      </c>
      <c r="BC173" s="11">
        <v>0</v>
      </c>
      <c r="BD173" s="36">
        <v>0</v>
      </c>
      <c r="BE173" s="35">
        <v>0</v>
      </c>
      <c r="BF173" s="11">
        <v>0</v>
      </c>
      <c r="BG173" s="36">
        <v>0</v>
      </c>
      <c r="BH173" s="35">
        <v>0</v>
      </c>
      <c r="BI173" s="11">
        <v>0</v>
      </c>
      <c r="BJ173" s="36">
        <v>0</v>
      </c>
      <c r="BK173" s="35">
        <v>0</v>
      </c>
      <c r="BL173" s="11">
        <v>0</v>
      </c>
      <c r="BM173" s="36">
        <v>0</v>
      </c>
      <c r="BN173" s="6">
        <f>SUM(BE173,BB173,AM173,AJ173,AD173,U173,C173,I173,AG173+AY173)+BK173+X173+AV173+L173+BH173+F173+AP173</f>
        <v>665.5</v>
      </c>
      <c r="BO173" s="13">
        <f>SUM(BF173,BC173,AN173,AK173,AE173,V173,D173,J173,AH173+AZ173)+BL173+Y173+AW173+M173+BI173+G173+AQ173</f>
        <v>5477.65</v>
      </c>
      <c r="BP173" s="4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</row>
    <row r="174" spans="1:187" ht="15" thickBot="1" x14ac:dyDescent="0.35">
      <c r="A174" s="47"/>
      <c r="B174" s="48" t="s">
        <v>17</v>
      </c>
      <c r="C174" s="38">
        <f t="shared" ref="C174:D174" si="320">SUM(C162:C173)</f>
        <v>39.149000000000001</v>
      </c>
      <c r="D174" s="30">
        <f t="shared" si="320"/>
        <v>826.72300000000007</v>
      </c>
      <c r="E174" s="39"/>
      <c r="F174" s="38">
        <f t="shared" ref="F174:G174" si="321">SUM(F162:F173)</f>
        <v>0</v>
      </c>
      <c r="G174" s="30">
        <f t="shared" si="321"/>
        <v>0</v>
      </c>
      <c r="H174" s="39"/>
      <c r="I174" s="38">
        <f t="shared" ref="I174:J174" si="322">SUM(I162:I173)</f>
        <v>0.16500000000000001</v>
      </c>
      <c r="J174" s="30">
        <f t="shared" si="322"/>
        <v>166.21199999999999</v>
      </c>
      <c r="K174" s="39"/>
      <c r="L174" s="38">
        <f t="shared" ref="L174:M174" si="323">SUM(L162:L173)</f>
        <v>1.00485</v>
      </c>
      <c r="M174" s="30">
        <f t="shared" si="323"/>
        <v>190.79599999999999</v>
      </c>
      <c r="N174" s="39"/>
      <c r="O174" s="38">
        <f t="shared" ref="O174:P174" si="324">SUM(O162:O173)</f>
        <v>0</v>
      </c>
      <c r="P174" s="30">
        <f t="shared" si="324"/>
        <v>0</v>
      </c>
      <c r="Q174" s="39"/>
      <c r="R174" s="38">
        <f t="shared" ref="R174:S174" si="325">SUM(R162:R173)</f>
        <v>0</v>
      </c>
      <c r="S174" s="30">
        <f t="shared" si="325"/>
        <v>0</v>
      </c>
      <c r="T174" s="39"/>
      <c r="U174" s="38">
        <f t="shared" ref="U174:V174" si="326">SUM(U162:U173)</f>
        <v>1.25</v>
      </c>
      <c r="V174" s="30">
        <f t="shared" si="326"/>
        <v>208.93899999999999</v>
      </c>
      <c r="W174" s="39"/>
      <c r="X174" s="38">
        <f t="shared" ref="X174:Y174" si="327">SUM(X162:X173)</f>
        <v>0</v>
      </c>
      <c r="Y174" s="30">
        <f t="shared" si="327"/>
        <v>0</v>
      </c>
      <c r="Z174" s="39"/>
      <c r="AA174" s="38">
        <f t="shared" ref="AA174:AB174" si="328">SUM(AA162:AA173)</f>
        <v>0</v>
      </c>
      <c r="AB174" s="30">
        <f t="shared" si="328"/>
        <v>0</v>
      </c>
      <c r="AC174" s="39"/>
      <c r="AD174" s="38">
        <f t="shared" ref="AD174:AE174" si="329">SUM(AD162:AD173)</f>
        <v>0</v>
      </c>
      <c r="AE174" s="30">
        <f t="shared" si="329"/>
        <v>0</v>
      </c>
      <c r="AF174" s="39"/>
      <c r="AG174" s="38">
        <f t="shared" ref="AG174:AH174" si="330">SUM(AG162:AG173)</f>
        <v>0</v>
      </c>
      <c r="AH174" s="30">
        <f t="shared" si="330"/>
        <v>0</v>
      </c>
      <c r="AI174" s="39"/>
      <c r="AJ174" s="38">
        <f t="shared" ref="AJ174:AK174" si="331">SUM(AJ162:AJ173)</f>
        <v>6917.8519999999999</v>
      </c>
      <c r="AK174" s="30">
        <f t="shared" si="331"/>
        <v>52943.51</v>
      </c>
      <c r="AL174" s="39"/>
      <c r="AM174" s="38">
        <f t="shared" ref="AM174:AN174" si="332">SUM(AM162:AM173)</f>
        <v>11</v>
      </c>
      <c r="AN174" s="30">
        <f t="shared" si="332"/>
        <v>45.625</v>
      </c>
      <c r="AO174" s="39"/>
      <c r="AP174" s="38">
        <f t="shared" ref="AP174:AQ174" si="333">SUM(AP162:AP173)</f>
        <v>0.5</v>
      </c>
      <c r="AQ174" s="30">
        <f t="shared" si="333"/>
        <v>0.83</v>
      </c>
      <c r="AR174" s="39"/>
      <c r="AS174" s="38">
        <f t="shared" ref="AS174:AT174" si="334">SUM(AS162:AS173)</f>
        <v>0</v>
      </c>
      <c r="AT174" s="30">
        <f t="shared" si="334"/>
        <v>0</v>
      </c>
      <c r="AU174" s="39"/>
      <c r="AV174" s="38">
        <f t="shared" ref="AV174:AW174" si="335">SUM(AV162:AV173)</f>
        <v>0</v>
      </c>
      <c r="AW174" s="30">
        <f t="shared" si="335"/>
        <v>0</v>
      </c>
      <c r="AX174" s="39"/>
      <c r="AY174" s="38">
        <f t="shared" ref="AY174:AZ174" si="336">SUM(AY162:AY173)</f>
        <v>0</v>
      </c>
      <c r="AZ174" s="30">
        <f t="shared" si="336"/>
        <v>0</v>
      </c>
      <c r="BA174" s="39"/>
      <c r="BB174" s="38">
        <f t="shared" ref="BB174:BC174" si="337">SUM(BB162:BB173)</f>
        <v>0</v>
      </c>
      <c r="BC174" s="30">
        <f t="shared" si="337"/>
        <v>0</v>
      </c>
      <c r="BD174" s="39"/>
      <c r="BE174" s="38">
        <f t="shared" ref="BE174:BF174" si="338">SUM(BE162:BE173)</f>
        <v>1.6524099999999999</v>
      </c>
      <c r="BF174" s="30">
        <f t="shared" si="338"/>
        <v>127.60299999999999</v>
      </c>
      <c r="BG174" s="39"/>
      <c r="BH174" s="38">
        <f t="shared" ref="BH174:BI174" si="339">SUM(BH162:BH173)</f>
        <v>0</v>
      </c>
      <c r="BI174" s="30">
        <f t="shared" si="339"/>
        <v>0</v>
      </c>
      <c r="BJ174" s="39"/>
      <c r="BK174" s="38">
        <f t="shared" ref="BK174:BL174" si="340">SUM(BK162:BK173)</f>
        <v>0</v>
      </c>
      <c r="BL174" s="30">
        <f t="shared" si="340"/>
        <v>0</v>
      </c>
      <c r="BM174" s="39"/>
      <c r="BN174" s="31">
        <f>SUM(BE174,BB174,AM174,AJ174,AD174,U174,C174,I174,AG174+AY174)+BK174+X174+AV174+L174+BH174+F174+AP174</f>
        <v>6972.5732600000001</v>
      </c>
      <c r="BO174" s="32">
        <f>SUM(BF174,BC174,AN174,AK174,AE174,V174,D174,J174,AH174+AZ174)+BL174+Y174+AW174+M174+BI174+G174+AQ174</f>
        <v>54510.238000000005</v>
      </c>
      <c r="BP174" s="4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M174" s="3"/>
      <c r="DR174" s="3"/>
      <c r="DW174" s="3"/>
      <c r="EB174" s="3"/>
      <c r="EG174" s="3"/>
      <c r="EL174" s="3"/>
      <c r="EQ174" s="3"/>
      <c r="EV174" s="3"/>
      <c r="FA174" s="3"/>
      <c r="FF174" s="3"/>
      <c r="FK174" s="3"/>
      <c r="FP174" s="3"/>
      <c r="FU174" s="3"/>
      <c r="FZ174" s="3"/>
      <c r="GE174" s="3"/>
    </row>
    <row r="175" spans="1:187" x14ac:dyDescent="0.3">
      <c r="A175" s="45">
        <v>2020</v>
      </c>
      <c r="B175" s="46" t="s">
        <v>5</v>
      </c>
      <c r="C175" s="35">
        <v>13.6</v>
      </c>
      <c r="D175" s="11">
        <v>134.05799999999999</v>
      </c>
      <c r="E175" s="36">
        <f t="shared" ref="E175" si="341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>
        <v>0</v>
      </c>
      <c r="M175" s="11">
        <v>0</v>
      </c>
      <c r="N175" s="36">
        <v>0</v>
      </c>
      <c r="O175" s="35">
        <v>0</v>
      </c>
      <c r="P175" s="11">
        <v>0</v>
      </c>
      <c r="Q175" s="36">
        <f t="shared" ref="Q175:Q186" si="342">IF(O175=0,0,P175/O175*1000)</f>
        <v>0</v>
      </c>
      <c r="R175" s="35">
        <v>0</v>
      </c>
      <c r="S175" s="11">
        <v>0</v>
      </c>
      <c r="T175" s="36"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0</v>
      </c>
      <c r="AB175" s="11">
        <v>0</v>
      </c>
      <c r="AC175" s="36">
        <v>0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1065.3679999999999</v>
      </c>
      <c r="AK175" s="11">
        <v>8908.0640000000003</v>
      </c>
      <c r="AL175" s="36">
        <f t="shared" ref="AL175:AL178" si="343">AK175/AJ175*1000</f>
        <v>8361.490114214057</v>
      </c>
      <c r="AM175" s="35">
        <v>0</v>
      </c>
      <c r="AN175" s="11">
        <v>0</v>
      </c>
      <c r="AO175" s="36">
        <v>0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35">
        <v>0</v>
      </c>
      <c r="BC175" s="11">
        <v>0</v>
      </c>
      <c r="BD175" s="36">
        <v>0</v>
      </c>
      <c r="BE175" s="35">
        <v>0</v>
      </c>
      <c r="BF175" s="11">
        <v>0</v>
      </c>
      <c r="BG175" s="36">
        <v>0</v>
      </c>
      <c r="BH175" s="35">
        <v>0</v>
      </c>
      <c r="BI175" s="11">
        <v>0</v>
      </c>
      <c r="BJ175" s="36">
        <v>0</v>
      </c>
      <c r="BK175" s="35">
        <v>0</v>
      </c>
      <c r="BL175" s="11">
        <v>0</v>
      </c>
      <c r="BM175" s="36">
        <v>0</v>
      </c>
      <c r="BN175" s="6">
        <f t="shared" ref="BN175:BN182" si="344">SUM(BE175,BB175,AM175,AJ175,AD175,U175,C175,I175,AG175+AY175)+BK175+X175+AV175+L175+BH175+F175+AP175+R175+AA175+AS175</f>
        <v>1078.9679999999998</v>
      </c>
      <c r="BO175" s="13">
        <f t="shared" ref="BO175:BO182" si="345">SUM(BF175,BC175,AN175,AK175,AE175,V175,D175,J175,AH175+AZ175)+BL175+Y175+AW175+M175+BI175+G175+AQ175+S175+AB175+AT175</f>
        <v>9042.1219999999994</v>
      </c>
    </row>
    <row r="176" spans="1:187" x14ac:dyDescent="0.3">
      <c r="A176" s="45">
        <v>2020</v>
      </c>
      <c r="B176" s="46" t="s">
        <v>6</v>
      </c>
      <c r="C176" s="35">
        <v>0</v>
      </c>
      <c r="D176" s="11">
        <v>0</v>
      </c>
      <c r="E176" s="36">
        <v>0</v>
      </c>
      <c r="F176" s="35">
        <v>0</v>
      </c>
      <c r="G176" s="11">
        <v>0</v>
      </c>
      <c r="H176" s="36">
        <v>0</v>
      </c>
      <c r="I176" s="35">
        <v>0</v>
      </c>
      <c r="J176" s="11">
        <v>0</v>
      </c>
      <c r="K176" s="36">
        <v>0</v>
      </c>
      <c r="L176" s="35">
        <v>0</v>
      </c>
      <c r="M176" s="11">
        <v>0</v>
      </c>
      <c r="N176" s="36">
        <v>0</v>
      </c>
      <c r="O176" s="35">
        <v>0</v>
      </c>
      <c r="P176" s="11">
        <v>0</v>
      </c>
      <c r="Q176" s="36">
        <f t="shared" si="342"/>
        <v>0</v>
      </c>
      <c r="R176" s="35">
        <v>0</v>
      </c>
      <c r="S176" s="11">
        <v>0</v>
      </c>
      <c r="T176" s="36">
        <v>0</v>
      </c>
      <c r="U176" s="35">
        <v>0</v>
      </c>
      <c r="V176" s="11">
        <v>0</v>
      </c>
      <c r="W176" s="36">
        <v>0</v>
      </c>
      <c r="X176" s="35">
        <v>0</v>
      </c>
      <c r="Y176" s="11">
        <v>0</v>
      </c>
      <c r="Z176" s="36">
        <v>0</v>
      </c>
      <c r="AA176" s="35">
        <v>0</v>
      </c>
      <c r="AB176" s="11">
        <v>0</v>
      </c>
      <c r="AC176" s="36">
        <v>0</v>
      </c>
      <c r="AD176" s="35">
        <v>0</v>
      </c>
      <c r="AE176" s="11">
        <v>0</v>
      </c>
      <c r="AF176" s="36">
        <v>0</v>
      </c>
      <c r="AG176" s="35">
        <v>0</v>
      </c>
      <c r="AH176" s="11">
        <v>0</v>
      </c>
      <c r="AI176" s="36">
        <v>0</v>
      </c>
      <c r="AJ176" s="35">
        <v>741.5</v>
      </c>
      <c r="AK176" s="11">
        <v>6802.3119999999999</v>
      </c>
      <c r="AL176" s="36">
        <f t="shared" si="343"/>
        <v>9173.7181389076195</v>
      </c>
      <c r="AM176" s="35">
        <v>0</v>
      </c>
      <c r="AN176" s="11">
        <v>0</v>
      </c>
      <c r="AO176" s="36">
        <v>0</v>
      </c>
      <c r="AP176" s="35">
        <v>0</v>
      </c>
      <c r="AQ176" s="11">
        <v>0</v>
      </c>
      <c r="AR176" s="36">
        <v>0</v>
      </c>
      <c r="AS176" s="35">
        <v>0</v>
      </c>
      <c r="AT176" s="11">
        <v>0</v>
      </c>
      <c r="AU176" s="36">
        <v>0</v>
      </c>
      <c r="AV176" s="35">
        <v>0</v>
      </c>
      <c r="AW176" s="11">
        <v>0</v>
      </c>
      <c r="AX176" s="36">
        <v>0</v>
      </c>
      <c r="AY176" s="35">
        <v>0</v>
      </c>
      <c r="AZ176" s="11">
        <v>0</v>
      </c>
      <c r="BA176" s="36">
        <v>0</v>
      </c>
      <c r="BB176" s="35">
        <v>0</v>
      </c>
      <c r="BC176" s="11">
        <v>0</v>
      </c>
      <c r="BD176" s="36">
        <v>0</v>
      </c>
      <c r="BE176" s="35">
        <v>0</v>
      </c>
      <c r="BF176" s="11">
        <v>0</v>
      </c>
      <c r="BG176" s="36">
        <v>0</v>
      </c>
      <c r="BH176" s="35">
        <v>0</v>
      </c>
      <c r="BI176" s="11">
        <v>0</v>
      </c>
      <c r="BJ176" s="36">
        <v>0</v>
      </c>
      <c r="BK176" s="35">
        <v>0</v>
      </c>
      <c r="BL176" s="11">
        <v>0</v>
      </c>
      <c r="BM176" s="36">
        <v>0</v>
      </c>
      <c r="BN176" s="6">
        <f t="shared" si="344"/>
        <v>741.5</v>
      </c>
      <c r="BO176" s="13">
        <f t="shared" si="345"/>
        <v>6802.3119999999999</v>
      </c>
    </row>
    <row r="177" spans="1:67" x14ac:dyDescent="0.3">
      <c r="A177" s="45">
        <v>2020</v>
      </c>
      <c r="B177" s="46" t="s">
        <v>7</v>
      </c>
      <c r="C177" s="35">
        <v>0</v>
      </c>
      <c r="D177" s="11">
        <v>0</v>
      </c>
      <c r="E177" s="36">
        <v>0</v>
      </c>
      <c r="F177" s="35">
        <v>0</v>
      </c>
      <c r="G177" s="11">
        <v>0</v>
      </c>
      <c r="H177" s="36">
        <v>0</v>
      </c>
      <c r="I177" s="35">
        <v>0</v>
      </c>
      <c r="J177" s="11">
        <v>0</v>
      </c>
      <c r="K177" s="36">
        <v>0</v>
      </c>
      <c r="L177" s="35">
        <v>0</v>
      </c>
      <c r="M177" s="11">
        <v>0</v>
      </c>
      <c r="N177" s="36">
        <v>0</v>
      </c>
      <c r="O177" s="35">
        <v>0</v>
      </c>
      <c r="P177" s="11">
        <v>0</v>
      </c>
      <c r="Q177" s="36">
        <f t="shared" si="342"/>
        <v>0</v>
      </c>
      <c r="R177" s="35">
        <v>1.04782</v>
      </c>
      <c r="S177" s="11">
        <v>80.132000000000005</v>
      </c>
      <c r="T177" s="36">
        <f t="shared" ref="T177" si="346">S177/R177*1000</f>
        <v>76474.967074497545</v>
      </c>
      <c r="U177" s="35">
        <v>0</v>
      </c>
      <c r="V177" s="11">
        <v>0</v>
      </c>
      <c r="W177" s="36">
        <v>0</v>
      </c>
      <c r="X177" s="35">
        <v>0</v>
      </c>
      <c r="Y177" s="11">
        <v>0</v>
      </c>
      <c r="Z177" s="36">
        <v>0</v>
      </c>
      <c r="AA177" s="35">
        <v>0</v>
      </c>
      <c r="AB177" s="11">
        <v>0</v>
      </c>
      <c r="AC177" s="36">
        <v>0</v>
      </c>
      <c r="AD177" s="35">
        <v>0.71</v>
      </c>
      <c r="AE177" s="11">
        <v>322.35899999999998</v>
      </c>
      <c r="AF177" s="51">
        <f t="shared" ref="AF177" si="347">AE177/AD177*1000</f>
        <v>454026.76056338026</v>
      </c>
      <c r="AG177" s="35">
        <v>0</v>
      </c>
      <c r="AH177" s="11">
        <v>0</v>
      </c>
      <c r="AI177" s="36">
        <v>0</v>
      </c>
      <c r="AJ177" s="35">
        <v>855</v>
      </c>
      <c r="AK177" s="11">
        <v>9613.2849999999999</v>
      </c>
      <c r="AL177" s="36">
        <f t="shared" si="343"/>
        <v>11243.608187134503</v>
      </c>
      <c r="AM177" s="35">
        <v>0</v>
      </c>
      <c r="AN177" s="11">
        <v>0</v>
      </c>
      <c r="AO177" s="36">
        <v>0</v>
      </c>
      <c r="AP177" s="35">
        <v>0</v>
      </c>
      <c r="AQ177" s="11">
        <v>0</v>
      </c>
      <c r="AR177" s="36">
        <v>0</v>
      </c>
      <c r="AS177" s="35">
        <v>0</v>
      </c>
      <c r="AT177" s="11">
        <v>0</v>
      </c>
      <c r="AU177" s="36">
        <v>0</v>
      </c>
      <c r="AV177" s="35">
        <v>0</v>
      </c>
      <c r="AW177" s="11">
        <v>0</v>
      </c>
      <c r="AX177" s="36">
        <v>0</v>
      </c>
      <c r="AY177" s="35">
        <v>0</v>
      </c>
      <c r="AZ177" s="11">
        <v>0</v>
      </c>
      <c r="BA177" s="36">
        <v>0</v>
      </c>
      <c r="BB177" s="35">
        <v>0</v>
      </c>
      <c r="BC177" s="11">
        <v>0</v>
      </c>
      <c r="BD177" s="36">
        <v>0</v>
      </c>
      <c r="BE177" s="35">
        <v>0</v>
      </c>
      <c r="BF177" s="11">
        <v>0</v>
      </c>
      <c r="BG177" s="36">
        <v>0</v>
      </c>
      <c r="BH177" s="35">
        <v>0</v>
      </c>
      <c r="BI177" s="11">
        <v>0</v>
      </c>
      <c r="BJ177" s="36">
        <v>0</v>
      </c>
      <c r="BK177" s="35">
        <v>0</v>
      </c>
      <c r="BL177" s="11">
        <v>0</v>
      </c>
      <c r="BM177" s="36">
        <v>0</v>
      </c>
      <c r="BN177" s="6">
        <f t="shared" si="344"/>
        <v>856.75782000000004</v>
      </c>
      <c r="BO177" s="13">
        <f t="shared" si="345"/>
        <v>10015.776</v>
      </c>
    </row>
    <row r="178" spans="1:67" x14ac:dyDescent="0.3">
      <c r="A178" s="45">
        <v>2020</v>
      </c>
      <c r="B178" s="46" t="s">
        <v>8</v>
      </c>
      <c r="C178" s="35">
        <v>0</v>
      </c>
      <c r="D178" s="11">
        <v>0</v>
      </c>
      <c r="E178" s="36">
        <v>0</v>
      </c>
      <c r="F178" s="35">
        <v>0</v>
      </c>
      <c r="G178" s="11">
        <v>0</v>
      </c>
      <c r="H178" s="36">
        <v>0</v>
      </c>
      <c r="I178" s="35">
        <v>0</v>
      </c>
      <c r="J178" s="11">
        <v>0</v>
      </c>
      <c r="K178" s="36">
        <v>0</v>
      </c>
      <c r="L178" s="35">
        <v>0</v>
      </c>
      <c r="M178" s="11">
        <v>0</v>
      </c>
      <c r="N178" s="36">
        <v>0</v>
      </c>
      <c r="O178" s="35">
        <v>0</v>
      </c>
      <c r="P178" s="11">
        <v>0</v>
      </c>
      <c r="Q178" s="36">
        <f t="shared" si="342"/>
        <v>0</v>
      </c>
      <c r="R178" s="35">
        <v>0</v>
      </c>
      <c r="S178" s="11">
        <v>0</v>
      </c>
      <c r="T178" s="36">
        <v>0</v>
      </c>
      <c r="U178" s="35">
        <v>0</v>
      </c>
      <c r="V178" s="11">
        <v>0</v>
      </c>
      <c r="W178" s="36">
        <v>0</v>
      </c>
      <c r="X178" s="35">
        <v>0</v>
      </c>
      <c r="Y178" s="11">
        <v>0</v>
      </c>
      <c r="Z178" s="36">
        <v>0</v>
      </c>
      <c r="AA178" s="35">
        <v>38</v>
      </c>
      <c r="AB178" s="11">
        <v>513.06399999999996</v>
      </c>
      <c r="AC178" s="36">
        <f t="shared" ref="AC178" si="348">AB178/AA178*1000</f>
        <v>13501.684210526315</v>
      </c>
      <c r="AD178" s="35">
        <v>0</v>
      </c>
      <c r="AE178" s="11">
        <v>0</v>
      </c>
      <c r="AF178" s="36">
        <v>0</v>
      </c>
      <c r="AG178" s="35">
        <v>0</v>
      </c>
      <c r="AH178" s="11">
        <v>0</v>
      </c>
      <c r="AI178" s="36">
        <v>0</v>
      </c>
      <c r="AJ178" s="35">
        <v>648.5</v>
      </c>
      <c r="AK178" s="11">
        <v>8251.8320000000003</v>
      </c>
      <c r="AL178" s="36">
        <f t="shared" si="343"/>
        <v>12724.49036237471</v>
      </c>
      <c r="AM178" s="35">
        <v>0</v>
      </c>
      <c r="AN178" s="11">
        <v>0</v>
      </c>
      <c r="AO178" s="36">
        <v>0</v>
      </c>
      <c r="AP178" s="35">
        <v>0</v>
      </c>
      <c r="AQ178" s="11">
        <v>0</v>
      </c>
      <c r="AR178" s="36">
        <v>0</v>
      </c>
      <c r="AS178" s="35">
        <v>0</v>
      </c>
      <c r="AT178" s="11">
        <v>0</v>
      </c>
      <c r="AU178" s="36">
        <v>0</v>
      </c>
      <c r="AV178" s="35">
        <v>0</v>
      </c>
      <c r="AW178" s="11">
        <v>0</v>
      </c>
      <c r="AX178" s="36">
        <v>0</v>
      </c>
      <c r="AY178" s="35">
        <v>0</v>
      </c>
      <c r="AZ178" s="11">
        <v>0</v>
      </c>
      <c r="BA178" s="36">
        <v>0</v>
      </c>
      <c r="BB178" s="35">
        <v>0</v>
      </c>
      <c r="BC178" s="11">
        <v>0</v>
      </c>
      <c r="BD178" s="36">
        <v>0</v>
      </c>
      <c r="BE178" s="35">
        <v>0</v>
      </c>
      <c r="BF178" s="11">
        <v>0</v>
      </c>
      <c r="BG178" s="36">
        <v>0</v>
      </c>
      <c r="BH178" s="35">
        <v>0</v>
      </c>
      <c r="BI178" s="11">
        <v>0</v>
      </c>
      <c r="BJ178" s="36">
        <v>0</v>
      </c>
      <c r="BK178" s="35">
        <v>0</v>
      </c>
      <c r="BL178" s="11">
        <v>0</v>
      </c>
      <c r="BM178" s="36">
        <v>0</v>
      </c>
      <c r="BN178" s="6">
        <f t="shared" si="344"/>
        <v>686.5</v>
      </c>
      <c r="BO178" s="13">
        <f t="shared" si="345"/>
        <v>8764.8960000000006</v>
      </c>
    </row>
    <row r="179" spans="1:67" x14ac:dyDescent="0.3">
      <c r="A179" s="45">
        <v>2020</v>
      </c>
      <c r="B179" s="36" t="s">
        <v>9</v>
      </c>
      <c r="C179" s="35">
        <v>14.984999999999999</v>
      </c>
      <c r="D179" s="11">
        <v>205.167</v>
      </c>
      <c r="E179" s="36">
        <f t="shared" ref="E179:BM186" si="349">IF(C179=0,0,D179/C179*1000)</f>
        <v>13691.491491491492</v>
      </c>
      <c r="F179" s="35">
        <v>0</v>
      </c>
      <c r="G179" s="11">
        <v>0</v>
      </c>
      <c r="H179" s="36">
        <f t="shared" si="349"/>
        <v>0</v>
      </c>
      <c r="I179" s="35">
        <v>0</v>
      </c>
      <c r="J179" s="11">
        <v>0</v>
      </c>
      <c r="K179" s="36">
        <f t="shared" si="349"/>
        <v>0</v>
      </c>
      <c r="L179" s="35">
        <v>0.5</v>
      </c>
      <c r="M179" s="11">
        <v>344.58300000000003</v>
      </c>
      <c r="N179" s="36">
        <f t="shared" si="349"/>
        <v>689166</v>
      </c>
      <c r="O179" s="35">
        <v>0</v>
      </c>
      <c r="P179" s="11">
        <v>0</v>
      </c>
      <c r="Q179" s="36">
        <f t="shared" si="342"/>
        <v>0</v>
      </c>
      <c r="R179" s="35">
        <v>0</v>
      </c>
      <c r="S179" s="11">
        <v>0</v>
      </c>
      <c r="T179" s="36">
        <f t="shared" si="349"/>
        <v>0</v>
      </c>
      <c r="U179" s="35">
        <v>0</v>
      </c>
      <c r="V179" s="11">
        <v>0</v>
      </c>
      <c r="W179" s="36">
        <f t="shared" si="349"/>
        <v>0</v>
      </c>
      <c r="X179" s="35">
        <v>0</v>
      </c>
      <c r="Y179" s="11">
        <v>0</v>
      </c>
      <c r="Z179" s="36">
        <f t="shared" si="349"/>
        <v>0</v>
      </c>
      <c r="AA179" s="35">
        <v>133.15199999999999</v>
      </c>
      <c r="AB179" s="11">
        <v>1731.7159999999999</v>
      </c>
      <c r="AC179" s="36">
        <f t="shared" si="349"/>
        <v>13005.557558279261</v>
      </c>
      <c r="AD179" s="35">
        <v>0</v>
      </c>
      <c r="AE179" s="11">
        <v>0</v>
      </c>
      <c r="AF179" s="36">
        <f t="shared" si="349"/>
        <v>0</v>
      </c>
      <c r="AG179" s="35">
        <v>0</v>
      </c>
      <c r="AH179" s="11">
        <v>0</v>
      </c>
      <c r="AI179" s="36">
        <f t="shared" si="349"/>
        <v>0</v>
      </c>
      <c r="AJ179" s="35">
        <v>266</v>
      </c>
      <c r="AK179" s="11">
        <v>3554.299</v>
      </c>
      <c r="AL179" s="36">
        <f t="shared" si="349"/>
        <v>13362.026315789473</v>
      </c>
      <c r="AM179" s="35">
        <v>2</v>
      </c>
      <c r="AN179" s="11">
        <v>12.744</v>
      </c>
      <c r="AO179" s="36">
        <f t="shared" si="349"/>
        <v>6372</v>
      </c>
      <c r="AP179" s="35">
        <v>0</v>
      </c>
      <c r="AQ179" s="11">
        <v>0</v>
      </c>
      <c r="AR179" s="36">
        <f t="shared" si="349"/>
        <v>0</v>
      </c>
      <c r="AS179" s="35">
        <v>0</v>
      </c>
      <c r="AT179" s="11">
        <v>0</v>
      </c>
      <c r="AU179" s="36">
        <f t="shared" ref="AU179:AU186" si="350">IF(AS179=0,0,AT179/AS179*1000)</f>
        <v>0</v>
      </c>
      <c r="AV179" s="35">
        <v>0</v>
      </c>
      <c r="AW179" s="11">
        <v>0</v>
      </c>
      <c r="AX179" s="36">
        <f t="shared" si="349"/>
        <v>0</v>
      </c>
      <c r="AY179" s="35">
        <v>0</v>
      </c>
      <c r="AZ179" s="11">
        <v>0</v>
      </c>
      <c r="BA179" s="36">
        <f t="shared" si="349"/>
        <v>0</v>
      </c>
      <c r="BB179" s="35">
        <v>0</v>
      </c>
      <c r="BC179" s="11">
        <v>0</v>
      </c>
      <c r="BD179" s="36">
        <f t="shared" si="349"/>
        <v>0</v>
      </c>
      <c r="BE179" s="35">
        <v>0</v>
      </c>
      <c r="BF179" s="11">
        <v>0</v>
      </c>
      <c r="BG179" s="36">
        <f t="shared" si="349"/>
        <v>0</v>
      </c>
      <c r="BH179" s="35">
        <v>0</v>
      </c>
      <c r="BI179" s="11">
        <v>0</v>
      </c>
      <c r="BJ179" s="36">
        <f t="shared" si="349"/>
        <v>0</v>
      </c>
      <c r="BK179" s="35">
        <v>0</v>
      </c>
      <c r="BL179" s="11">
        <v>0</v>
      </c>
      <c r="BM179" s="36">
        <f t="shared" si="349"/>
        <v>0</v>
      </c>
      <c r="BN179" s="6">
        <f t="shared" si="344"/>
        <v>416.637</v>
      </c>
      <c r="BO179" s="13">
        <f t="shared" si="345"/>
        <v>5848.509</v>
      </c>
    </row>
    <row r="180" spans="1:67" x14ac:dyDescent="0.3">
      <c r="A180" s="45">
        <v>2020</v>
      </c>
      <c r="B180" s="46" t="s">
        <v>10</v>
      </c>
      <c r="C180" s="35">
        <v>0</v>
      </c>
      <c r="D180" s="11">
        <v>0</v>
      </c>
      <c r="E180" s="36">
        <f t="shared" si="349"/>
        <v>0</v>
      </c>
      <c r="F180" s="35">
        <v>0</v>
      </c>
      <c r="G180" s="11">
        <v>0</v>
      </c>
      <c r="H180" s="36">
        <f t="shared" si="349"/>
        <v>0</v>
      </c>
      <c r="I180" s="35">
        <v>0</v>
      </c>
      <c r="J180" s="11">
        <v>0</v>
      </c>
      <c r="K180" s="36">
        <f t="shared" si="349"/>
        <v>0</v>
      </c>
      <c r="L180" s="35">
        <v>0</v>
      </c>
      <c r="M180" s="11">
        <v>0</v>
      </c>
      <c r="N180" s="36">
        <f t="shared" si="349"/>
        <v>0</v>
      </c>
      <c r="O180" s="35">
        <v>0</v>
      </c>
      <c r="P180" s="11">
        <v>0</v>
      </c>
      <c r="Q180" s="36">
        <f t="shared" si="342"/>
        <v>0</v>
      </c>
      <c r="R180" s="35">
        <v>0</v>
      </c>
      <c r="S180" s="11">
        <v>0</v>
      </c>
      <c r="T180" s="36">
        <f t="shared" si="349"/>
        <v>0</v>
      </c>
      <c r="U180" s="35">
        <v>0</v>
      </c>
      <c r="V180" s="11">
        <v>0</v>
      </c>
      <c r="W180" s="36">
        <f t="shared" si="349"/>
        <v>0</v>
      </c>
      <c r="X180" s="35">
        <v>0</v>
      </c>
      <c r="Y180" s="11">
        <v>0</v>
      </c>
      <c r="Z180" s="36">
        <f t="shared" si="349"/>
        <v>0</v>
      </c>
      <c r="AA180" s="35">
        <v>247</v>
      </c>
      <c r="AB180" s="11">
        <v>3232.799</v>
      </c>
      <c r="AC180" s="36">
        <f t="shared" si="349"/>
        <v>13088.255060728745</v>
      </c>
      <c r="AD180" s="35">
        <v>0</v>
      </c>
      <c r="AE180" s="11">
        <v>0</v>
      </c>
      <c r="AF180" s="36">
        <f t="shared" si="349"/>
        <v>0</v>
      </c>
      <c r="AG180" s="35">
        <v>0</v>
      </c>
      <c r="AH180" s="11">
        <v>0</v>
      </c>
      <c r="AI180" s="36">
        <f t="shared" si="349"/>
        <v>0</v>
      </c>
      <c r="AJ180" s="35">
        <v>830.5</v>
      </c>
      <c r="AK180" s="11">
        <v>10012.654</v>
      </c>
      <c r="AL180" s="36">
        <f t="shared" si="349"/>
        <v>12056.175797712222</v>
      </c>
      <c r="AM180" s="35">
        <v>0</v>
      </c>
      <c r="AN180" s="11">
        <v>0</v>
      </c>
      <c r="AO180" s="36">
        <f t="shared" si="349"/>
        <v>0</v>
      </c>
      <c r="AP180" s="35">
        <v>0</v>
      </c>
      <c r="AQ180" s="11">
        <v>0</v>
      </c>
      <c r="AR180" s="36">
        <f t="shared" si="349"/>
        <v>0</v>
      </c>
      <c r="AS180" s="35">
        <v>0</v>
      </c>
      <c r="AT180" s="11">
        <v>0</v>
      </c>
      <c r="AU180" s="36">
        <f t="shared" si="350"/>
        <v>0</v>
      </c>
      <c r="AV180" s="35">
        <v>0</v>
      </c>
      <c r="AW180" s="11">
        <v>0</v>
      </c>
      <c r="AX180" s="36">
        <f t="shared" si="349"/>
        <v>0</v>
      </c>
      <c r="AY180" s="35">
        <v>19</v>
      </c>
      <c r="AZ180" s="11">
        <v>221.37700000000001</v>
      </c>
      <c r="BA180" s="36">
        <f t="shared" si="349"/>
        <v>11651.42105263158</v>
      </c>
      <c r="BB180" s="35">
        <v>0</v>
      </c>
      <c r="BC180" s="11">
        <v>0</v>
      </c>
      <c r="BD180" s="36">
        <f t="shared" si="349"/>
        <v>0</v>
      </c>
      <c r="BE180" s="35">
        <v>1.37541</v>
      </c>
      <c r="BF180" s="11">
        <v>84.795000000000002</v>
      </c>
      <c r="BG180" s="36">
        <f t="shared" si="349"/>
        <v>61650.707788950211</v>
      </c>
      <c r="BH180" s="35">
        <v>0</v>
      </c>
      <c r="BI180" s="11">
        <v>0</v>
      </c>
      <c r="BJ180" s="36">
        <f t="shared" si="349"/>
        <v>0</v>
      </c>
      <c r="BK180" s="35">
        <v>0</v>
      </c>
      <c r="BL180" s="11">
        <v>0</v>
      </c>
      <c r="BM180" s="36">
        <f t="shared" si="349"/>
        <v>0</v>
      </c>
      <c r="BN180" s="6">
        <f t="shared" si="344"/>
        <v>1097.8754100000001</v>
      </c>
      <c r="BO180" s="13">
        <f t="shared" si="345"/>
        <v>13551.625</v>
      </c>
    </row>
    <row r="181" spans="1:67" x14ac:dyDescent="0.3">
      <c r="A181" s="45">
        <v>2020</v>
      </c>
      <c r="B181" s="46" t="s">
        <v>11</v>
      </c>
      <c r="C181" s="35">
        <v>0</v>
      </c>
      <c r="D181" s="11">
        <v>0</v>
      </c>
      <c r="E181" s="36">
        <f t="shared" si="349"/>
        <v>0</v>
      </c>
      <c r="F181" s="35">
        <v>0</v>
      </c>
      <c r="G181" s="11">
        <v>0</v>
      </c>
      <c r="H181" s="36">
        <f t="shared" si="349"/>
        <v>0</v>
      </c>
      <c r="I181" s="35">
        <v>0</v>
      </c>
      <c r="J181" s="11">
        <v>0</v>
      </c>
      <c r="K181" s="36">
        <f t="shared" si="349"/>
        <v>0</v>
      </c>
      <c r="L181" s="35">
        <v>2</v>
      </c>
      <c r="M181" s="11">
        <v>1025.171</v>
      </c>
      <c r="N181" s="36">
        <f t="shared" si="349"/>
        <v>512585.5</v>
      </c>
      <c r="O181" s="35">
        <v>0</v>
      </c>
      <c r="P181" s="11">
        <v>0</v>
      </c>
      <c r="Q181" s="36">
        <f t="shared" si="342"/>
        <v>0</v>
      </c>
      <c r="R181" s="35">
        <v>0</v>
      </c>
      <c r="S181" s="11">
        <v>0</v>
      </c>
      <c r="T181" s="36">
        <f t="shared" si="349"/>
        <v>0</v>
      </c>
      <c r="U181" s="35">
        <v>0</v>
      </c>
      <c r="V181" s="11">
        <v>0</v>
      </c>
      <c r="W181" s="36">
        <f t="shared" si="349"/>
        <v>0</v>
      </c>
      <c r="X181" s="35">
        <v>0</v>
      </c>
      <c r="Y181" s="11">
        <v>0</v>
      </c>
      <c r="Z181" s="36">
        <f t="shared" si="349"/>
        <v>0</v>
      </c>
      <c r="AA181" s="35">
        <v>0</v>
      </c>
      <c r="AB181" s="11">
        <v>0</v>
      </c>
      <c r="AC181" s="36">
        <f t="shared" si="349"/>
        <v>0</v>
      </c>
      <c r="AD181" s="35">
        <v>0</v>
      </c>
      <c r="AE181" s="11">
        <v>0</v>
      </c>
      <c r="AF181" s="36">
        <f t="shared" si="349"/>
        <v>0</v>
      </c>
      <c r="AG181" s="35">
        <v>0</v>
      </c>
      <c r="AH181" s="11">
        <v>0</v>
      </c>
      <c r="AI181" s="36">
        <f t="shared" si="349"/>
        <v>0</v>
      </c>
      <c r="AJ181" s="35">
        <v>499.5</v>
      </c>
      <c r="AK181" s="11">
        <v>5787.8249999999998</v>
      </c>
      <c r="AL181" s="36">
        <f t="shared" si="349"/>
        <v>11587.237237237236</v>
      </c>
      <c r="AM181" s="35">
        <v>0</v>
      </c>
      <c r="AN181" s="11">
        <v>0</v>
      </c>
      <c r="AO181" s="36">
        <f t="shared" si="349"/>
        <v>0</v>
      </c>
      <c r="AP181" s="35">
        <v>0</v>
      </c>
      <c r="AQ181" s="11">
        <v>0</v>
      </c>
      <c r="AR181" s="36">
        <f t="shared" si="349"/>
        <v>0</v>
      </c>
      <c r="AS181" s="35">
        <v>0</v>
      </c>
      <c r="AT181" s="11">
        <v>0</v>
      </c>
      <c r="AU181" s="36">
        <f t="shared" si="350"/>
        <v>0</v>
      </c>
      <c r="AV181" s="35">
        <v>0</v>
      </c>
      <c r="AW181" s="11">
        <v>0</v>
      </c>
      <c r="AX181" s="36">
        <f t="shared" si="349"/>
        <v>0</v>
      </c>
      <c r="AY181" s="35">
        <v>0</v>
      </c>
      <c r="AZ181" s="11">
        <v>0</v>
      </c>
      <c r="BA181" s="36">
        <f t="shared" si="349"/>
        <v>0</v>
      </c>
      <c r="BB181" s="35">
        <v>0</v>
      </c>
      <c r="BC181" s="11">
        <v>0</v>
      </c>
      <c r="BD181" s="36">
        <f t="shared" si="349"/>
        <v>0</v>
      </c>
      <c r="BE181" s="35">
        <v>0</v>
      </c>
      <c r="BF181" s="11">
        <v>0</v>
      </c>
      <c r="BG181" s="36">
        <f t="shared" si="349"/>
        <v>0</v>
      </c>
      <c r="BH181" s="35">
        <v>0</v>
      </c>
      <c r="BI181" s="11">
        <v>0</v>
      </c>
      <c r="BJ181" s="36">
        <f t="shared" si="349"/>
        <v>0</v>
      </c>
      <c r="BK181" s="35">
        <v>0</v>
      </c>
      <c r="BL181" s="11">
        <v>0</v>
      </c>
      <c r="BM181" s="36">
        <f t="shared" si="349"/>
        <v>0</v>
      </c>
      <c r="BN181" s="6">
        <f t="shared" si="344"/>
        <v>501.5</v>
      </c>
      <c r="BO181" s="13">
        <f t="shared" si="345"/>
        <v>6812.9960000000001</v>
      </c>
    </row>
    <row r="182" spans="1:67" x14ac:dyDescent="0.3">
      <c r="A182" s="45">
        <v>2020</v>
      </c>
      <c r="B182" s="46" t="s">
        <v>12</v>
      </c>
      <c r="C182" s="35">
        <v>0</v>
      </c>
      <c r="D182" s="11">
        <v>0</v>
      </c>
      <c r="E182" s="36">
        <f t="shared" si="349"/>
        <v>0</v>
      </c>
      <c r="F182" s="35">
        <v>0</v>
      </c>
      <c r="G182" s="11">
        <v>0</v>
      </c>
      <c r="H182" s="36">
        <f t="shared" si="349"/>
        <v>0</v>
      </c>
      <c r="I182" s="35">
        <v>0</v>
      </c>
      <c r="J182" s="11">
        <v>0</v>
      </c>
      <c r="K182" s="36">
        <f t="shared" si="349"/>
        <v>0</v>
      </c>
      <c r="L182" s="35">
        <v>0</v>
      </c>
      <c r="M182" s="11">
        <v>0</v>
      </c>
      <c r="N182" s="36">
        <f t="shared" si="349"/>
        <v>0</v>
      </c>
      <c r="O182" s="35">
        <v>0</v>
      </c>
      <c r="P182" s="11">
        <v>0</v>
      </c>
      <c r="Q182" s="36">
        <f t="shared" si="342"/>
        <v>0</v>
      </c>
      <c r="R182" s="35">
        <v>0</v>
      </c>
      <c r="S182" s="11">
        <v>0</v>
      </c>
      <c r="T182" s="36">
        <f t="shared" si="349"/>
        <v>0</v>
      </c>
      <c r="U182" s="53">
        <v>0.24</v>
      </c>
      <c r="V182" s="54">
        <v>62.107999999999997</v>
      </c>
      <c r="W182" s="36">
        <f t="shared" si="349"/>
        <v>258783.33333333331</v>
      </c>
      <c r="X182" s="35">
        <v>0</v>
      </c>
      <c r="Y182" s="11">
        <v>0</v>
      </c>
      <c r="Z182" s="36">
        <f t="shared" si="349"/>
        <v>0</v>
      </c>
      <c r="AA182" s="35">
        <v>0</v>
      </c>
      <c r="AB182" s="11">
        <v>0</v>
      </c>
      <c r="AC182" s="36">
        <f t="shared" si="349"/>
        <v>0</v>
      </c>
      <c r="AD182" s="35">
        <v>0</v>
      </c>
      <c r="AE182" s="11">
        <v>0</v>
      </c>
      <c r="AF182" s="36">
        <f t="shared" si="349"/>
        <v>0</v>
      </c>
      <c r="AG182" s="35">
        <v>0</v>
      </c>
      <c r="AH182" s="11">
        <v>0</v>
      </c>
      <c r="AI182" s="36">
        <f t="shared" si="349"/>
        <v>0</v>
      </c>
      <c r="AJ182" s="53">
        <v>740.46299999999997</v>
      </c>
      <c r="AK182" s="54">
        <v>8106.1369999999997</v>
      </c>
      <c r="AL182" s="36">
        <f t="shared" si="349"/>
        <v>10947.389673758176</v>
      </c>
      <c r="AM182" s="35">
        <v>0</v>
      </c>
      <c r="AN182" s="11">
        <v>0</v>
      </c>
      <c r="AO182" s="36">
        <f t="shared" si="349"/>
        <v>0</v>
      </c>
      <c r="AP182" s="35">
        <v>0</v>
      </c>
      <c r="AQ182" s="11">
        <v>0</v>
      </c>
      <c r="AR182" s="36">
        <f t="shared" si="349"/>
        <v>0</v>
      </c>
      <c r="AS182" s="35">
        <v>0</v>
      </c>
      <c r="AT182" s="11">
        <v>0</v>
      </c>
      <c r="AU182" s="36">
        <f t="shared" si="350"/>
        <v>0</v>
      </c>
      <c r="AV182" s="35">
        <v>0</v>
      </c>
      <c r="AW182" s="11">
        <v>0</v>
      </c>
      <c r="AX182" s="36">
        <f t="shared" si="349"/>
        <v>0</v>
      </c>
      <c r="AY182" s="35">
        <v>0</v>
      </c>
      <c r="AZ182" s="11">
        <v>0</v>
      </c>
      <c r="BA182" s="36">
        <f t="shared" si="349"/>
        <v>0</v>
      </c>
      <c r="BB182" s="35">
        <v>0</v>
      </c>
      <c r="BC182" s="11">
        <v>0</v>
      </c>
      <c r="BD182" s="36">
        <f t="shared" si="349"/>
        <v>0</v>
      </c>
      <c r="BE182" s="53">
        <v>0.01</v>
      </c>
      <c r="BF182" s="54">
        <v>9.0129999999999999</v>
      </c>
      <c r="BG182" s="36">
        <f t="shared" si="349"/>
        <v>901300</v>
      </c>
      <c r="BH182" s="35">
        <v>0</v>
      </c>
      <c r="BI182" s="11">
        <v>0</v>
      </c>
      <c r="BJ182" s="36">
        <f t="shared" si="349"/>
        <v>0</v>
      </c>
      <c r="BK182" s="35">
        <v>0</v>
      </c>
      <c r="BL182" s="11">
        <v>0</v>
      </c>
      <c r="BM182" s="36">
        <f t="shared" si="349"/>
        <v>0</v>
      </c>
      <c r="BN182" s="6">
        <f t="shared" si="344"/>
        <v>740.71299999999997</v>
      </c>
      <c r="BO182" s="13">
        <f t="shared" si="345"/>
        <v>8177.2579999999998</v>
      </c>
    </row>
    <row r="183" spans="1:67" x14ac:dyDescent="0.3">
      <c r="A183" s="45">
        <v>2020</v>
      </c>
      <c r="B183" s="46" t="s">
        <v>13</v>
      </c>
      <c r="C183" s="55">
        <v>12.824999999999999</v>
      </c>
      <c r="D183" s="56">
        <v>342.63</v>
      </c>
      <c r="E183" s="36">
        <f t="shared" si="349"/>
        <v>26715.78947368421</v>
      </c>
      <c r="F183" s="35">
        <v>0</v>
      </c>
      <c r="G183" s="11">
        <v>0</v>
      </c>
      <c r="H183" s="36">
        <f t="shared" si="349"/>
        <v>0</v>
      </c>
      <c r="I183" s="35">
        <v>0</v>
      </c>
      <c r="J183" s="11">
        <v>0</v>
      </c>
      <c r="K183" s="36">
        <f t="shared" si="349"/>
        <v>0</v>
      </c>
      <c r="L183" s="35">
        <v>0</v>
      </c>
      <c r="M183" s="11">
        <v>0</v>
      </c>
      <c r="N183" s="36">
        <f t="shared" si="349"/>
        <v>0</v>
      </c>
      <c r="O183" s="35">
        <v>0</v>
      </c>
      <c r="P183" s="11">
        <v>0</v>
      </c>
      <c r="Q183" s="36">
        <f t="shared" si="342"/>
        <v>0</v>
      </c>
      <c r="R183" s="35">
        <v>0</v>
      </c>
      <c r="S183" s="11">
        <v>0</v>
      </c>
      <c r="T183" s="36">
        <f t="shared" si="349"/>
        <v>0</v>
      </c>
      <c r="U183" s="35">
        <v>0</v>
      </c>
      <c r="V183" s="11">
        <v>0</v>
      </c>
      <c r="W183" s="36">
        <f t="shared" si="349"/>
        <v>0</v>
      </c>
      <c r="X183" s="35">
        <v>0</v>
      </c>
      <c r="Y183" s="11">
        <v>0</v>
      </c>
      <c r="Z183" s="36">
        <f t="shared" si="349"/>
        <v>0</v>
      </c>
      <c r="AA183" s="35">
        <v>0</v>
      </c>
      <c r="AB183" s="11">
        <v>0</v>
      </c>
      <c r="AC183" s="36">
        <f t="shared" si="349"/>
        <v>0</v>
      </c>
      <c r="AD183" s="35">
        <v>0</v>
      </c>
      <c r="AE183" s="11">
        <v>0</v>
      </c>
      <c r="AF183" s="36">
        <f t="shared" si="349"/>
        <v>0</v>
      </c>
      <c r="AG183" s="35">
        <v>0</v>
      </c>
      <c r="AH183" s="11">
        <v>0</v>
      </c>
      <c r="AI183" s="36">
        <f t="shared" si="349"/>
        <v>0</v>
      </c>
      <c r="AJ183" s="55">
        <v>727.5</v>
      </c>
      <c r="AK183" s="56">
        <v>7729.2650000000003</v>
      </c>
      <c r="AL183" s="36">
        <f t="shared" si="349"/>
        <v>10624.419243986255</v>
      </c>
      <c r="AM183" s="35">
        <v>0</v>
      </c>
      <c r="AN183" s="11">
        <v>0</v>
      </c>
      <c r="AO183" s="36">
        <f t="shared" si="349"/>
        <v>0</v>
      </c>
      <c r="AP183" s="35">
        <v>0</v>
      </c>
      <c r="AQ183" s="11">
        <v>0</v>
      </c>
      <c r="AR183" s="36">
        <f t="shared" si="349"/>
        <v>0</v>
      </c>
      <c r="AS183" s="55">
        <v>5</v>
      </c>
      <c r="AT183" s="56">
        <v>5.7</v>
      </c>
      <c r="AU183" s="36">
        <f t="shared" si="350"/>
        <v>1140.0000000000002</v>
      </c>
      <c r="AV183" s="35">
        <v>0</v>
      </c>
      <c r="AW183" s="11">
        <v>0</v>
      </c>
      <c r="AX183" s="36">
        <f t="shared" si="349"/>
        <v>0</v>
      </c>
      <c r="AY183" s="35">
        <v>0</v>
      </c>
      <c r="AZ183" s="11">
        <v>0</v>
      </c>
      <c r="BA183" s="36">
        <f t="shared" si="349"/>
        <v>0</v>
      </c>
      <c r="BB183" s="35">
        <v>0</v>
      </c>
      <c r="BC183" s="11">
        <v>0</v>
      </c>
      <c r="BD183" s="36">
        <f t="shared" si="349"/>
        <v>0</v>
      </c>
      <c r="BE183" s="35">
        <v>0</v>
      </c>
      <c r="BF183" s="11">
        <v>0</v>
      </c>
      <c r="BG183" s="36">
        <f t="shared" si="349"/>
        <v>0</v>
      </c>
      <c r="BH183" s="35">
        <v>0</v>
      </c>
      <c r="BI183" s="11">
        <v>0</v>
      </c>
      <c r="BJ183" s="36">
        <f t="shared" si="349"/>
        <v>0</v>
      </c>
      <c r="BK183" s="35">
        <v>0</v>
      </c>
      <c r="BL183" s="11">
        <v>0</v>
      </c>
      <c r="BM183" s="36">
        <f t="shared" si="349"/>
        <v>0</v>
      </c>
      <c r="BN183" s="6">
        <f>SUM(BE183,BB183,AM183,AJ183,AD183,U183,C183,I183,AG183+AY183)+BK183+X183+AV183+L183+BH183+F183+AP183+R183+AA183+AS183</f>
        <v>745.32500000000005</v>
      </c>
      <c r="BO183" s="13">
        <f>SUM(BF183,BC183,AN183,AK183,AE183,V183,D183,J183,AH183+AZ183)+BL183+Y183+AW183+M183+BI183+G183+AQ183+S183+AB183+AT183</f>
        <v>8077.5950000000003</v>
      </c>
    </row>
    <row r="184" spans="1:67" x14ac:dyDescent="0.3">
      <c r="A184" s="45">
        <v>2020</v>
      </c>
      <c r="B184" s="46" t="s">
        <v>14</v>
      </c>
      <c r="C184" s="35">
        <v>0</v>
      </c>
      <c r="D184" s="11">
        <v>0</v>
      </c>
      <c r="E184" s="36">
        <f t="shared" si="349"/>
        <v>0</v>
      </c>
      <c r="F184" s="35">
        <v>0</v>
      </c>
      <c r="G184" s="11">
        <v>0</v>
      </c>
      <c r="H184" s="36">
        <f t="shared" si="349"/>
        <v>0</v>
      </c>
      <c r="I184" s="35">
        <v>0</v>
      </c>
      <c r="J184" s="11">
        <v>0</v>
      </c>
      <c r="K184" s="36">
        <f t="shared" si="349"/>
        <v>0</v>
      </c>
      <c r="L184" s="35">
        <v>0</v>
      </c>
      <c r="M184" s="11">
        <v>0</v>
      </c>
      <c r="N184" s="36">
        <f t="shared" si="349"/>
        <v>0</v>
      </c>
      <c r="O184" s="35">
        <v>0</v>
      </c>
      <c r="P184" s="11">
        <v>0</v>
      </c>
      <c r="Q184" s="36">
        <f t="shared" si="342"/>
        <v>0</v>
      </c>
      <c r="R184" s="35">
        <v>0</v>
      </c>
      <c r="S184" s="11">
        <v>0</v>
      </c>
      <c r="T184" s="36">
        <f t="shared" si="349"/>
        <v>0</v>
      </c>
      <c r="U184" s="35">
        <v>0</v>
      </c>
      <c r="V184" s="11">
        <v>0</v>
      </c>
      <c r="W184" s="36">
        <f t="shared" si="349"/>
        <v>0</v>
      </c>
      <c r="X184" s="35">
        <v>0</v>
      </c>
      <c r="Y184" s="11">
        <v>0</v>
      </c>
      <c r="Z184" s="36">
        <f t="shared" si="349"/>
        <v>0</v>
      </c>
      <c r="AA184" s="57">
        <v>247</v>
      </c>
      <c r="AB184" s="58">
        <v>2570.154</v>
      </c>
      <c r="AC184" s="36">
        <f t="shared" si="349"/>
        <v>10405.481781376518</v>
      </c>
      <c r="AD184" s="35">
        <v>0</v>
      </c>
      <c r="AE184" s="11">
        <v>0</v>
      </c>
      <c r="AF184" s="36">
        <f t="shared" si="349"/>
        <v>0</v>
      </c>
      <c r="AG184" s="35">
        <v>0</v>
      </c>
      <c r="AH184" s="11">
        <v>0</v>
      </c>
      <c r="AI184" s="36">
        <f t="shared" si="349"/>
        <v>0</v>
      </c>
      <c r="AJ184" s="57">
        <v>627</v>
      </c>
      <c r="AK184" s="58">
        <v>6731.3770000000004</v>
      </c>
      <c r="AL184" s="36">
        <f t="shared" si="349"/>
        <v>10735.848484848486</v>
      </c>
      <c r="AM184" s="35">
        <v>0</v>
      </c>
      <c r="AN184" s="11">
        <v>0</v>
      </c>
      <c r="AO184" s="36">
        <f t="shared" si="349"/>
        <v>0</v>
      </c>
      <c r="AP184" s="35">
        <v>0</v>
      </c>
      <c r="AQ184" s="11">
        <v>0</v>
      </c>
      <c r="AR184" s="36">
        <f t="shared" si="349"/>
        <v>0</v>
      </c>
      <c r="AS184" s="35">
        <v>0</v>
      </c>
      <c r="AT184" s="11">
        <v>0</v>
      </c>
      <c r="AU184" s="36">
        <f t="shared" si="350"/>
        <v>0</v>
      </c>
      <c r="AV184" s="35">
        <v>0</v>
      </c>
      <c r="AW184" s="11">
        <v>0</v>
      </c>
      <c r="AX184" s="36">
        <f t="shared" si="349"/>
        <v>0</v>
      </c>
      <c r="AY184" s="35">
        <v>0</v>
      </c>
      <c r="AZ184" s="11">
        <v>0</v>
      </c>
      <c r="BA184" s="36">
        <f t="shared" si="349"/>
        <v>0</v>
      </c>
      <c r="BB184" s="35">
        <v>0</v>
      </c>
      <c r="BC184" s="11">
        <v>0</v>
      </c>
      <c r="BD184" s="36">
        <f t="shared" si="349"/>
        <v>0</v>
      </c>
      <c r="BE184" s="35">
        <v>0</v>
      </c>
      <c r="BF184" s="11">
        <v>0</v>
      </c>
      <c r="BG184" s="36">
        <f t="shared" si="349"/>
        <v>0</v>
      </c>
      <c r="BH184" s="35">
        <v>0</v>
      </c>
      <c r="BI184" s="11">
        <v>0</v>
      </c>
      <c r="BJ184" s="36">
        <f t="shared" si="349"/>
        <v>0</v>
      </c>
      <c r="BK184" s="35">
        <v>0</v>
      </c>
      <c r="BL184" s="11">
        <v>0</v>
      </c>
      <c r="BM184" s="36">
        <f t="shared" si="349"/>
        <v>0</v>
      </c>
      <c r="BN184" s="6">
        <f t="shared" ref="BN184:BN187" si="351">SUM(BE184,BB184,AM184,AJ184,AD184,U184,C184,I184,AG184+AY184)+BK184+X184+AV184+L184+BH184+F184+AP184+R184+AA184+AS184</f>
        <v>874</v>
      </c>
      <c r="BO184" s="13">
        <f t="shared" ref="BO184:BO187" si="352">SUM(BF184,BC184,AN184,AK184,AE184,V184,D184,J184,AH184+AZ184)+BL184+Y184+AW184+M184+BI184+G184+AQ184+S184+AB184+AT184</f>
        <v>9301.5310000000009</v>
      </c>
    </row>
    <row r="185" spans="1:67" x14ac:dyDescent="0.3">
      <c r="A185" s="45">
        <v>2020</v>
      </c>
      <c r="B185" s="36" t="s">
        <v>15</v>
      </c>
      <c r="C185" s="35">
        <v>0</v>
      </c>
      <c r="D185" s="11">
        <v>0</v>
      </c>
      <c r="E185" s="36">
        <f t="shared" si="349"/>
        <v>0</v>
      </c>
      <c r="F185" s="35">
        <v>0</v>
      </c>
      <c r="G185" s="11">
        <v>0</v>
      </c>
      <c r="H185" s="36">
        <f t="shared" si="349"/>
        <v>0</v>
      </c>
      <c r="I185" s="35">
        <v>0</v>
      </c>
      <c r="J185" s="11">
        <v>0</v>
      </c>
      <c r="K185" s="36">
        <f t="shared" si="349"/>
        <v>0</v>
      </c>
      <c r="L185" s="35">
        <v>0</v>
      </c>
      <c r="M185" s="11">
        <v>0</v>
      </c>
      <c r="N185" s="36">
        <f t="shared" si="349"/>
        <v>0</v>
      </c>
      <c r="O185" s="35">
        <v>0</v>
      </c>
      <c r="P185" s="11">
        <v>0</v>
      </c>
      <c r="Q185" s="36">
        <f t="shared" si="342"/>
        <v>0</v>
      </c>
      <c r="R185" s="35">
        <v>0</v>
      </c>
      <c r="S185" s="11">
        <v>0</v>
      </c>
      <c r="T185" s="36">
        <f t="shared" si="349"/>
        <v>0</v>
      </c>
      <c r="U185" s="35">
        <v>0</v>
      </c>
      <c r="V185" s="11">
        <v>0</v>
      </c>
      <c r="W185" s="36">
        <f t="shared" si="349"/>
        <v>0</v>
      </c>
      <c r="X185" s="35">
        <v>0</v>
      </c>
      <c r="Y185" s="11">
        <v>0</v>
      </c>
      <c r="Z185" s="36">
        <f t="shared" si="349"/>
        <v>0</v>
      </c>
      <c r="AA185" s="35">
        <v>0</v>
      </c>
      <c r="AB185" s="11">
        <v>0</v>
      </c>
      <c r="AC185" s="36">
        <f t="shared" si="349"/>
        <v>0</v>
      </c>
      <c r="AD185" s="35">
        <v>0</v>
      </c>
      <c r="AE185" s="11">
        <v>0</v>
      </c>
      <c r="AF185" s="36">
        <f t="shared" si="349"/>
        <v>0</v>
      </c>
      <c r="AG185" s="35">
        <v>0</v>
      </c>
      <c r="AH185" s="11">
        <v>0</v>
      </c>
      <c r="AI185" s="36">
        <f t="shared" si="349"/>
        <v>0</v>
      </c>
      <c r="AJ185" s="55">
        <v>469.3</v>
      </c>
      <c r="AK185" s="56">
        <v>4832.7920000000004</v>
      </c>
      <c r="AL185" s="36">
        <f t="shared" si="349"/>
        <v>10297.873428510549</v>
      </c>
      <c r="AM185" s="35">
        <v>0</v>
      </c>
      <c r="AN185" s="11">
        <v>0</v>
      </c>
      <c r="AO185" s="36">
        <f t="shared" si="349"/>
        <v>0</v>
      </c>
      <c r="AP185" s="35">
        <v>0</v>
      </c>
      <c r="AQ185" s="11">
        <v>0</v>
      </c>
      <c r="AR185" s="36">
        <f t="shared" si="349"/>
        <v>0</v>
      </c>
      <c r="AS185" s="35">
        <v>0</v>
      </c>
      <c r="AT185" s="11">
        <v>0</v>
      </c>
      <c r="AU185" s="36">
        <f t="shared" si="350"/>
        <v>0</v>
      </c>
      <c r="AV185" s="35">
        <v>0</v>
      </c>
      <c r="AW185" s="11">
        <v>0</v>
      </c>
      <c r="AX185" s="36">
        <f t="shared" si="349"/>
        <v>0</v>
      </c>
      <c r="AY185" s="35">
        <v>0</v>
      </c>
      <c r="AZ185" s="11">
        <v>0</v>
      </c>
      <c r="BA185" s="36">
        <f t="shared" si="349"/>
        <v>0</v>
      </c>
      <c r="BB185" s="35">
        <v>0</v>
      </c>
      <c r="BC185" s="11">
        <v>0</v>
      </c>
      <c r="BD185" s="36">
        <f t="shared" si="349"/>
        <v>0</v>
      </c>
      <c r="BE185" s="35">
        <v>0</v>
      </c>
      <c r="BF185" s="11">
        <v>0</v>
      </c>
      <c r="BG185" s="36">
        <f t="shared" si="349"/>
        <v>0</v>
      </c>
      <c r="BH185" s="35">
        <v>0</v>
      </c>
      <c r="BI185" s="11">
        <v>0</v>
      </c>
      <c r="BJ185" s="36">
        <f t="shared" si="349"/>
        <v>0</v>
      </c>
      <c r="BK185" s="35">
        <v>0</v>
      </c>
      <c r="BL185" s="11">
        <v>0</v>
      </c>
      <c r="BM185" s="36">
        <f t="shared" si="349"/>
        <v>0</v>
      </c>
      <c r="BN185" s="6">
        <f t="shared" si="351"/>
        <v>469.3</v>
      </c>
      <c r="BO185" s="13">
        <f t="shared" si="352"/>
        <v>4832.7920000000004</v>
      </c>
    </row>
    <row r="186" spans="1:67" x14ac:dyDescent="0.3">
      <c r="A186" s="45">
        <v>2020</v>
      </c>
      <c r="B186" s="46" t="s">
        <v>16</v>
      </c>
      <c r="C186" s="35">
        <v>0</v>
      </c>
      <c r="D186" s="11">
        <v>0</v>
      </c>
      <c r="E186" s="36">
        <f t="shared" si="349"/>
        <v>0</v>
      </c>
      <c r="F186" s="35">
        <v>0</v>
      </c>
      <c r="G186" s="11">
        <v>0</v>
      </c>
      <c r="H186" s="36">
        <f t="shared" si="349"/>
        <v>0</v>
      </c>
      <c r="I186" s="35">
        <v>0</v>
      </c>
      <c r="J186" s="11">
        <v>0</v>
      </c>
      <c r="K186" s="36">
        <f t="shared" si="349"/>
        <v>0</v>
      </c>
      <c r="L186" s="35">
        <v>0</v>
      </c>
      <c r="M186" s="11">
        <v>0</v>
      </c>
      <c r="N186" s="36">
        <f t="shared" si="349"/>
        <v>0</v>
      </c>
      <c r="O186" s="35">
        <v>0</v>
      </c>
      <c r="P186" s="11">
        <v>0</v>
      </c>
      <c r="Q186" s="36">
        <f t="shared" si="342"/>
        <v>0</v>
      </c>
      <c r="R186" s="35">
        <v>0</v>
      </c>
      <c r="S186" s="11">
        <v>0</v>
      </c>
      <c r="T186" s="36">
        <f t="shared" si="349"/>
        <v>0</v>
      </c>
      <c r="U186" s="35">
        <v>0</v>
      </c>
      <c r="V186" s="11">
        <v>0</v>
      </c>
      <c r="W186" s="36">
        <f t="shared" si="349"/>
        <v>0</v>
      </c>
      <c r="X186" s="35">
        <v>0</v>
      </c>
      <c r="Y186" s="11">
        <v>0</v>
      </c>
      <c r="Z186" s="36">
        <f t="shared" si="349"/>
        <v>0</v>
      </c>
      <c r="AA186" s="59">
        <v>19</v>
      </c>
      <c r="AB186" s="11">
        <v>198.94399999999999</v>
      </c>
      <c r="AC186" s="36">
        <f t="shared" si="349"/>
        <v>10470.736842105263</v>
      </c>
      <c r="AD186" s="35">
        <v>0</v>
      </c>
      <c r="AE186" s="11">
        <v>0</v>
      </c>
      <c r="AF186" s="36">
        <f t="shared" si="349"/>
        <v>0</v>
      </c>
      <c r="AG186" s="35">
        <v>0</v>
      </c>
      <c r="AH186" s="11">
        <v>0</v>
      </c>
      <c r="AI186" s="36">
        <f t="shared" si="349"/>
        <v>0</v>
      </c>
      <c r="AJ186" s="59">
        <v>910.5</v>
      </c>
      <c r="AK186" s="11">
        <v>10043.629999999999</v>
      </c>
      <c r="AL186" s="36">
        <f t="shared" si="349"/>
        <v>11030.895112575507</v>
      </c>
      <c r="AM186" s="35">
        <v>0</v>
      </c>
      <c r="AN186" s="11">
        <v>0</v>
      </c>
      <c r="AO186" s="36">
        <f t="shared" si="349"/>
        <v>0</v>
      </c>
      <c r="AP186" s="35">
        <v>0</v>
      </c>
      <c r="AQ186" s="11">
        <v>0</v>
      </c>
      <c r="AR186" s="36">
        <f t="shared" si="349"/>
        <v>0</v>
      </c>
      <c r="AS186" s="35">
        <v>0</v>
      </c>
      <c r="AT186" s="11">
        <v>0</v>
      </c>
      <c r="AU186" s="36">
        <f t="shared" si="350"/>
        <v>0</v>
      </c>
      <c r="AV186" s="35">
        <v>0</v>
      </c>
      <c r="AW186" s="11">
        <v>0</v>
      </c>
      <c r="AX186" s="36">
        <f t="shared" si="349"/>
        <v>0</v>
      </c>
      <c r="AY186" s="59">
        <v>19.5</v>
      </c>
      <c r="AZ186" s="11">
        <v>184.62799999999999</v>
      </c>
      <c r="BA186" s="36">
        <f t="shared" si="349"/>
        <v>9468.1025641025644</v>
      </c>
      <c r="BB186" s="35">
        <v>0</v>
      </c>
      <c r="BC186" s="11">
        <v>0</v>
      </c>
      <c r="BD186" s="36">
        <f t="shared" si="349"/>
        <v>0</v>
      </c>
      <c r="BE186" s="35">
        <v>0</v>
      </c>
      <c r="BF186" s="11">
        <v>0</v>
      </c>
      <c r="BG186" s="36">
        <f t="shared" si="349"/>
        <v>0</v>
      </c>
      <c r="BH186" s="35">
        <v>0</v>
      </c>
      <c r="BI186" s="11">
        <v>0</v>
      </c>
      <c r="BJ186" s="36">
        <f t="shared" si="349"/>
        <v>0</v>
      </c>
      <c r="BK186" s="35">
        <v>0</v>
      </c>
      <c r="BL186" s="11">
        <v>0</v>
      </c>
      <c r="BM186" s="36">
        <f t="shared" si="349"/>
        <v>0</v>
      </c>
      <c r="BN186" s="6">
        <f t="shared" si="351"/>
        <v>949</v>
      </c>
      <c r="BO186" s="13">
        <f t="shared" si="352"/>
        <v>10427.201999999999</v>
      </c>
    </row>
    <row r="187" spans="1:67" ht="15" thickBot="1" x14ac:dyDescent="0.35">
      <c r="A187" s="52"/>
      <c r="B187" s="48" t="s">
        <v>17</v>
      </c>
      <c r="C187" s="38">
        <f t="shared" ref="C187:D187" si="353">SUM(C175:C186)</f>
        <v>41.41</v>
      </c>
      <c r="D187" s="30">
        <f t="shared" si="353"/>
        <v>681.85500000000002</v>
      </c>
      <c r="E187" s="39"/>
      <c r="F187" s="38">
        <f t="shared" ref="F187:G187" si="354">SUM(F175:F186)</f>
        <v>0</v>
      </c>
      <c r="G187" s="30">
        <f t="shared" si="354"/>
        <v>0</v>
      </c>
      <c r="H187" s="39"/>
      <c r="I187" s="38">
        <f t="shared" ref="I187:J187" si="355">SUM(I175:I186)</f>
        <v>0</v>
      </c>
      <c r="J187" s="30">
        <f t="shared" si="355"/>
        <v>0</v>
      </c>
      <c r="K187" s="39"/>
      <c r="L187" s="38">
        <f t="shared" ref="L187:M187" si="356">SUM(L175:L186)</f>
        <v>2.5</v>
      </c>
      <c r="M187" s="30">
        <f t="shared" si="356"/>
        <v>1369.7540000000001</v>
      </c>
      <c r="N187" s="39"/>
      <c r="O187" s="38">
        <f t="shared" ref="O187:P187" si="357">SUM(O175:O186)</f>
        <v>0</v>
      </c>
      <c r="P187" s="30">
        <f t="shared" si="357"/>
        <v>0</v>
      </c>
      <c r="Q187" s="39"/>
      <c r="R187" s="38">
        <f t="shared" ref="R187:S187" si="358">SUM(R175:R186)</f>
        <v>1.04782</v>
      </c>
      <c r="S187" s="30">
        <f t="shared" si="358"/>
        <v>80.132000000000005</v>
      </c>
      <c r="T187" s="39"/>
      <c r="U187" s="38">
        <f t="shared" ref="U187:V187" si="359">SUM(U175:U186)</f>
        <v>0.24</v>
      </c>
      <c r="V187" s="30">
        <f t="shared" si="359"/>
        <v>62.107999999999997</v>
      </c>
      <c r="W187" s="39"/>
      <c r="X187" s="38">
        <f t="shared" ref="X187:Y187" si="360">SUM(X175:X186)</f>
        <v>0</v>
      </c>
      <c r="Y187" s="30">
        <f t="shared" si="360"/>
        <v>0</v>
      </c>
      <c r="Z187" s="39"/>
      <c r="AA187" s="38">
        <f t="shared" ref="AA187:AB187" si="361">SUM(AA175:AA186)</f>
        <v>684.15200000000004</v>
      </c>
      <c r="AB187" s="30">
        <f t="shared" si="361"/>
        <v>8246.6769999999997</v>
      </c>
      <c r="AC187" s="39"/>
      <c r="AD187" s="38">
        <f t="shared" ref="AD187:AE187" si="362">SUM(AD175:AD186)</f>
        <v>0.71</v>
      </c>
      <c r="AE187" s="30">
        <f t="shared" si="362"/>
        <v>322.35899999999998</v>
      </c>
      <c r="AF187" s="39"/>
      <c r="AG187" s="38">
        <f t="shared" ref="AG187:AH187" si="363">SUM(AG175:AG186)</f>
        <v>0</v>
      </c>
      <c r="AH187" s="30">
        <f t="shared" si="363"/>
        <v>0</v>
      </c>
      <c r="AI187" s="39"/>
      <c r="AJ187" s="38">
        <f t="shared" ref="AJ187:AK187" si="364">SUM(AJ175:AJ186)</f>
        <v>8381.1310000000012</v>
      </c>
      <c r="AK187" s="30">
        <f t="shared" si="364"/>
        <v>90373.472000000023</v>
      </c>
      <c r="AL187" s="39"/>
      <c r="AM187" s="38">
        <f t="shared" ref="AM187:AN187" si="365">SUM(AM175:AM186)</f>
        <v>2</v>
      </c>
      <c r="AN187" s="30">
        <f t="shared" si="365"/>
        <v>12.744</v>
      </c>
      <c r="AO187" s="39"/>
      <c r="AP187" s="38">
        <f t="shared" ref="AP187:AQ187" si="366">SUM(AP175:AP186)</f>
        <v>0</v>
      </c>
      <c r="AQ187" s="30">
        <f t="shared" si="366"/>
        <v>0</v>
      </c>
      <c r="AR187" s="39"/>
      <c r="AS187" s="38">
        <f t="shared" ref="AS187:AT187" si="367">SUM(AS175:AS186)</f>
        <v>5</v>
      </c>
      <c r="AT187" s="30">
        <f t="shared" si="367"/>
        <v>5.7</v>
      </c>
      <c r="AU187" s="39"/>
      <c r="AV187" s="38">
        <f t="shared" ref="AV187:AW187" si="368">SUM(AV175:AV186)</f>
        <v>0</v>
      </c>
      <c r="AW187" s="30">
        <f t="shared" si="368"/>
        <v>0</v>
      </c>
      <c r="AX187" s="39"/>
      <c r="AY187" s="38">
        <f t="shared" ref="AY187:AZ187" si="369">SUM(AY175:AY186)</f>
        <v>38.5</v>
      </c>
      <c r="AZ187" s="30">
        <f t="shared" si="369"/>
        <v>406.005</v>
      </c>
      <c r="BA187" s="39"/>
      <c r="BB187" s="38">
        <f t="shared" ref="BB187:BC187" si="370">SUM(BB175:BB186)</f>
        <v>0</v>
      </c>
      <c r="BC187" s="30">
        <f t="shared" si="370"/>
        <v>0</v>
      </c>
      <c r="BD187" s="39"/>
      <c r="BE187" s="38">
        <f t="shared" ref="BE187:BF187" si="371">SUM(BE175:BE186)</f>
        <v>1.38541</v>
      </c>
      <c r="BF187" s="30">
        <f t="shared" si="371"/>
        <v>93.808000000000007</v>
      </c>
      <c r="BG187" s="39"/>
      <c r="BH187" s="38">
        <f t="shared" ref="BH187:BI187" si="372">SUM(BH175:BH186)</f>
        <v>0</v>
      </c>
      <c r="BI187" s="30">
        <f t="shared" si="372"/>
        <v>0</v>
      </c>
      <c r="BJ187" s="39"/>
      <c r="BK187" s="38">
        <f t="shared" ref="BK187:BL187" si="373">SUM(BK175:BK186)</f>
        <v>0</v>
      </c>
      <c r="BL187" s="30">
        <f t="shared" si="373"/>
        <v>0</v>
      </c>
      <c r="BM187" s="39"/>
      <c r="BN187" s="31">
        <f t="shared" si="351"/>
        <v>9158.0762300000006</v>
      </c>
      <c r="BO187" s="32">
        <f t="shared" si="352"/>
        <v>101654.614</v>
      </c>
    </row>
    <row r="188" spans="1:67" x14ac:dyDescent="0.3">
      <c r="A188" s="45">
        <v>2021</v>
      </c>
      <c r="B188" s="46" t="s">
        <v>5</v>
      </c>
      <c r="C188" s="35">
        <v>0</v>
      </c>
      <c r="D188" s="11">
        <v>0</v>
      </c>
      <c r="E188" s="36">
        <f>IF(C188=0,0,D188/C188*1000)</f>
        <v>0</v>
      </c>
      <c r="F188" s="35">
        <v>0</v>
      </c>
      <c r="G188" s="11">
        <v>0</v>
      </c>
      <c r="H188" s="36">
        <f t="shared" ref="H188:H199" si="374">IF(F188=0,0,G188/F188*1000)</f>
        <v>0</v>
      </c>
      <c r="I188" s="35">
        <v>0</v>
      </c>
      <c r="J188" s="11">
        <v>0</v>
      </c>
      <c r="K188" s="36">
        <f t="shared" ref="K188:K199" si="375">IF(I188=0,0,J188/I188*1000)</f>
        <v>0</v>
      </c>
      <c r="L188" s="59">
        <v>0.5</v>
      </c>
      <c r="M188" s="11">
        <v>80.174000000000007</v>
      </c>
      <c r="N188" s="36">
        <f t="shared" ref="N188:N199" si="376">IF(L188=0,0,M188/L188*1000)</f>
        <v>160348</v>
      </c>
      <c r="O188" s="35">
        <v>0</v>
      </c>
      <c r="P188" s="11">
        <v>0</v>
      </c>
      <c r="Q188" s="36">
        <f t="shared" ref="Q188:Q199" si="377">IF(O188=0,0,P188/O188*1000)</f>
        <v>0</v>
      </c>
      <c r="R188" s="35">
        <v>0</v>
      </c>
      <c r="S188" s="11">
        <v>0</v>
      </c>
      <c r="T188" s="36">
        <f t="shared" ref="T188:T199" si="378">IF(R188=0,0,S188/R188*1000)</f>
        <v>0</v>
      </c>
      <c r="U188" s="59">
        <v>1.46</v>
      </c>
      <c r="V188" s="11">
        <v>323.154</v>
      </c>
      <c r="W188" s="36">
        <f t="shared" ref="W188:W199" si="379">IF(U188=0,0,V188/U188*1000)</f>
        <v>221338.35616438356</v>
      </c>
      <c r="X188" s="35">
        <v>0</v>
      </c>
      <c r="Y188" s="11">
        <v>0</v>
      </c>
      <c r="Z188" s="36">
        <f t="shared" ref="Z188:Z199" si="380">IF(X188=0,0,Y188/X188*1000)</f>
        <v>0</v>
      </c>
      <c r="AA188" s="35">
        <v>0</v>
      </c>
      <c r="AB188" s="11">
        <v>0</v>
      </c>
      <c r="AC188" s="36">
        <f t="shared" ref="AC188:AC199" si="381">IF(AA188=0,0,AB188/AA188*1000)</f>
        <v>0</v>
      </c>
      <c r="AD188" s="35">
        <v>0</v>
      </c>
      <c r="AE188" s="11">
        <v>0</v>
      </c>
      <c r="AF188" s="36">
        <f t="shared" ref="AF188:AF199" si="382">IF(AD188=0,0,AE188/AD188*1000)</f>
        <v>0</v>
      </c>
      <c r="AG188" s="35">
        <v>0</v>
      </c>
      <c r="AH188" s="11">
        <v>0</v>
      </c>
      <c r="AI188" s="36">
        <f t="shared" ref="AI188:AI199" si="383">IF(AG188=0,0,AH188/AG188*1000)</f>
        <v>0</v>
      </c>
      <c r="AJ188" s="59">
        <v>1119</v>
      </c>
      <c r="AK188" s="11">
        <v>12538.442999999999</v>
      </c>
      <c r="AL188" s="36">
        <f t="shared" ref="AL188:AL199" si="384">IF(AJ188=0,0,AK188/AJ188*1000)</f>
        <v>11205.042895442359</v>
      </c>
      <c r="AM188" s="35">
        <v>0</v>
      </c>
      <c r="AN188" s="11">
        <v>0</v>
      </c>
      <c r="AO188" s="36">
        <f t="shared" ref="AO188:AO199" si="385">IF(AM188=0,0,AN188/AM188*1000)</f>
        <v>0</v>
      </c>
      <c r="AP188" s="35">
        <v>0</v>
      </c>
      <c r="AQ188" s="11">
        <v>0</v>
      </c>
      <c r="AR188" s="36">
        <f t="shared" ref="AR188:AR199" si="386">IF(AP188=0,0,AQ188/AP188*1000)</f>
        <v>0</v>
      </c>
      <c r="AS188" s="35">
        <v>0</v>
      </c>
      <c r="AT188" s="11">
        <v>0</v>
      </c>
      <c r="AU188" s="36">
        <f t="shared" ref="AU188:AU199" si="387">IF(AS188=0,0,AT188/AS188*1000)</f>
        <v>0</v>
      </c>
      <c r="AV188" s="35">
        <v>0</v>
      </c>
      <c r="AW188" s="11">
        <v>0</v>
      </c>
      <c r="AX188" s="36">
        <f t="shared" ref="AX188:AX199" si="388">IF(AV188=0,0,AW188/AV188*1000)</f>
        <v>0</v>
      </c>
      <c r="AY188" s="35">
        <v>0</v>
      </c>
      <c r="AZ188" s="11">
        <v>0</v>
      </c>
      <c r="BA188" s="36">
        <f t="shared" ref="BA188:BA199" si="389">IF(AY188=0,0,AZ188/AY188*1000)</f>
        <v>0</v>
      </c>
      <c r="BB188" s="35">
        <v>0</v>
      </c>
      <c r="BC188" s="11">
        <v>0</v>
      </c>
      <c r="BD188" s="36">
        <f t="shared" ref="BD188:BD199" si="390">IF(BB188=0,0,BC188/BB188*1000)</f>
        <v>0</v>
      </c>
      <c r="BE188" s="59">
        <v>2</v>
      </c>
      <c r="BF188" s="11">
        <v>96.671000000000006</v>
      </c>
      <c r="BG188" s="36">
        <f t="shared" ref="BG188:BG199" si="391">IF(BE188=0,0,BF188/BE188*1000)</f>
        <v>48335.5</v>
      </c>
      <c r="BH188" s="35">
        <v>0</v>
      </c>
      <c r="BI188" s="11">
        <v>0</v>
      </c>
      <c r="BJ188" s="36">
        <f t="shared" ref="BJ188:BJ199" si="392">IF(BH188=0,0,BI188/BH188*1000)</f>
        <v>0</v>
      </c>
      <c r="BK188" s="35">
        <v>0</v>
      </c>
      <c r="BL188" s="11">
        <v>0</v>
      </c>
      <c r="BM188" s="36">
        <f t="shared" ref="BM188:BM199" si="393">IF(BK188=0,0,BL188/BK188*1000)</f>
        <v>0</v>
      </c>
      <c r="BN188" s="6">
        <f t="shared" ref="BN188:BN190" si="394">SUM(BE188,BB188,AM188,AJ188,AD188,U188,C188,I188,AG188+AY188)+BK188+X188+AV188+L188+BH188+F188+AP188+R188+AA188+AS188+O188</f>
        <v>1122.96</v>
      </c>
      <c r="BO188" s="13">
        <f t="shared" ref="BO188:BO190" si="395">SUM(BF188,BC188,AN188,AK188,AE188,V188,D188,J188,AH188+AZ188)+BL188+Y188+AW188+M188+BI188+G188+AQ188+S188+AB188+AT188+P188</f>
        <v>13038.442000000001</v>
      </c>
    </row>
    <row r="189" spans="1:67" x14ac:dyDescent="0.3">
      <c r="A189" s="45">
        <v>2021</v>
      </c>
      <c r="B189" s="46" t="s">
        <v>6</v>
      </c>
      <c r="C189" s="35">
        <v>0</v>
      </c>
      <c r="D189" s="11">
        <v>0</v>
      </c>
      <c r="E189" s="36">
        <f t="shared" ref="E189:E190" si="396">IF(C189=0,0,D189/C189*1000)</f>
        <v>0</v>
      </c>
      <c r="F189" s="35">
        <v>0</v>
      </c>
      <c r="G189" s="11">
        <v>0</v>
      </c>
      <c r="H189" s="36">
        <f t="shared" si="374"/>
        <v>0</v>
      </c>
      <c r="I189" s="35">
        <v>0</v>
      </c>
      <c r="J189" s="11">
        <v>0</v>
      </c>
      <c r="K189" s="36">
        <f t="shared" si="375"/>
        <v>0</v>
      </c>
      <c r="L189" s="35">
        <v>0</v>
      </c>
      <c r="M189" s="11">
        <v>0</v>
      </c>
      <c r="N189" s="36">
        <f t="shared" si="376"/>
        <v>0</v>
      </c>
      <c r="O189" s="35">
        <v>0</v>
      </c>
      <c r="P189" s="11">
        <v>0</v>
      </c>
      <c r="Q189" s="36">
        <f t="shared" si="377"/>
        <v>0</v>
      </c>
      <c r="R189" s="35">
        <v>0</v>
      </c>
      <c r="S189" s="11">
        <v>0</v>
      </c>
      <c r="T189" s="36">
        <f t="shared" si="378"/>
        <v>0</v>
      </c>
      <c r="U189" s="35">
        <v>0</v>
      </c>
      <c r="V189" s="11">
        <v>0</v>
      </c>
      <c r="W189" s="36">
        <f t="shared" si="379"/>
        <v>0</v>
      </c>
      <c r="X189" s="35">
        <v>0</v>
      </c>
      <c r="Y189" s="11">
        <v>0</v>
      </c>
      <c r="Z189" s="36">
        <f t="shared" si="380"/>
        <v>0</v>
      </c>
      <c r="AA189" s="35">
        <v>0</v>
      </c>
      <c r="AB189" s="11">
        <v>0</v>
      </c>
      <c r="AC189" s="36">
        <f t="shared" si="381"/>
        <v>0</v>
      </c>
      <c r="AD189" s="35">
        <v>0</v>
      </c>
      <c r="AE189" s="11">
        <v>0</v>
      </c>
      <c r="AF189" s="36">
        <f t="shared" si="382"/>
        <v>0</v>
      </c>
      <c r="AG189" s="59">
        <v>0.4</v>
      </c>
      <c r="AH189" s="11">
        <v>2.4359999999999999</v>
      </c>
      <c r="AI189" s="36">
        <f t="shared" si="383"/>
        <v>6090</v>
      </c>
      <c r="AJ189" s="59">
        <v>247</v>
      </c>
      <c r="AK189" s="11">
        <v>2749.931</v>
      </c>
      <c r="AL189" s="36">
        <f t="shared" si="384"/>
        <v>11133.323886639677</v>
      </c>
      <c r="AM189" s="35">
        <v>0</v>
      </c>
      <c r="AN189" s="11">
        <v>0</v>
      </c>
      <c r="AO189" s="36">
        <f t="shared" si="385"/>
        <v>0</v>
      </c>
      <c r="AP189" s="35">
        <v>0</v>
      </c>
      <c r="AQ189" s="11">
        <v>0</v>
      </c>
      <c r="AR189" s="36">
        <f t="shared" si="386"/>
        <v>0</v>
      </c>
      <c r="AS189" s="35">
        <v>0</v>
      </c>
      <c r="AT189" s="11">
        <v>0</v>
      </c>
      <c r="AU189" s="36">
        <f t="shared" si="387"/>
        <v>0</v>
      </c>
      <c r="AV189" s="35">
        <v>0</v>
      </c>
      <c r="AW189" s="11">
        <v>0</v>
      </c>
      <c r="AX189" s="36">
        <f t="shared" si="388"/>
        <v>0</v>
      </c>
      <c r="AY189" s="35">
        <v>0</v>
      </c>
      <c r="AZ189" s="11">
        <v>0</v>
      </c>
      <c r="BA189" s="36">
        <f t="shared" si="389"/>
        <v>0</v>
      </c>
      <c r="BB189" s="35">
        <v>0</v>
      </c>
      <c r="BC189" s="11">
        <v>0</v>
      </c>
      <c r="BD189" s="36">
        <f t="shared" si="390"/>
        <v>0</v>
      </c>
      <c r="BE189" s="35">
        <v>0</v>
      </c>
      <c r="BF189" s="11">
        <v>0</v>
      </c>
      <c r="BG189" s="36">
        <f t="shared" si="391"/>
        <v>0</v>
      </c>
      <c r="BH189" s="35">
        <v>0</v>
      </c>
      <c r="BI189" s="11">
        <v>0</v>
      </c>
      <c r="BJ189" s="36">
        <f t="shared" si="392"/>
        <v>0</v>
      </c>
      <c r="BK189" s="35">
        <v>0</v>
      </c>
      <c r="BL189" s="11">
        <v>0</v>
      </c>
      <c r="BM189" s="36">
        <f t="shared" si="393"/>
        <v>0</v>
      </c>
      <c r="BN189" s="6">
        <f t="shared" si="394"/>
        <v>247.4</v>
      </c>
      <c r="BO189" s="13">
        <f t="shared" si="395"/>
        <v>2752.3670000000002</v>
      </c>
    </row>
    <row r="190" spans="1:67" x14ac:dyDescent="0.3">
      <c r="A190" s="45">
        <v>2021</v>
      </c>
      <c r="B190" s="46" t="s">
        <v>7</v>
      </c>
      <c r="C190" s="59">
        <v>24.684999999999999</v>
      </c>
      <c r="D190" s="11">
        <v>428.73899999999998</v>
      </c>
      <c r="E190" s="36">
        <f t="shared" si="396"/>
        <v>17368.401863479845</v>
      </c>
      <c r="F190" s="35">
        <v>0</v>
      </c>
      <c r="G190" s="11">
        <v>0</v>
      </c>
      <c r="H190" s="36">
        <f t="shared" si="374"/>
        <v>0</v>
      </c>
      <c r="I190" s="35">
        <v>0</v>
      </c>
      <c r="J190" s="11">
        <v>0</v>
      </c>
      <c r="K190" s="36">
        <f t="shared" si="375"/>
        <v>0</v>
      </c>
      <c r="L190" s="35">
        <v>0</v>
      </c>
      <c r="M190" s="11">
        <v>0</v>
      </c>
      <c r="N190" s="36">
        <f t="shared" si="376"/>
        <v>0</v>
      </c>
      <c r="O190" s="35">
        <v>0</v>
      </c>
      <c r="P190" s="11">
        <v>0</v>
      </c>
      <c r="Q190" s="36">
        <f t="shared" si="377"/>
        <v>0</v>
      </c>
      <c r="R190" s="35">
        <v>0</v>
      </c>
      <c r="S190" s="11">
        <v>0</v>
      </c>
      <c r="T190" s="36">
        <f t="shared" si="378"/>
        <v>0</v>
      </c>
      <c r="U190" s="35">
        <v>0</v>
      </c>
      <c r="V190" s="11">
        <v>0</v>
      </c>
      <c r="W190" s="36">
        <f t="shared" si="379"/>
        <v>0</v>
      </c>
      <c r="X190" s="35">
        <v>0</v>
      </c>
      <c r="Y190" s="11">
        <v>0</v>
      </c>
      <c r="Z190" s="36">
        <f t="shared" si="380"/>
        <v>0</v>
      </c>
      <c r="AA190" s="35">
        <v>0</v>
      </c>
      <c r="AB190" s="11">
        <v>0</v>
      </c>
      <c r="AC190" s="36">
        <f t="shared" si="381"/>
        <v>0</v>
      </c>
      <c r="AD190" s="35">
        <v>0</v>
      </c>
      <c r="AE190" s="11">
        <v>0</v>
      </c>
      <c r="AF190" s="36">
        <f t="shared" si="382"/>
        <v>0</v>
      </c>
      <c r="AG190" s="35">
        <v>0</v>
      </c>
      <c r="AH190" s="11">
        <v>0</v>
      </c>
      <c r="AI190" s="36">
        <f t="shared" si="383"/>
        <v>0</v>
      </c>
      <c r="AJ190" s="59">
        <v>1160</v>
      </c>
      <c r="AK190" s="11">
        <v>14334.141</v>
      </c>
      <c r="AL190" s="36">
        <f t="shared" si="384"/>
        <v>12357.018103448276</v>
      </c>
      <c r="AM190" s="59">
        <v>2</v>
      </c>
      <c r="AN190" s="11">
        <v>11.912000000000001</v>
      </c>
      <c r="AO190" s="36">
        <f t="shared" si="385"/>
        <v>5956</v>
      </c>
      <c r="AP190" s="35">
        <v>0</v>
      </c>
      <c r="AQ190" s="11">
        <v>0</v>
      </c>
      <c r="AR190" s="36">
        <f t="shared" si="386"/>
        <v>0</v>
      </c>
      <c r="AS190" s="35">
        <v>0</v>
      </c>
      <c r="AT190" s="11">
        <v>0</v>
      </c>
      <c r="AU190" s="36">
        <f t="shared" si="387"/>
        <v>0</v>
      </c>
      <c r="AV190" s="35">
        <v>0</v>
      </c>
      <c r="AW190" s="11">
        <v>0</v>
      </c>
      <c r="AX190" s="36">
        <f t="shared" si="388"/>
        <v>0</v>
      </c>
      <c r="AY190" s="35">
        <v>0</v>
      </c>
      <c r="AZ190" s="11">
        <v>0</v>
      </c>
      <c r="BA190" s="36">
        <f t="shared" si="389"/>
        <v>0</v>
      </c>
      <c r="BB190" s="35">
        <v>0</v>
      </c>
      <c r="BC190" s="11">
        <v>0</v>
      </c>
      <c r="BD190" s="36">
        <f t="shared" si="390"/>
        <v>0</v>
      </c>
      <c r="BE190" s="35">
        <v>0</v>
      </c>
      <c r="BF190" s="11">
        <v>0</v>
      </c>
      <c r="BG190" s="36">
        <f t="shared" si="391"/>
        <v>0</v>
      </c>
      <c r="BH190" s="35">
        <v>0</v>
      </c>
      <c r="BI190" s="11">
        <v>0</v>
      </c>
      <c r="BJ190" s="36">
        <f t="shared" si="392"/>
        <v>0</v>
      </c>
      <c r="BK190" s="35">
        <v>0</v>
      </c>
      <c r="BL190" s="11">
        <v>0</v>
      </c>
      <c r="BM190" s="36">
        <f t="shared" si="393"/>
        <v>0</v>
      </c>
      <c r="BN190" s="6">
        <f t="shared" si="394"/>
        <v>1186.6849999999999</v>
      </c>
      <c r="BO190" s="13">
        <f t="shared" si="395"/>
        <v>14774.791999999999</v>
      </c>
    </row>
    <row r="191" spans="1:67" x14ac:dyDescent="0.3">
      <c r="A191" s="45">
        <v>2021</v>
      </c>
      <c r="B191" s="46" t="s">
        <v>8</v>
      </c>
      <c r="C191" s="59">
        <v>25.98</v>
      </c>
      <c r="D191" s="11">
        <v>815.37599999999998</v>
      </c>
      <c r="E191" s="36">
        <f>IF(C191=0,0,D191/C191*1000)</f>
        <v>31384.757505773672</v>
      </c>
      <c r="F191" s="35">
        <v>0</v>
      </c>
      <c r="G191" s="11">
        <v>0</v>
      </c>
      <c r="H191" s="36">
        <f t="shared" si="374"/>
        <v>0</v>
      </c>
      <c r="I191" s="35">
        <v>0</v>
      </c>
      <c r="J191" s="11">
        <v>0</v>
      </c>
      <c r="K191" s="36">
        <f t="shared" si="375"/>
        <v>0</v>
      </c>
      <c r="L191" s="59">
        <v>2.4E-2</v>
      </c>
      <c r="M191" s="11">
        <v>8.4</v>
      </c>
      <c r="N191" s="36">
        <f t="shared" si="376"/>
        <v>350000</v>
      </c>
      <c r="O191" s="59">
        <v>7.1999999999999998E-3</v>
      </c>
      <c r="P191" s="11">
        <v>2.4809999999999999</v>
      </c>
      <c r="Q191" s="36">
        <f t="shared" si="377"/>
        <v>344583.33333333331</v>
      </c>
      <c r="R191" s="35">
        <v>0</v>
      </c>
      <c r="S191" s="11">
        <v>0</v>
      </c>
      <c r="T191" s="36">
        <f t="shared" si="378"/>
        <v>0</v>
      </c>
      <c r="U191" s="35">
        <v>0</v>
      </c>
      <c r="V191" s="11">
        <v>0</v>
      </c>
      <c r="W191" s="36">
        <f t="shared" si="379"/>
        <v>0</v>
      </c>
      <c r="X191" s="35">
        <v>0</v>
      </c>
      <c r="Y191" s="11">
        <v>0</v>
      </c>
      <c r="Z191" s="36">
        <f t="shared" si="380"/>
        <v>0</v>
      </c>
      <c r="AA191" s="35">
        <v>0</v>
      </c>
      <c r="AB191" s="11">
        <v>0</v>
      </c>
      <c r="AC191" s="36">
        <f t="shared" si="381"/>
        <v>0</v>
      </c>
      <c r="AD191" s="35">
        <v>0</v>
      </c>
      <c r="AE191" s="11">
        <v>0</v>
      </c>
      <c r="AF191" s="36">
        <f t="shared" si="382"/>
        <v>0</v>
      </c>
      <c r="AG191" s="35">
        <v>0</v>
      </c>
      <c r="AH191" s="11">
        <v>0</v>
      </c>
      <c r="AI191" s="36">
        <f t="shared" si="383"/>
        <v>0</v>
      </c>
      <c r="AJ191" s="59">
        <v>192</v>
      </c>
      <c r="AK191" s="11">
        <v>2595.12</v>
      </c>
      <c r="AL191" s="36">
        <f t="shared" si="384"/>
        <v>13516.25</v>
      </c>
      <c r="AM191" s="59">
        <v>9</v>
      </c>
      <c r="AN191" s="11">
        <v>54.679000000000002</v>
      </c>
      <c r="AO191" s="36">
        <f t="shared" si="385"/>
        <v>6075.4444444444453</v>
      </c>
      <c r="AP191" s="35">
        <v>0</v>
      </c>
      <c r="AQ191" s="11">
        <v>0</v>
      </c>
      <c r="AR191" s="36">
        <f t="shared" si="386"/>
        <v>0</v>
      </c>
      <c r="AS191" s="35">
        <v>0</v>
      </c>
      <c r="AT191" s="11">
        <v>0</v>
      </c>
      <c r="AU191" s="36">
        <f t="shared" si="387"/>
        <v>0</v>
      </c>
      <c r="AV191" s="35">
        <v>0</v>
      </c>
      <c r="AW191" s="11">
        <v>0</v>
      </c>
      <c r="AX191" s="36">
        <f t="shared" si="388"/>
        <v>0</v>
      </c>
      <c r="AY191" s="35">
        <v>0</v>
      </c>
      <c r="AZ191" s="11">
        <v>0</v>
      </c>
      <c r="BA191" s="36">
        <f t="shared" si="389"/>
        <v>0</v>
      </c>
      <c r="BB191" s="35">
        <v>0</v>
      </c>
      <c r="BC191" s="11">
        <v>0</v>
      </c>
      <c r="BD191" s="36">
        <f t="shared" si="390"/>
        <v>0</v>
      </c>
      <c r="BE191" s="35">
        <v>0</v>
      </c>
      <c r="BF191" s="11">
        <v>0</v>
      </c>
      <c r="BG191" s="36">
        <f t="shared" si="391"/>
        <v>0</v>
      </c>
      <c r="BH191" s="35">
        <v>0</v>
      </c>
      <c r="BI191" s="11">
        <v>0</v>
      </c>
      <c r="BJ191" s="36">
        <f t="shared" si="392"/>
        <v>0</v>
      </c>
      <c r="BK191" s="35">
        <v>0</v>
      </c>
      <c r="BL191" s="11">
        <v>0</v>
      </c>
      <c r="BM191" s="36">
        <f t="shared" si="393"/>
        <v>0</v>
      </c>
      <c r="BN191" s="6">
        <f>SUM(BE191,BB191,AM191,AJ191,AD191,U191,C191,I191,AG191+AY191)+BK191+X191+AV191+L191+BH191+F191+AP191+R191+AA191+AS191+O191</f>
        <v>227.0112</v>
      </c>
      <c r="BO191" s="13">
        <f>SUM(BF191,BC191,AN191,AK191,AE191,V191,D191,J191,AH191+AZ191)+BL191+Y191+AW191+M191+BI191+G191+AQ191+S191+AB191+AT191+P191</f>
        <v>3476.0560000000005</v>
      </c>
    </row>
    <row r="192" spans="1:67" x14ac:dyDescent="0.3">
      <c r="A192" s="45">
        <v>2021</v>
      </c>
      <c r="B192" s="36" t="s">
        <v>9</v>
      </c>
      <c r="C192" s="35">
        <v>0</v>
      </c>
      <c r="D192" s="11">
        <v>0</v>
      </c>
      <c r="E192" s="36">
        <f t="shared" ref="E192:E199" si="397">IF(C192=0,0,D192/C192*1000)</f>
        <v>0</v>
      </c>
      <c r="F192" s="35">
        <v>0</v>
      </c>
      <c r="G192" s="11">
        <v>0</v>
      </c>
      <c r="H192" s="36">
        <f t="shared" si="374"/>
        <v>0</v>
      </c>
      <c r="I192" s="35">
        <v>0</v>
      </c>
      <c r="J192" s="11">
        <v>0</v>
      </c>
      <c r="K192" s="36">
        <f t="shared" si="375"/>
        <v>0</v>
      </c>
      <c r="L192" s="55">
        <v>1.5</v>
      </c>
      <c r="M192" s="56">
        <v>215.00899999999999</v>
      </c>
      <c r="N192" s="36">
        <f t="shared" si="376"/>
        <v>143339.33333333331</v>
      </c>
      <c r="O192" s="35">
        <v>0</v>
      </c>
      <c r="P192" s="11">
        <v>0</v>
      </c>
      <c r="Q192" s="36">
        <f t="shared" si="377"/>
        <v>0</v>
      </c>
      <c r="R192" s="35">
        <v>0</v>
      </c>
      <c r="S192" s="11">
        <v>0</v>
      </c>
      <c r="T192" s="36">
        <f t="shared" si="378"/>
        <v>0</v>
      </c>
      <c r="U192" s="35">
        <v>0</v>
      </c>
      <c r="V192" s="11">
        <v>0</v>
      </c>
      <c r="W192" s="36">
        <f t="shared" si="379"/>
        <v>0</v>
      </c>
      <c r="X192" s="35">
        <v>0</v>
      </c>
      <c r="Y192" s="11">
        <v>0</v>
      </c>
      <c r="Z192" s="36">
        <f t="shared" si="380"/>
        <v>0</v>
      </c>
      <c r="AA192" s="35">
        <v>0</v>
      </c>
      <c r="AB192" s="11">
        <v>0</v>
      </c>
      <c r="AC192" s="36">
        <f t="shared" si="381"/>
        <v>0</v>
      </c>
      <c r="AD192" s="35">
        <v>0</v>
      </c>
      <c r="AE192" s="11">
        <v>0</v>
      </c>
      <c r="AF192" s="36">
        <f t="shared" si="382"/>
        <v>0</v>
      </c>
      <c r="AG192" s="35">
        <v>0</v>
      </c>
      <c r="AH192" s="11">
        <v>0</v>
      </c>
      <c r="AI192" s="36">
        <f t="shared" si="383"/>
        <v>0</v>
      </c>
      <c r="AJ192" s="55">
        <v>570</v>
      </c>
      <c r="AK192" s="56">
        <v>7904.6030000000001</v>
      </c>
      <c r="AL192" s="36">
        <f t="shared" si="384"/>
        <v>13867.724561403509</v>
      </c>
      <c r="AM192" s="55">
        <v>0.2</v>
      </c>
      <c r="AN192" s="56">
        <v>80.674000000000007</v>
      </c>
      <c r="AO192" s="36">
        <f t="shared" si="385"/>
        <v>403370</v>
      </c>
      <c r="AP192" s="35">
        <v>0</v>
      </c>
      <c r="AQ192" s="11">
        <v>0</v>
      </c>
      <c r="AR192" s="36">
        <f t="shared" si="386"/>
        <v>0</v>
      </c>
      <c r="AS192" s="35">
        <v>0</v>
      </c>
      <c r="AT192" s="11">
        <v>0</v>
      </c>
      <c r="AU192" s="36">
        <f t="shared" si="387"/>
        <v>0</v>
      </c>
      <c r="AV192" s="35">
        <v>0</v>
      </c>
      <c r="AW192" s="11">
        <v>0</v>
      </c>
      <c r="AX192" s="36">
        <f t="shared" si="388"/>
        <v>0</v>
      </c>
      <c r="AY192" s="35">
        <v>0</v>
      </c>
      <c r="AZ192" s="11">
        <v>0</v>
      </c>
      <c r="BA192" s="36">
        <f t="shared" si="389"/>
        <v>0</v>
      </c>
      <c r="BB192" s="35">
        <v>0</v>
      </c>
      <c r="BC192" s="11">
        <v>0</v>
      </c>
      <c r="BD192" s="36">
        <f t="shared" si="390"/>
        <v>0</v>
      </c>
      <c r="BE192" s="35">
        <v>0</v>
      </c>
      <c r="BF192" s="11">
        <v>0</v>
      </c>
      <c r="BG192" s="36">
        <f t="shared" si="391"/>
        <v>0</v>
      </c>
      <c r="BH192" s="35">
        <v>0</v>
      </c>
      <c r="BI192" s="11">
        <v>0</v>
      </c>
      <c r="BJ192" s="36">
        <f t="shared" si="392"/>
        <v>0</v>
      </c>
      <c r="BK192" s="35">
        <v>0</v>
      </c>
      <c r="BL192" s="11">
        <v>0</v>
      </c>
      <c r="BM192" s="36">
        <f t="shared" si="393"/>
        <v>0</v>
      </c>
      <c r="BN192" s="6">
        <f t="shared" ref="BN192:BN200" si="398">SUM(BE192,BB192,AM192,AJ192,AD192,U192,C192,I192,AG192+AY192)+BK192+X192+AV192+L192+BH192+F192+AP192+R192+AA192+AS192+O192</f>
        <v>571.70000000000005</v>
      </c>
      <c r="BO192" s="13">
        <f t="shared" ref="BO192:BO200" si="399">SUM(BF192,BC192,AN192,AK192,AE192,V192,D192,J192,AH192+AZ192)+BL192+Y192+AW192+M192+BI192+G192+AQ192+S192+AB192+AT192+P192</f>
        <v>8200.2860000000001</v>
      </c>
    </row>
    <row r="193" spans="1:67" x14ac:dyDescent="0.3">
      <c r="A193" s="45">
        <v>2021</v>
      </c>
      <c r="B193" s="46" t="s">
        <v>10</v>
      </c>
      <c r="C193" s="35">
        <v>0</v>
      </c>
      <c r="D193" s="11">
        <v>0</v>
      </c>
      <c r="E193" s="36">
        <f t="shared" si="397"/>
        <v>0</v>
      </c>
      <c r="F193" s="35">
        <v>0</v>
      </c>
      <c r="G193" s="11">
        <v>0</v>
      </c>
      <c r="H193" s="36">
        <f t="shared" si="374"/>
        <v>0</v>
      </c>
      <c r="I193" s="35">
        <v>0</v>
      </c>
      <c r="J193" s="11">
        <v>0</v>
      </c>
      <c r="K193" s="36">
        <f t="shared" si="375"/>
        <v>0</v>
      </c>
      <c r="L193" s="35">
        <v>0</v>
      </c>
      <c r="M193" s="11">
        <v>0</v>
      </c>
      <c r="N193" s="36">
        <f t="shared" si="376"/>
        <v>0</v>
      </c>
      <c r="O193" s="35">
        <v>0</v>
      </c>
      <c r="P193" s="11">
        <v>0</v>
      </c>
      <c r="Q193" s="36">
        <f t="shared" si="377"/>
        <v>0</v>
      </c>
      <c r="R193" s="35">
        <v>0</v>
      </c>
      <c r="S193" s="11">
        <v>0</v>
      </c>
      <c r="T193" s="36">
        <f t="shared" si="378"/>
        <v>0</v>
      </c>
      <c r="U193" s="35">
        <v>0</v>
      </c>
      <c r="V193" s="11">
        <v>0</v>
      </c>
      <c r="W193" s="36">
        <f t="shared" si="379"/>
        <v>0</v>
      </c>
      <c r="X193" s="35">
        <v>0</v>
      </c>
      <c r="Y193" s="11">
        <v>0</v>
      </c>
      <c r="Z193" s="36">
        <f t="shared" si="380"/>
        <v>0</v>
      </c>
      <c r="AA193" s="35">
        <v>0</v>
      </c>
      <c r="AB193" s="11">
        <v>0</v>
      </c>
      <c r="AC193" s="36">
        <f t="shared" si="381"/>
        <v>0</v>
      </c>
      <c r="AD193" s="59">
        <v>20</v>
      </c>
      <c r="AE193" s="11">
        <v>145.203</v>
      </c>
      <c r="AF193" s="36">
        <f t="shared" si="382"/>
        <v>7260.1500000000005</v>
      </c>
      <c r="AG193" s="35">
        <v>0</v>
      </c>
      <c r="AH193" s="11">
        <v>0</v>
      </c>
      <c r="AI193" s="36">
        <f t="shared" si="383"/>
        <v>0</v>
      </c>
      <c r="AJ193" s="59">
        <v>647</v>
      </c>
      <c r="AK193" s="11">
        <v>8738.4009999999998</v>
      </c>
      <c r="AL193" s="36">
        <f t="shared" si="384"/>
        <v>13506.029366306027</v>
      </c>
      <c r="AM193" s="35">
        <v>0</v>
      </c>
      <c r="AN193" s="11">
        <v>0</v>
      </c>
      <c r="AO193" s="36">
        <f t="shared" si="385"/>
        <v>0</v>
      </c>
      <c r="AP193" s="35">
        <v>0</v>
      </c>
      <c r="AQ193" s="11">
        <v>0</v>
      </c>
      <c r="AR193" s="36">
        <f t="shared" si="386"/>
        <v>0</v>
      </c>
      <c r="AS193" s="35">
        <v>0</v>
      </c>
      <c r="AT193" s="11">
        <v>0</v>
      </c>
      <c r="AU193" s="36">
        <f t="shared" si="387"/>
        <v>0</v>
      </c>
      <c r="AV193" s="35">
        <v>0</v>
      </c>
      <c r="AW193" s="11">
        <v>0</v>
      </c>
      <c r="AX193" s="36">
        <f t="shared" si="388"/>
        <v>0</v>
      </c>
      <c r="AY193" s="35">
        <v>0</v>
      </c>
      <c r="AZ193" s="11">
        <v>0</v>
      </c>
      <c r="BA193" s="36">
        <f t="shared" si="389"/>
        <v>0</v>
      </c>
      <c r="BB193" s="35">
        <v>0</v>
      </c>
      <c r="BC193" s="11">
        <v>0</v>
      </c>
      <c r="BD193" s="36">
        <f t="shared" si="390"/>
        <v>0</v>
      </c>
      <c r="BE193" s="35">
        <v>0</v>
      </c>
      <c r="BF193" s="11">
        <v>0</v>
      </c>
      <c r="BG193" s="36">
        <f t="shared" si="391"/>
        <v>0</v>
      </c>
      <c r="BH193" s="35">
        <v>0</v>
      </c>
      <c r="BI193" s="11">
        <v>0</v>
      </c>
      <c r="BJ193" s="36">
        <f t="shared" si="392"/>
        <v>0</v>
      </c>
      <c r="BK193" s="35">
        <v>0</v>
      </c>
      <c r="BL193" s="11">
        <v>0</v>
      </c>
      <c r="BM193" s="36">
        <f t="shared" si="393"/>
        <v>0</v>
      </c>
      <c r="BN193" s="6">
        <f t="shared" si="398"/>
        <v>667</v>
      </c>
      <c r="BO193" s="13">
        <f t="shared" si="399"/>
        <v>8883.6039999999994</v>
      </c>
    </row>
    <row r="194" spans="1:67" x14ac:dyDescent="0.3">
      <c r="A194" s="45">
        <v>2021</v>
      </c>
      <c r="B194" s="46" t="s">
        <v>11</v>
      </c>
      <c r="C194" s="35">
        <v>0</v>
      </c>
      <c r="D194" s="11">
        <v>0</v>
      </c>
      <c r="E194" s="36">
        <f t="shared" si="397"/>
        <v>0</v>
      </c>
      <c r="F194" s="35">
        <v>0</v>
      </c>
      <c r="G194" s="11">
        <v>0</v>
      </c>
      <c r="H194" s="36">
        <f t="shared" si="374"/>
        <v>0</v>
      </c>
      <c r="I194" s="35">
        <v>0</v>
      </c>
      <c r="J194" s="11">
        <v>0</v>
      </c>
      <c r="K194" s="36">
        <f t="shared" si="375"/>
        <v>0</v>
      </c>
      <c r="L194" s="59">
        <v>1</v>
      </c>
      <c r="M194" s="11">
        <v>151.27099999999999</v>
      </c>
      <c r="N194" s="36">
        <f t="shared" si="376"/>
        <v>151271</v>
      </c>
      <c r="O194" s="35">
        <v>0</v>
      </c>
      <c r="P194" s="11">
        <v>0</v>
      </c>
      <c r="Q194" s="36">
        <f t="shared" si="377"/>
        <v>0</v>
      </c>
      <c r="R194" s="35">
        <v>0</v>
      </c>
      <c r="S194" s="11">
        <v>0</v>
      </c>
      <c r="T194" s="36">
        <f t="shared" si="378"/>
        <v>0</v>
      </c>
      <c r="U194" s="35">
        <v>0</v>
      </c>
      <c r="V194" s="11">
        <v>0</v>
      </c>
      <c r="W194" s="36">
        <f t="shared" si="379"/>
        <v>0</v>
      </c>
      <c r="X194" s="35">
        <v>0</v>
      </c>
      <c r="Y194" s="11">
        <v>0</v>
      </c>
      <c r="Z194" s="36">
        <f t="shared" si="380"/>
        <v>0</v>
      </c>
      <c r="AA194" s="35">
        <v>0</v>
      </c>
      <c r="AB194" s="11">
        <v>0</v>
      </c>
      <c r="AC194" s="36">
        <f t="shared" si="381"/>
        <v>0</v>
      </c>
      <c r="AD194" s="35">
        <v>0</v>
      </c>
      <c r="AE194" s="11">
        <v>0</v>
      </c>
      <c r="AF194" s="36">
        <f t="shared" si="382"/>
        <v>0</v>
      </c>
      <c r="AG194" s="35">
        <v>0</v>
      </c>
      <c r="AH194" s="11">
        <v>0</v>
      </c>
      <c r="AI194" s="36">
        <f t="shared" si="383"/>
        <v>0</v>
      </c>
      <c r="AJ194" s="59">
        <v>285</v>
      </c>
      <c r="AK194" s="11">
        <v>3764.5039999999999</v>
      </c>
      <c r="AL194" s="36">
        <f t="shared" si="384"/>
        <v>13208.78596491228</v>
      </c>
      <c r="AM194" s="35">
        <v>0</v>
      </c>
      <c r="AN194" s="11">
        <v>0</v>
      </c>
      <c r="AO194" s="36">
        <f t="shared" si="385"/>
        <v>0</v>
      </c>
      <c r="AP194" s="35">
        <v>0</v>
      </c>
      <c r="AQ194" s="11">
        <v>0</v>
      </c>
      <c r="AR194" s="36">
        <f t="shared" si="386"/>
        <v>0</v>
      </c>
      <c r="AS194" s="35">
        <v>0</v>
      </c>
      <c r="AT194" s="11">
        <v>0</v>
      </c>
      <c r="AU194" s="36">
        <f t="shared" si="387"/>
        <v>0</v>
      </c>
      <c r="AV194" s="35">
        <v>0</v>
      </c>
      <c r="AW194" s="11">
        <v>0</v>
      </c>
      <c r="AX194" s="36">
        <f t="shared" si="388"/>
        <v>0</v>
      </c>
      <c r="AY194" s="35">
        <v>0</v>
      </c>
      <c r="AZ194" s="11">
        <v>0</v>
      </c>
      <c r="BA194" s="36">
        <f t="shared" si="389"/>
        <v>0</v>
      </c>
      <c r="BB194" s="35">
        <v>0</v>
      </c>
      <c r="BC194" s="11">
        <v>0</v>
      </c>
      <c r="BD194" s="36">
        <f t="shared" si="390"/>
        <v>0</v>
      </c>
      <c r="BE194" s="35">
        <v>0</v>
      </c>
      <c r="BF194" s="11">
        <v>0</v>
      </c>
      <c r="BG194" s="36">
        <f t="shared" si="391"/>
        <v>0</v>
      </c>
      <c r="BH194" s="35">
        <v>0</v>
      </c>
      <c r="BI194" s="11">
        <v>0</v>
      </c>
      <c r="BJ194" s="36">
        <f t="shared" si="392"/>
        <v>0</v>
      </c>
      <c r="BK194" s="35">
        <v>0</v>
      </c>
      <c r="BL194" s="11">
        <v>0</v>
      </c>
      <c r="BM194" s="36">
        <f t="shared" si="393"/>
        <v>0</v>
      </c>
      <c r="BN194" s="6">
        <f t="shared" si="398"/>
        <v>286</v>
      </c>
      <c r="BO194" s="13">
        <f t="shared" si="399"/>
        <v>3915.7750000000001</v>
      </c>
    </row>
    <row r="195" spans="1:67" x14ac:dyDescent="0.3">
      <c r="A195" s="45">
        <v>2021</v>
      </c>
      <c r="B195" s="46" t="s">
        <v>12</v>
      </c>
      <c r="C195" s="35">
        <v>0</v>
      </c>
      <c r="D195" s="11">
        <v>0</v>
      </c>
      <c r="E195" s="36">
        <f t="shared" si="397"/>
        <v>0</v>
      </c>
      <c r="F195" s="35">
        <v>0</v>
      </c>
      <c r="G195" s="11">
        <v>0</v>
      </c>
      <c r="H195" s="36">
        <f t="shared" si="374"/>
        <v>0</v>
      </c>
      <c r="I195" s="35">
        <v>0</v>
      </c>
      <c r="J195" s="11">
        <v>0</v>
      </c>
      <c r="K195" s="36">
        <f t="shared" si="375"/>
        <v>0</v>
      </c>
      <c r="L195" s="59">
        <v>2</v>
      </c>
      <c r="M195" s="11">
        <v>261.90800000000002</v>
      </c>
      <c r="N195" s="36">
        <f t="shared" si="376"/>
        <v>130954.00000000001</v>
      </c>
      <c r="O195" s="35">
        <v>0</v>
      </c>
      <c r="P195" s="11">
        <v>0</v>
      </c>
      <c r="Q195" s="36">
        <f t="shared" si="377"/>
        <v>0</v>
      </c>
      <c r="R195" s="35">
        <v>0</v>
      </c>
      <c r="S195" s="11">
        <v>0</v>
      </c>
      <c r="T195" s="36">
        <f t="shared" si="378"/>
        <v>0</v>
      </c>
      <c r="U195" s="35">
        <v>0</v>
      </c>
      <c r="V195" s="11">
        <v>0</v>
      </c>
      <c r="W195" s="36">
        <f t="shared" si="379"/>
        <v>0</v>
      </c>
      <c r="X195" s="35">
        <v>0</v>
      </c>
      <c r="Y195" s="11">
        <v>0</v>
      </c>
      <c r="Z195" s="36">
        <f t="shared" si="380"/>
        <v>0</v>
      </c>
      <c r="AA195" s="35">
        <v>0</v>
      </c>
      <c r="AB195" s="11">
        <v>0</v>
      </c>
      <c r="AC195" s="36">
        <f t="shared" si="381"/>
        <v>0</v>
      </c>
      <c r="AD195" s="35">
        <v>0</v>
      </c>
      <c r="AE195" s="11">
        <v>0</v>
      </c>
      <c r="AF195" s="36">
        <f t="shared" si="382"/>
        <v>0</v>
      </c>
      <c r="AG195" s="35">
        <v>0</v>
      </c>
      <c r="AH195" s="11">
        <v>0</v>
      </c>
      <c r="AI195" s="36">
        <f t="shared" si="383"/>
        <v>0</v>
      </c>
      <c r="AJ195" s="59">
        <v>665</v>
      </c>
      <c r="AK195" s="11">
        <v>9334.0669999999991</v>
      </c>
      <c r="AL195" s="36">
        <f t="shared" si="384"/>
        <v>14036.190977443608</v>
      </c>
      <c r="AM195" s="35">
        <v>0</v>
      </c>
      <c r="AN195" s="11">
        <v>0</v>
      </c>
      <c r="AO195" s="36">
        <f t="shared" si="385"/>
        <v>0</v>
      </c>
      <c r="AP195" s="35">
        <v>0</v>
      </c>
      <c r="AQ195" s="11">
        <v>0</v>
      </c>
      <c r="AR195" s="36">
        <f t="shared" si="386"/>
        <v>0</v>
      </c>
      <c r="AS195" s="35">
        <v>0</v>
      </c>
      <c r="AT195" s="11">
        <v>0</v>
      </c>
      <c r="AU195" s="36">
        <f t="shared" si="387"/>
        <v>0</v>
      </c>
      <c r="AV195" s="35">
        <v>0</v>
      </c>
      <c r="AW195" s="11">
        <v>0</v>
      </c>
      <c r="AX195" s="36">
        <f t="shared" si="388"/>
        <v>0</v>
      </c>
      <c r="AY195" s="35">
        <v>0</v>
      </c>
      <c r="AZ195" s="11">
        <v>0</v>
      </c>
      <c r="BA195" s="36">
        <f t="shared" si="389"/>
        <v>0</v>
      </c>
      <c r="BB195" s="35">
        <v>0</v>
      </c>
      <c r="BC195" s="11">
        <v>0</v>
      </c>
      <c r="BD195" s="36">
        <f t="shared" si="390"/>
        <v>0</v>
      </c>
      <c r="BE195" s="59">
        <v>0.32414999999999999</v>
      </c>
      <c r="BF195" s="11">
        <v>34.915999999999997</v>
      </c>
      <c r="BG195" s="36">
        <f t="shared" si="391"/>
        <v>107715.56378219959</v>
      </c>
      <c r="BH195" s="35">
        <v>0</v>
      </c>
      <c r="BI195" s="11">
        <v>0</v>
      </c>
      <c r="BJ195" s="36">
        <f t="shared" si="392"/>
        <v>0</v>
      </c>
      <c r="BK195" s="35">
        <v>0</v>
      </c>
      <c r="BL195" s="11">
        <v>0</v>
      </c>
      <c r="BM195" s="36">
        <f t="shared" si="393"/>
        <v>0</v>
      </c>
      <c r="BN195" s="6">
        <f t="shared" si="398"/>
        <v>667.32415000000003</v>
      </c>
      <c r="BO195" s="13">
        <f t="shared" si="399"/>
        <v>9630.8909999999978</v>
      </c>
    </row>
    <row r="196" spans="1:67" x14ac:dyDescent="0.3">
      <c r="A196" s="45">
        <v>2021</v>
      </c>
      <c r="B196" s="46" t="s">
        <v>13</v>
      </c>
      <c r="C196" s="35">
        <v>0</v>
      </c>
      <c r="D196" s="11">
        <v>0</v>
      </c>
      <c r="E196" s="36">
        <f t="shared" si="397"/>
        <v>0</v>
      </c>
      <c r="F196" s="35">
        <v>0</v>
      </c>
      <c r="G196" s="11">
        <v>0</v>
      </c>
      <c r="H196" s="36">
        <f t="shared" si="374"/>
        <v>0</v>
      </c>
      <c r="I196" s="35">
        <v>0</v>
      </c>
      <c r="J196" s="11">
        <v>0</v>
      </c>
      <c r="K196" s="36">
        <f t="shared" si="375"/>
        <v>0</v>
      </c>
      <c r="L196" s="35">
        <v>0</v>
      </c>
      <c r="M196" s="11">
        <v>0</v>
      </c>
      <c r="N196" s="36">
        <f t="shared" si="376"/>
        <v>0</v>
      </c>
      <c r="O196" s="35">
        <v>0</v>
      </c>
      <c r="P196" s="11">
        <v>0</v>
      </c>
      <c r="Q196" s="36">
        <f t="shared" si="377"/>
        <v>0</v>
      </c>
      <c r="R196" s="35">
        <v>0</v>
      </c>
      <c r="S196" s="11">
        <v>0</v>
      </c>
      <c r="T196" s="36">
        <f t="shared" si="378"/>
        <v>0</v>
      </c>
      <c r="U196" s="35">
        <v>0</v>
      </c>
      <c r="V196" s="11">
        <v>0</v>
      </c>
      <c r="W196" s="36">
        <f t="shared" si="379"/>
        <v>0</v>
      </c>
      <c r="X196" s="35">
        <v>0</v>
      </c>
      <c r="Y196" s="11">
        <v>0</v>
      </c>
      <c r="Z196" s="36">
        <f t="shared" si="380"/>
        <v>0</v>
      </c>
      <c r="AA196" s="59">
        <v>114</v>
      </c>
      <c r="AB196" s="11">
        <v>1278.7360000000001</v>
      </c>
      <c r="AC196" s="36">
        <f t="shared" si="381"/>
        <v>11216.982456140351</v>
      </c>
      <c r="AD196" s="35">
        <v>0</v>
      </c>
      <c r="AE196" s="11">
        <v>0</v>
      </c>
      <c r="AF196" s="36">
        <f t="shared" si="382"/>
        <v>0</v>
      </c>
      <c r="AG196" s="35">
        <v>0</v>
      </c>
      <c r="AH196" s="11">
        <v>0</v>
      </c>
      <c r="AI196" s="36">
        <f t="shared" si="383"/>
        <v>0</v>
      </c>
      <c r="AJ196" s="59">
        <v>324</v>
      </c>
      <c r="AK196" s="11">
        <v>3961.0529999999999</v>
      </c>
      <c r="AL196" s="36">
        <f t="shared" si="384"/>
        <v>12225.472222222223</v>
      </c>
      <c r="AM196" s="35">
        <v>0</v>
      </c>
      <c r="AN196" s="11">
        <v>0</v>
      </c>
      <c r="AO196" s="36">
        <f t="shared" si="385"/>
        <v>0</v>
      </c>
      <c r="AP196" s="35">
        <v>0</v>
      </c>
      <c r="AQ196" s="11">
        <v>0</v>
      </c>
      <c r="AR196" s="36">
        <f t="shared" si="386"/>
        <v>0</v>
      </c>
      <c r="AS196" s="35">
        <v>0</v>
      </c>
      <c r="AT196" s="11">
        <v>0</v>
      </c>
      <c r="AU196" s="36">
        <f t="shared" si="387"/>
        <v>0</v>
      </c>
      <c r="AV196" s="35">
        <v>0</v>
      </c>
      <c r="AW196" s="11">
        <v>0</v>
      </c>
      <c r="AX196" s="36">
        <f t="shared" si="388"/>
        <v>0</v>
      </c>
      <c r="AY196" s="35">
        <v>0</v>
      </c>
      <c r="AZ196" s="11">
        <v>0</v>
      </c>
      <c r="BA196" s="36">
        <f t="shared" si="389"/>
        <v>0</v>
      </c>
      <c r="BB196" s="35">
        <v>0</v>
      </c>
      <c r="BC196" s="11">
        <v>0</v>
      </c>
      <c r="BD196" s="36">
        <f t="shared" si="390"/>
        <v>0</v>
      </c>
      <c r="BE196" s="35">
        <v>0</v>
      </c>
      <c r="BF196" s="11">
        <v>0</v>
      </c>
      <c r="BG196" s="36">
        <f t="shared" si="391"/>
        <v>0</v>
      </c>
      <c r="BH196" s="35">
        <v>0</v>
      </c>
      <c r="BI196" s="11">
        <v>0</v>
      </c>
      <c r="BJ196" s="36">
        <f t="shared" si="392"/>
        <v>0</v>
      </c>
      <c r="BK196" s="35">
        <v>0</v>
      </c>
      <c r="BL196" s="11">
        <v>0</v>
      </c>
      <c r="BM196" s="36">
        <f t="shared" si="393"/>
        <v>0</v>
      </c>
      <c r="BN196" s="6">
        <f t="shared" si="398"/>
        <v>438</v>
      </c>
      <c r="BO196" s="13">
        <f t="shared" si="399"/>
        <v>5239.7889999999998</v>
      </c>
    </row>
    <row r="197" spans="1:67" x14ac:dyDescent="0.3">
      <c r="A197" s="45">
        <v>2021</v>
      </c>
      <c r="B197" s="46" t="s">
        <v>14</v>
      </c>
      <c r="C197" s="35">
        <v>0</v>
      </c>
      <c r="D197" s="11">
        <v>0</v>
      </c>
      <c r="E197" s="36">
        <f t="shared" si="397"/>
        <v>0</v>
      </c>
      <c r="F197" s="35">
        <v>0</v>
      </c>
      <c r="G197" s="11">
        <v>0</v>
      </c>
      <c r="H197" s="36">
        <f t="shared" si="374"/>
        <v>0</v>
      </c>
      <c r="I197" s="35">
        <v>0</v>
      </c>
      <c r="J197" s="11">
        <v>0</v>
      </c>
      <c r="K197" s="36">
        <f t="shared" si="375"/>
        <v>0</v>
      </c>
      <c r="L197" s="35">
        <v>0</v>
      </c>
      <c r="M197" s="11">
        <v>0</v>
      </c>
      <c r="N197" s="36">
        <f t="shared" si="376"/>
        <v>0</v>
      </c>
      <c r="O197" s="35">
        <v>0</v>
      </c>
      <c r="P197" s="11">
        <v>0</v>
      </c>
      <c r="Q197" s="36">
        <f t="shared" si="377"/>
        <v>0</v>
      </c>
      <c r="R197" s="35">
        <v>0</v>
      </c>
      <c r="S197" s="11">
        <v>0</v>
      </c>
      <c r="T197" s="36">
        <f t="shared" si="378"/>
        <v>0</v>
      </c>
      <c r="U197" s="35">
        <v>0</v>
      </c>
      <c r="V197" s="11">
        <v>0</v>
      </c>
      <c r="W197" s="36">
        <f t="shared" si="379"/>
        <v>0</v>
      </c>
      <c r="X197" s="35">
        <v>0</v>
      </c>
      <c r="Y197" s="11">
        <v>0</v>
      </c>
      <c r="Z197" s="36">
        <f t="shared" si="380"/>
        <v>0</v>
      </c>
      <c r="AA197" s="59">
        <v>152</v>
      </c>
      <c r="AB197" s="11">
        <v>1705.65</v>
      </c>
      <c r="AC197" s="36">
        <f t="shared" si="381"/>
        <v>11221.381578947368</v>
      </c>
      <c r="AD197" s="35">
        <v>0</v>
      </c>
      <c r="AE197" s="11">
        <v>0</v>
      </c>
      <c r="AF197" s="36">
        <f t="shared" si="382"/>
        <v>0</v>
      </c>
      <c r="AG197" s="35">
        <v>0</v>
      </c>
      <c r="AH197" s="11">
        <v>0</v>
      </c>
      <c r="AI197" s="36">
        <f t="shared" si="383"/>
        <v>0</v>
      </c>
      <c r="AJ197" s="59">
        <v>133.5702</v>
      </c>
      <c r="AK197" s="11">
        <v>1688.671</v>
      </c>
      <c r="AL197" s="36">
        <f t="shared" si="384"/>
        <v>12642.572969120358</v>
      </c>
      <c r="AM197" s="35">
        <v>0</v>
      </c>
      <c r="AN197" s="11">
        <v>0</v>
      </c>
      <c r="AO197" s="36">
        <f t="shared" si="385"/>
        <v>0</v>
      </c>
      <c r="AP197" s="35">
        <v>0</v>
      </c>
      <c r="AQ197" s="11">
        <v>0</v>
      </c>
      <c r="AR197" s="36">
        <f t="shared" si="386"/>
        <v>0</v>
      </c>
      <c r="AS197" s="35">
        <v>0</v>
      </c>
      <c r="AT197" s="11">
        <v>0</v>
      </c>
      <c r="AU197" s="36">
        <f t="shared" si="387"/>
        <v>0</v>
      </c>
      <c r="AV197" s="35">
        <v>0</v>
      </c>
      <c r="AW197" s="11">
        <v>0</v>
      </c>
      <c r="AX197" s="36">
        <f t="shared" si="388"/>
        <v>0</v>
      </c>
      <c r="AY197" s="35">
        <v>0</v>
      </c>
      <c r="AZ197" s="11">
        <v>0</v>
      </c>
      <c r="BA197" s="36">
        <f t="shared" si="389"/>
        <v>0</v>
      </c>
      <c r="BB197" s="35">
        <v>0</v>
      </c>
      <c r="BC197" s="11">
        <v>0</v>
      </c>
      <c r="BD197" s="36">
        <f t="shared" si="390"/>
        <v>0</v>
      </c>
      <c r="BE197" s="35">
        <v>0</v>
      </c>
      <c r="BF197" s="11">
        <v>0</v>
      </c>
      <c r="BG197" s="36">
        <f t="shared" si="391"/>
        <v>0</v>
      </c>
      <c r="BH197" s="35">
        <v>0</v>
      </c>
      <c r="BI197" s="11">
        <v>0</v>
      </c>
      <c r="BJ197" s="36">
        <f t="shared" si="392"/>
        <v>0</v>
      </c>
      <c r="BK197" s="35">
        <v>0</v>
      </c>
      <c r="BL197" s="11">
        <v>0</v>
      </c>
      <c r="BM197" s="36">
        <f t="shared" si="393"/>
        <v>0</v>
      </c>
      <c r="BN197" s="6">
        <f t="shared" si="398"/>
        <v>285.5702</v>
      </c>
      <c r="BO197" s="13">
        <f t="shared" si="399"/>
        <v>3394.3209999999999</v>
      </c>
    </row>
    <row r="198" spans="1:67" x14ac:dyDescent="0.3">
      <c r="A198" s="45">
        <v>2021</v>
      </c>
      <c r="B198" s="36" t="s">
        <v>15</v>
      </c>
      <c r="C198" s="35">
        <v>0</v>
      </c>
      <c r="D198" s="11">
        <v>0</v>
      </c>
      <c r="E198" s="36">
        <f t="shared" si="397"/>
        <v>0</v>
      </c>
      <c r="F198" s="35">
        <v>0</v>
      </c>
      <c r="G198" s="11">
        <v>0</v>
      </c>
      <c r="H198" s="36">
        <f t="shared" si="374"/>
        <v>0</v>
      </c>
      <c r="I198" s="35">
        <v>0</v>
      </c>
      <c r="J198" s="11">
        <v>0</v>
      </c>
      <c r="K198" s="36">
        <f t="shared" si="375"/>
        <v>0</v>
      </c>
      <c r="L198" s="35">
        <v>0</v>
      </c>
      <c r="M198" s="11">
        <v>0</v>
      </c>
      <c r="N198" s="36">
        <f t="shared" si="376"/>
        <v>0</v>
      </c>
      <c r="O198" s="35">
        <v>0</v>
      </c>
      <c r="P198" s="11">
        <v>0</v>
      </c>
      <c r="Q198" s="36">
        <f t="shared" si="377"/>
        <v>0</v>
      </c>
      <c r="R198" s="35">
        <v>0</v>
      </c>
      <c r="S198" s="11">
        <v>0</v>
      </c>
      <c r="T198" s="36">
        <f t="shared" si="378"/>
        <v>0</v>
      </c>
      <c r="U198" s="35">
        <v>0</v>
      </c>
      <c r="V198" s="11">
        <v>0</v>
      </c>
      <c r="W198" s="36">
        <f t="shared" si="379"/>
        <v>0</v>
      </c>
      <c r="X198" s="35">
        <v>0</v>
      </c>
      <c r="Y198" s="11">
        <v>0</v>
      </c>
      <c r="Z198" s="36">
        <f t="shared" si="380"/>
        <v>0</v>
      </c>
      <c r="AA198" s="59">
        <v>570</v>
      </c>
      <c r="AB198" s="11">
        <v>7364.0439999999999</v>
      </c>
      <c r="AC198" s="36">
        <f t="shared" si="381"/>
        <v>12919.375438596491</v>
      </c>
      <c r="AD198" s="35">
        <v>0</v>
      </c>
      <c r="AE198" s="11">
        <v>0</v>
      </c>
      <c r="AF198" s="36">
        <f t="shared" si="382"/>
        <v>0</v>
      </c>
      <c r="AG198" s="35">
        <v>0</v>
      </c>
      <c r="AH198" s="11">
        <v>0</v>
      </c>
      <c r="AI198" s="36">
        <f t="shared" si="383"/>
        <v>0</v>
      </c>
      <c r="AJ198" s="59">
        <v>932</v>
      </c>
      <c r="AK198" s="11">
        <v>13482.168</v>
      </c>
      <c r="AL198" s="36">
        <f t="shared" si="384"/>
        <v>14465.84549356223</v>
      </c>
      <c r="AM198" s="35">
        <v>0</v>
      </c>
      <c r="AN198" s="11">
        <v>0</v>
      </c>
      <c r="AO198" s="36">
        <f t="shared" si="385"/>
        <v>0</v>
      </c>
      <c r="AP198" s="35">
        <v>0</v>
      </c>
      <c r="AQ198" s="11">
        <v>0</v>
      </c>
      <c r="AR198" s="36">
        <f t="shared" si="386"/>
        <v>0</v>
      </c>
      <c r="AS198" s="35">
        <v>0</v>
      </c>
      <c r="AT198" s="11">
        <v>0</v>
      </c>
      <c r="AU198" s="36">
        <f t="shared" si="387"/>
        <v>0</v>
      </c>
      <c r="AV198" s="35">
        <v>0</v>
      </c>
      <c r="AW198" s="11">
        <v>0</v>
      </c>
      <c r="AX198" s="36">
        <f t="shared" si="388"/>
        <v>0</v>
      </c>
      <c r="AY198" s="35">
        <v>0</v>
      </c>
      <c r="AZ198" s="11">
        <v>0</v>
      </c>
      <c r="BA198" s="36">
        <f t="shared" si="389"/>
        <v>0</v>
      </c>
      <c r="BB198" s="35">
        <v>0</v>
      </c>
      <c r="BC198" s="11">
        <v>0</v>
      </c>
      <c r="BD198" s="36">
        <f t="shared" si="390"/>
        <v>0</v>
      </c>
      <c r="BE198" s="35">
        <v>0</v>
      </c>
      <c r="BF198" s="11">
        <v>0</v>
      </c>
      <c r="BG198" s="36">
        <f t="shared" si="391"/>
        <v>0</v>
      </c>
      <c r="BH198" s="35">
        <v>0</v>
      </c>
      <c r="BI198" s="11">
        <v>0</v>
      </c>
      <c r="BJ198" s="36">
        <f t="shared" si="392"/>
        <v>0</v>
      </c>
      <c r="BK198" s="35">
        <v>0</v>
      </c>
      <c r="BL198" s="11">
        <v>0</v>
      </c>
      <c r="BM198" s="36">
        <f t="shared" si="393"/>
        <v>0</v>
      </c>
      <c r="BN198" s="6">
        <f t="shared" si="398"/>
        <v>1502</v>
      </c>
      <c r="BO198" s="13">
        <f t="shared" si="399"/>
        <v>20846.212</v>
      </c>
    </row>
    <row r="199" spans="1:67" x14ac:dyDescent="0.3">
      <c r="A199" s="45">
        <v>2021</v>
      </c>
      <c r="B199" s="46" t="s">
        <v>16</v>
      </c>
      <c r="C199" s="35">
        <v>0</v>
      </c>
      <c r="D199" s="11">
        <v>0</v>
      </c>
      <c r="E199" s="36">
        <f t="shared" si="397"/>
        <v>0</v>
      </c>
      <c r="F199" s="35">
        <v>0</v>
      </c>
      <c r="G199" s="11">
        <v>0</v>
      </c>
      <c r="H199" s="36">
        <f t="shared" si="374"/>
        <v>0</v>
      </c>
      <c r="I199" s="35">
        <v>0</v>
      </c>
      <c r="J199" s="11">
        <v>0</v>
      </c>
      <c r="K199" s="36">
        <f t="shared" si="375"/>
        <v>0</v>
      </c>
      <c r="L199" s="35">
        <v>0</v>
      </c>
      <c r="M199" s="11">
        <v>0</v>
      </c>
      <c r="N199" s="36">
        <f t="shared" si="376"/>
        <v>0</v>
      </c>
      <c r="O199" s="35">
        <v>0</v>
      </c>
      <c r="P199" s="11">
        <v>0</v>
      </c>
      <c r="Q199" s="36">
        <f t="shared" si="377"/>
        <v>0</v>
      </c>
      <c r="R199" s="35">
        <v>0</v>
      </c>
      <c r="S199" s="11">
        <v>0</v>
      </c>
      <c r="T199" s="36">
        <f t="shared" si="378"/>
        <v>0</v>
      </c>
      <c r="U199" s="35">
        <v>0</v>
      </c>
      <c r="V199" s="11">
        <v>0</v>
      </c>
      <c r="W199" s="36">
        <f t="shared" si="379"/>
        <v>0</v>
      </c>
      <c r="X199" s="35">
        <v>0</v>
      </c>
      <c r="Y199" s="11">
        <v>0</v>
      </c>
      <c r="Z199" s="36">
        <f t="shared" si="380"/>
        <v>0</v>
      </c>
      <c r="AA199" s="35">
        <v>0</v>
      </c>
      <c r="AB199" s="11">
        <v>0</v>
      </c>
      <c r="AC199" s="36">
        <f t="shared" si="381"/>
        <v>0</v>
      </c>
      <c r="AD199" s="35">
        <v>0</v>
      </c>
      <c r="AE199" s="11">
        <v>0</v>
      </c>
      <c r="AF199" s="36">
        <f t="shared" si="382"/>
        <v>0</v>
      </c>
      <c r="AG199" s="35">
        <v>0</v>
      </c>
      <c r="AH199" s="11">
        <v>0</v>
      </c>
      <c r="AI199" s="36">
        <f t="shared" si="383"/>
        <v>0</v>
      </c>
      <c r="AJ199" s="59">
        <v>399</v>
      </c>
      <c r="AK199" s="11">
        <v>6029.5810000000001</v>
      </c>
      <c r="AL199" s="36">
        <f t="shared" si="384"/>
        <v>15111.731829573935</v>
      </c>
      <c r="AM199" s="59">
        <v>16.079999999999998</v>
      </c>
      <c r="AN199" s="11">
        <v>97.257999999999996</v>
      </c>
      <c r="AO199" s="36">
        <f t="shared" si="385"/>
        <v>6048.3830845771145</v>
      </c>
      <c r="AP199" s="35">
        <v>0</v>
      </c>
      <c r="AQ199" s="11">
        <v>0</v>
      </c>
      <c r="AR199" s="36">
        <f t="shared" si="386"/>
        <v>0</v>
      </c>
      <c r="AS199" s="35">
        <v>0</v>
      </c>
      <c r="AT199" s="11">
        <v>0</v>
      </c>
      <c r="AU199" s="36">
        <f t="shared" si="387"/>
        <v>0</v>
      </c>
      <c r="AV199" s="35">
        <v>0</v>
      </c>
      <c r="AW199" s="11">
        <v>0</v>
      </c>
      <c r="AX199" s="36">
        <f t="shared" si="388"/>
        <v>0</v>
      </c>
      <c r="AY199" s="35">
        <v>0</v>
      </c>
      <c r="AZ199" s="11">
        <v>0</v>
      </c>
      <c r="BA199" s="36">
        <f t="shared" si="389"/>
        <v>0</v>
      </c>
      <c r="BB199" s="35">
        <v>0</v>
      </c>
      <c r="BC199" s="11">
        <v>0</v>
      </c>
      <c r="BD199" s="36">
        <f t="shared" si="390"/>
        <v>0</v>
      </c>
      <c r="BE199" s="59">
        <v>0.02</v>
      </c>
      <c r="BF199" s="11">
        <v>0.32800000000000001</v>
      </c>
      <c r="BG199" s="36">
        <f t="shared" si="391"/>
        <v>16400</v>
      </c>
      <c r="BH199" s="35">
        <v>0</v>
      </c>
      <c r="BI199" s="11">
        <v>0</v>
      </c>
      <c r="BJ199" s="36">
        <f t="shared" si="392"/>
        <v>0</v>
      </c>
      <c r="BK199" s="35">
        <v>0</v>
      </c>
      <c r="BL199" s="11">
        <v>0</v>
      </c>
      <c r="BM199" s="36">
        <f t="shared" si="393"/>
        <v>0</v>
      </c>
      <c r="BN199" s="6">
        <f t="shared" si="398"/>
        <v>415.1</v>
      </c>
      <c r="BO199" s="13">
        <f t="shared" si="399"/>
        <v>6127.1670000000004</v>
      </c>
    </row>
    <row r="200" spans="1:67" ht="15" thickBot="1" x14ac:dyDescent="0.35">
      <c r="A200" s="52"/>
      <c r="B200" s="48" t="s">
        <v>17</v>
      </c>
      <c r="C200" s="38">
        <f t="shared" ref="C200:D200" si="400">SUM(C188:C199)</f>
        <v>50.664999999999999</v>
      </c>
      <c r="D200" s="30">
        <f t="shared" si="400"/>
        <v>1244.115</v>
      </c>
      <c r="E200" s="39"/>
      <c r="F200" s="38">
        <f t="shared" ref="F200:G200" si="401">SUM(F188:F199)</f>
        <v>0</v>
      </c>
      <c r="G200" s="30">
        <f t="shared" si="401"/>
        <v>0</v>
      </c>
      <c r="H200" s="39"/>
      <c r="I200" s="38">
        <f t="shared" ref="I200:J200" si="402">SUM(I188:I199)</f>
        <v>0</v>
      </c>
      <c r="J200" s="30">
        <f t="shared" si="402"/>
        <v>0</v>
      </c>
      <c r="K200" s="39"/>
      <c r="L200" s="38">
        <f t="shared" ref="L200:M200" si="403">SUM(L188:L199)</f>
        <v>5.024</v>
      </c>
      <c r="M200" s="30">
        <f t="shared" si="403"/>
        <v>716.76199999999994</v>
      </c>
      <c r="N200" s="39"/>
      <c r="O200" s="38">
        <f t="shared" ref="O200:P200" si="404">SUM(O188:O199)</f>
        <v>7.1999999999999998E-3</v>
      </c>
      <c r="P200" s="30">
        <f t="shared" si="404"/>
        <v>2.4809999999999999</v>
      </c>
      <c r="Q200" s="39"/>
      <c r="R200" s="38">
        <f t="shared" ref="R200:S200" si="405">SUM(R188:R199)</f>
        <v>0</v>
      </c>
      <c r="S200" s="30">
        <f t="shared" si="405"/>
        <v>0</v>
      </c>
      <c r="T200" s="39"/>
      <c r="U200" s="38">
        <f t="shared" ref="U200:V200" si="406">SUM(U188:U199)</f>
        <v>1.46</v>
      </c>
      <c r="V200" s="30">
        <f t="shared" si="406"/>
        <v>323.154</v>
      </c>
      <c r="W200" s="39"/>
      <c r="X200" s="38">
        <f t="shared" ref="X200:Y200" si="407">SUM(X188:X199)</f>
        <v>0</v>
      </c>
      <c r="Y200" s="30">
        <f t="shared" si="407"/>
        <v>0</v>
      </c>
      <c r="Z200" s="39"/>
      <c r="AA200" s="38">
        <f t="shared" ref="AA200:AB200" si="408">SUM(AA188:AA199)</f>
        <v>836</v>
      </c>
      <c r="AB200" s="30">
        <f t="shared" si="408"/>
        <v>10348.43</v>
      </c>
      <c r="AC200" s="39"/>
      <c r="AD200" s="38">
        <f t="shared" ref="AD200:AE200" si="409">SUM(AD188:AD199)</f>
        <v>20</v>
      </c>
      <c r="AE200" s="30">
        <f t="shared" si="409"/>
        <v>145.203</v>
      </c>
      <c r="AF200" s="39"/>
      <c r="AG200" s="38">
        <f t="shared" ref="AG200:AH200" si="410">SUM(AG188:AG199)</f>
        <v>0.4</v>
      </c>
      <c r="AH200" s="30">
        <f t="shared" si="410"/>
        <v>2.4359999999999999</v>
      </c>
      <c r="AI200" s="39"/>
      <c r="AJ200" s="38">
        <f t="shared" ref="AJ200:AK200" si="411">SUM(AJ188:AJ199)</f>
        <v>6673.5702000000001</v>
      </c>
      <c r="AK200" s="30">
        <f t="shared" si="411"/>
        <v>87120.683000000005</v>
      </c>
      <c r="AL200" s="39"/>
      <c r="AM200" s="38">
        <f t="shared" ref="AM200:AN200" si="412">SUM(AM188:AM199)</f>
        <v>27.279999999999998</v>
      </c>
      <c r="AN200" s="30">
        <f t="shared" si="412"/>
        <v>244.52300000000002</v>
      </c>
      <c r="AO200" s="39"/>
      <c r="AP200" s="38">
        <f t="shared" ref="AP200:AQ200" si="413">SUM(AP188:AP199)</f>
        <v>0</v>
      </c>
      <c r="AQ200" s="30">
        <f t="shared" si="413"/>
        <v>0</v>
      </c>
      <c r="AR200" s="39"/>
      <c r="AS200" s="38">
        <f t="shared" ref="AS200:AT200" si="414">SUM(AS188:AS199)</f>
        <v>0</v>
      </c>
      <c r="AT200" s="30">
        <f t="shared" si="414"/>
        <v>0</v>
      </c>
      <c r="AU200" s="39"/>
      <c r="AV200" s="38">
        <f t="shared" ref="AV200:AW200" si="415">SUM(AV188:AV199)</f>
        <v>0</v>
      </c>
      <c r="AW200" s="30">
        <f t="shared" si="415"/>
        <v>0</v>
      </c>
      <c r="AX200" s="39"/>
      <c r="AY200" s="38">
        <f t="shared" ref="AY200:AZ200" si="416">SUM(AY188:AY199)</f>
        <v>0</v>
      </c>
      <c r="AZ200" s="30">
        <f t="shared" si="416"/>
        <v>0</v>
      </c>
      <c r="BA200" s="39"/>
      <c r="BB200" s="38">
        <f t="shared" ref="BB200:BC200" si="417">SUM(BB188:BB199)</f>
        <v>0</v>
      </c>
      <c r="BC200" s="30">
        <f t="shared" si="417"/>
        <v>0</v>
      </c>
      <c r="BD200" s="39"/>
      <c r="BE200" s="38">
        <f t="shared" ref="BE200:BF200" si="418">SUM(BE188:BE199)</f>
        <v>2.34415</v>
      </c>
      <c r="BF200" s="30">
        <f t="shared" si="418"/>
        <v>131.91499999999999</v>
      </c>
      <c r="BG200" s="39"/>
      <c r="BH200" s="38">
        <f t="shared" ref="BH200:BI200" si="419">SUM(BH188:BH199)</f>
        <v>0</v>
      </c>
      <c r="BI200" s="30">
        <f t="shared" si="419"/>
        <v>0</v>
      </c>
      <c r="BJ200" s="39"/>
      <c r="BK200" s="38">
        <f t="shared" ref="BK200:BL200" si="420">SUM(BK188:BK199)</f>
        <v>0</v>
      </c>
      <c r="BL200" s="30">
        <f t="shared" si="420"/>
        <v>0</v>
      </c>
      <c r="BM200" s="39"/>
      <c r="BN200" s="31">
        <f t="shared" si="398"/>
        <v>7616.7505499999997</v>
      </c>
      <c r="BO200" s="32">
        <f t="shared" si="399"/>
        <v>100279.70199999999</v>
      </c>
    </row>
    <row r="201" spans="1:67" ht="14.4" customHeight="1" x14ac:dyDescent="0.3">
      <c r="A201" s="45">
        <v>2022</v>
      </c>
      <c r="B201" s="46" t="s">
        <v>5</v>
      </c>
      <c r="C201" s="59">
        <v>8.8989999999999991</v>
      </c>
      <c r="D201" s="11">
        <v>238.58799999999999</v>
      </c>
      <c r="E201" s="36">
        <f>IF(C201=0,0,D201/C201*1000)</f>
        <v>26810.65288234633</v>
      </c>
      <c r="F201" s="35">
        <v>0</v>
      </c>
      <c r="G201" s="11">
        <v>0</v>
      </c>
      <c r="H201" s="36">
        <f t="shared" ref="H201:H212" si="421">IF(F201=0,0,G201/F201*1000)</f>
        <v>0</v>
      </c>
      <c r="I201" s="35">
        <v>0</v>
      </c>
      <c r="J201" s="11">
        <v>0</v>
      </c>
      <c r="K201" s="36">
        <f t="shared" ref="K201:K212" si="422">IF(I201=0,0,J201/I201*1000)</f>
        <v>0</v>
      </c>
      <c r="L201" s="35">
        <v>0</v>
      </c>
      <c r="M201" s="11">
        <v>0</v>
      </c>
      <c r="N201" s="36">
        <f t="shared" ref="N201:N212" si="423">IF(L201=0,0,M201/L201*1000)</f>
        <v>0</v>
      </c>
      <c r="O201" s="35">
        <v>0</v>
      </c>
      <c r="P201" s="11">
        <v>0</v>
      </c>
      <c r="Q201" s="36">
        <f t="shared" ref="Q201:Q212" si="424">IF(O201=0,0,P201/O201*1000)</f>
        <v>0</v>
      </c>
      <c r="R201" s="35">
        <v>0</v>
      </c>
      <c r="S201" s="11">
        <v>0</v>
      </c>
      <c r="T201" s="36">
        <f t="shared" ref="T201:T212" si="425">IF(R201=0,0,S201/R201*1000)</f>
        <v>0</v>
      </c>
      <c r="U201" s="35">
        <v>0</v>
      </c>
      <c r="V201" s="11">
        <v>0</v>
      </c>
      <c r="W201" s="36">
        <f t="shared" ref="W201:W212" si="426">IF(U201=0,0,V201/U201*1000)</f>
        <v>0</v>
      </c>
      <c r="X201" s="35">
        <v>0</v>
      </c>
      <c r="Y201" s="11">
        <v>0</v>
      </c>
      <c r="Z201" s="36">
        <f t="shared" ref="Z201:Z212" si="427">IF(X201=0,0,Y201/X201*1000)</f>
        <v>0</v>
      </c>
      <c r="AA201" s="59">
        <v>304</v>
      </c>
      <c r="AB201" s="11">
        <v>5945.07</v>
      </c>
      <c r="AC201" s="36">
        <f t="shared" ref="AC201:AC212" si="428">IF(AA201=0,0,AB201/AA201*1000)</f>
        <v>19556.151315789473</v>
      </c>
      <c r="AD201" s="35">
        <v>0</v>
      </c>
      <c r="AE201" s="11">
        <v>0</v>
      </c>
      <c r="AF201" s="36">
        <f t="shared" ref="AF201:AF212" si="429">IF(AD201=0,0,AE201/AD201*1000)</f>
        <v>0</v>
      </c>
      <c r="AG201" s="35">
        <v>0</v>
      </c>
      <c r="AH201" s="11">
        <v>0</v>
      </c>
      <c r="AI201" s="36">
        <f t="shared" ref="AI201:AI212" si="430">IF(AG201=0,0,AH201/AG201*1000)</f>
        <v>0</v>
      </c>
      <c r="AJ201" s="59">
        <v>399.5</v>
      </c>
      <c r="AK201" s="11">
        <v>7845.509</v>
      </c>
      <c r="AL201" s="36">
        <f t="shared" ref="AL201:AL212" si="431">IF(AJ201=0,0,AK201/AJ201*1000)</f>
        <v>19638.320400500626</v>
      </c>
      <c r="AM201" s="35">
        <v>0</v>
      </c>
      <c r="AN201" s="11">
        <v>0</v>
      </c>
      <c r="AO201" s="36">
        <f t="shared" ref="AO201:AO212" si="432">IF(AM201=0,0,AN201/AM201*1000)</f>
        <v>0</v>
      </c>
      <c r="AP201" s="35">
        <v>0</v>
      </c>
      <c r="AQ201" s="11">
        <v>0</v>
      </c>
      <c r="AR201" s="36">
        <f t="shared" ref="AR201:AR212" si="433">IF(AP201=0,0,AQ201/AP201*1000)</f>
        <v>0</v>
      </c>
      <c r="AS201" s="35">
        <v>0</v>
      </c>
      <c r="AT201" s="11">
        <v>0</v>
      </c>
      <c r="AU201" s="36">
        <f t="shared" ref="AU201:AU212" si="434">IF(AS201=0,0,AT201/AS201*1000)</f>
        <v>0</v>
      </c>
      <c r="AV201" s="35">
        <v>0</v>
      </c>
      <c r="AW201" s="11">
        <v>0</v>
      </c>
      <c r="AX201" s="36">
        <f t="shared" ref="AX201:AX212" si="435">IF(AV201=0,0,AW201/AV201*1000)</f>
        <v>0</v>
      </c>
      <c r="AY201" s="35">
        <v>0</v>
      </c>
      <c r="AZ201" s="11">
        <v>0</v>
      </c>
      <c r="BA201" s="36">
        <f t="shared" ref="BA201:BA212" si="436">IF(AY201=0,0,AZ201/AY201*1000)</f>
        <v>0</v>
      </c>
      <c r="BB201" s="35">
        <v>0</v>
      </c>
      <c r="BC201" s="11">
        <v>0</v>
      </c>
      <c r="BD201" s="36">
        <f t="shared" ref="BD201:BD212" si="437">IF(BB201=0,0,BC201/BB201*1000)</f>
        <v>0</v>
      </c>
      <c r="BE201" s="35">
        <v>0</v>
      </c>
      <c r="BF201" s="11">
        <v>0</v>
      </c>
      <c r="BG201" s="36">
        <f t="shared" ref="BG201:BG212" si="438">IF(BE201=0,0,BF201/BE201*1000)</f>
        <v>0</v>
      </c>
      <c r="BH201" s="35">
        <v>0</v>
      </c>
      <c r="BI201" s="11">
        <v>0</v>
      </c>
      <c r="BJ201" s="36">
        <f t="shared" ref="BJ201:BJ212" si="439">IF(BH201=0,0,BI201/BH201*1000)</f>
        <v>0</v>
      </c>
      <c r="BK201" s="35">
        <v>0</v>
      </c>
      <c r="BL201" s="11">
        <v>0</v>
      </c>
      <c r="BM201" s="36">
        <f t="shared" ref="BM201:BM212" si="440">IF(BK201=0,0,BL201/BK201*1000)</f>
        <v>0</v>
      </c>
      <c r="BN201" s="6">
        <f>SUMIF($C$5:$BM$5,"Ton",C201:BM201)</f>
        <v>712.399</v>
      </c>
      <c r="BO201" s="13">
        <f>SUMIF($C$5:$BM$5,"F*",C201:BM201)</f>
        <v>14029.166999999999</v>
      </c>
    </row>
    <row r="202" spans="1:67" x14ac:dyDescent="0.3">
      <c r="A202" s="45">
        <v>2022</v>
      </c>
      <c r="B202" s="46" t="s">
        <v>6</v>
      </c>
      <c r="C202" s="35">
        <v>0</v>
      </c>
      <c r="D202" s="11">
        <v>0</v>
      </c>
      <c r="E202" s="36">
        <f t="shared" ref="E202:E203" si="441">IF(C202=0,0,D202/C202*1000)</f>
        <v>0</v>
      </c>
      <c r="F202" s="35">
        <v>0</v>
      </c>
      <c r="G202" s="11">
        <v>0</v>
      </c>
      <c r="H202" s="36">
        <f t="shared" si="421"/>
        <v>0</v>
      </c>
      <c r="I202" s="35">
        <v>0</v>
      </c>
      <c r="J202" s="11">
        <v>0</v>
      </c>
      <c r="K202" s="36">
        <f t="shared" si="422"/>
        <v>0</v>
      </c>
      <c r="L202" s="59">
        <v>7.3848900000000004</v>
      </c>
      <c r="M202" s="11">
        <v>841.45399999999995</v>
      </c>
      <c r="N202" s="36">
        <f t="shared" si="423"/>
        <v>113942.65859071698</v>
      </c>
      <c r="O202" s="35">
        <v>0</v>
      </c>
      <c r="P202" s="11">
        <v>0</v>
      </c>
      <c r="Q202" s="36">
        <f t="shared" si="424"/>
        <v>0</v>
      </c>
      <c r="R202" s="35">
        <v>0</v>
      </c>
      <c r="S202" s="11">
        <v>0</v>
      </c>
      <c r="T202" s="36">
        <f t="shared" si="425"/>
        <v>0</v>
      </c>
      <c r="U202" s="35">
        <v>0</v>
      </c>
      <c r="V202" s="11">
        <v>0</v>
      </c>
      <c r="W202" s="36">
        <f t="shared" si="426"/>
        <v>0</v>
      </c>
      <c r="X202" s="35">
        <v>0</v>
      </c>
      <c r="Y202" s="11">
        <v>0</v>
      </c>
      <c r="Z202" s="36">
        <f t="shared" si="427"/>
        <v>0</v>
      </c>
      <c r="AA202" s="59">
        <v>76</v>
      </c>
      <c r="AB202" s="11">
        <v>1417.7449999999999</v>
      </c>
      <c r="AC202" s="36">
        <f t="shared" si="428"/>
        <v>18654.53947368421</v>
      </c>
      <c r="AD202" s="35">
        <v>0</v>
      </c>
      <c r="AE202" s="11">
        <v>0</v>
      </c>
      <c r="AF202" s="36">
        <f t="shared" si="429"/>
        <v>0</v>
      </c>
      <c r="AG202" s="35">
        <v>0</v>
      </c>
      <c r="AH202" s="11">
        <v>0</v>
      </c>
      <c r="AI202" s="36">
        <f t="shared" si="430"/>
        <v>0</v>
      </c>
      <c r="AJ202" s="59">
        <v>496.5</v>
      </c>
      <c r="AK202" s="11">
        <v>8157.2389999999996</v>
      </c>
      <c r="AL202" s="36">
        <f t="shared" si="431"/>
        <v>16429.484390735146</v>
      </c>
      <c r="AM202" s="35">
        <v>0</v>
      </c>
      <c r="AN202" s="11">
        <v>0</v>
      </c>
      <c r="AO202" s="36">
        <f t="shared" si="432"/>
        <v>0</v>
      </c>
      <c r="AP202" s="35">
        <v>0</v>
      </c>
      <c r="AQ202" s="11">
        <v>0</v>
      </c>
      <c r="AR202" s="36">
        <f t="shared" si="433"/>
        <v>0</v>
      </c>
      <c r="AS202" s="35">
        <v>0</v>
      </c>
      <c r="AT202" s="11">
        <v>0</v>
      </c>
      <c r="AU202" s="36">
        <f t="shared" si="434"/>
        <v>0</v>
      </c>
      <c r="AV202" s="35">
        <v>0</v>
      </c>
      <c r="AW202" s="11">
        <v>0</v>
      </c>
      <c r="AX202" s="36">
        <f t="shared" si="435"/>
        <v>0</v>
      </c>
      <c r="AY202" s="35">
        <v>0</v>
      </c>
      <c r="AZ202" s="11">
        <v>0</v>
      </c>
      <c r="BA202" s="36">
        <f t="shared" si="436"/>
        <v>0</v>
      </c>
      <c r="BB202" s="35">
        <v>0</v>
      </c>
      <c r="BC202" s="11">
        <v>0</v>
      </c>
      <c r="BD202" s="36">
        <f t="shared" si="437"/>
        <v>0</v>
      </c>
      <c r="BE202" s="35">
        <v>0</v>
      </c>
      <c r="BF202" s="11">
        <v>0</v>
      </c>
      <c r="BG202" s="36">
        <f t="shared" si="438"/>
        <v>0</v>
      </c>
      <c r="BH202" s="35">
        <v>0</v>
      </c>
      <c r="BI202" s="11">
        <v>0</v>
      </c>
      <c r="BJ202" s="36">
        <f t="shared" si="439"/>
        <v>0</v>
      </c>
      <c r="BK202" s="35">
        <v>0</v>
      </c>
      <c r="BL202" s="11">
        <v>0</v>
      </c>
      <c r="BM202" s="36">
        <f t="shared" si="440"/>
        <v>0</v>
      </c>
      <c r="BN202" s="6">
        <f t="shared" ref="BN202:BN213" si="442">SUMIF($C$5:$BM$5,"Ton",C202:BM202)</f>
        <v>579.88489000000004</v>
      </c>
      <c r="BO202" s="13">
        <f t="shared" ref="BO202:BO213" si="443">SUMIF($C$5:$BM$5,"F*",C202:BM202)</f>
        <v>10416.437999999998</v>
      </c>
    </row>
    <row r="203" spans="1:67" x14ac:dyDescent="0.3">
      <c r="A203" s="45">
        <v>2022</v>
      </c>
      <c r="B203" s="46" t="s">
        <v>7</v>
      </c>
      <c r="C203" s="35">
        <v>0</v>
      </c>
      <c r="D203" s="11">
        <v>0</v>
      </c>
      <c r="E203" s="36">
        <f t="shared" si="441"/>
        <v>0</v>
      </c>
      <c r="F203" s="35">
        <v>0</v>
      </c>
      <c r="G203" s="11">
        <v>0</v>
      </c>
      <c r="H203" s="36">
        <f t="shared" si="421"/>
        <v>0</v>
      </c>
      <c r="I203" s="35">
        <v>0</v>
      </c>
      <c r="J203" s="11">
        <v>0</v>
      </c>
      <c r="K203" s="36">
        <f t="shared" si="422"/>
        <v>0</v>
      </c>
      <c r="L203" s="35">
        <v>0</v>
      </c>
      <c r="M203" s="11">
        <v>0</v>
      </c>
      <c r="N203" s="36">
        <f t="shared" si="423"/>
        <v>0</v>
      </c>
      <c r="O203" s="35">
        <v>0</v>
      </c>
      <c r="P203" s="11">
        <v>0</v>
      </c>
      <c r="Q203" s="36">
        <f t="shared" si="424"/>
        <v>0</v>
      </c>
      <c r="R203" s="35">
        <v>0</v>
      </c>
      <c r="S203" s="11">
        <v>0</v>
      </c>
      <c r="T203" s="36">
        <f t="shared" si="425"/>
        <v>0</v>
      </c>
      <c r="U203" s="35">
        <v>0</v>
      </c>
      <c r="V203" s="11">
        <v>0</v>
      </c>
      <c r="W203" s="36">
        <f t="shared" si="426"/>
        <v>0</v>
      </c>
      <c r="X203" s="35">
        <v>0</v>
      </c>
      <c r="Y203" s="11">
        <v>0</v>
      </c>
      <c r="Z203" s="36">
        <f t="shared" si="427"/>
        <v>0</v>
      </c>
      <c r="AA203" s="59">
        <v>190</v>
      </c>
      <c r="AB203" s="11">
        <v>3067.6680000000001</v>
      </c>
      <c r="AC203" s="36">
        <f t="shared" si="428"/>
        <v>16145.621052631579</v>
      </c>
      <c r="AD203" s="35">
        <v>0</v>
      </c>
      <c r="AE203" s="11">
        <v>0</v>
      </c>
      <c r="AF203" s="36">
        <f t="shared" si="429"/>
        <v>0</v>
      </c>
      <c r="AG203" s="35">
        <v>0</v>
      </c>
      <c r="AH203" s="11">
        <v>0</v>
      </c>
      <c r="AI203" s="36">
        <f t="shared" si="430"/>
        <v>0</v>
      </c>
      <c r="AJ203" s="59">
        <v>209.5</v>
      </c>
      <c r="AK203" s="11">
        <v>3989.951</v>
      </c>
      <c r="AL203" s="36">
        <f t="shared" si="431"/>
        <v>19045.112171837707</v>
      </c>
      <c r="AM203" s="35">
        <v>0</v>
      </c>
      <c r="AN203" s="11">
        <v>0</v>
      </c>
      <c r="AO203" s="36">
        <f t="shared" si="432"/>
        <v>0</v>
      </c>
      <c r="AP203" s="35">
        <v>0</v>
      </c>
      <c r="AQ203" s="11">
        <v>0</v>
      </c>
      <c r="AR203" s="36">
        <f t="shared" si="433"/>
        <v>0</v>
      </c>
      <c r="AS203" s="35">
        <v>0</v>
      </c>
      <c r="AT203" s="11">
        <v>0</v>
      </c>
      <c r="AU203" s="36">
        <f t="shared" si="434"/>
        <v>0</v>
      </c>
      <c r="AV203" s="35">
        <v>0</v>
      </c>
      <c r="AW203" s="11">
        <v>0</v>
      </c>
      <c r="AX203" s="36">
        <f t="shared" si="435"/>
        <v>0</v>
      </c>
      <c r="AY203" s="35">
        <v>0</v>
      </c>
      <c r="AZ203" s="11">
        <v>0</v>
      </c>
      <c r="BA203" s="36">
        <f t="shared" si="436"/>
        <v>0</v>
      </c>
      <c r="BB203" s="35">
        <v>0</v>
      </c>
      <c r="BC203" s="11">
        <v>0</v>
      </c>
      <c r="BD203" s="36">
        <f t="shared" si="437"/>
        <v>0</v>
      </c>
      <c r="BE203" s="35">
        <v>0</v>
      </c>
      <c r="BF203" s="11">
        <v>0</v>
      </c>
      <c r="BG203" s="36">
        <f t="shared" si="438"/>
        <v>0</v>
      </c>
      <c r="BH203" s="35">
        <v>0</v>
      </c>
      <c r="BI203" s="11">
        <v>0</v>
      </c>
      <c r="BJ203" s="36">
        <f t="shared" si="439"/>
        <v>0</v>
      </c>
      <c r="BK203" s="35">
        <v>0</v>
      </c>
      <c r="BL203" s="11">
        <v>0</v>
      </c>
      <c r="BM203" s="36">
        <f t="shared" si="440"/>
        <v>0</v>
      </c>
      <c r="BN203" s="6">
        <f t="shared" si="442"/>
        <v>399.5</v>
      </c>
      <c r="BO203" s="13">
        <f t="shared" si="443"/>
        <v>7057.6190000000006</v>
      </c>
    </row>
    <row r="204" spans="1:67" x14ac:dyDescent="0.3">
      <c r="A204" s="45">
        <v>2022</v>
      </c>
      <c r="B204" s="46" t="s">
        <v>8</v>
      </c>
      <c r="C204" s="35">
        <v>0</v>
      </c>
      <c r="D204" s="11">
        <v>0</v>
      </c>
      <c r="E204" s="36">
        <f>IF(C204=0,0,D204/C204*1000)</f>
        <v>0</v>
      </c>
      <c r="F204" s="35">
        <v>0</v>
      </c>
      <c r="G204" s="11">
        <v>0</v>
      </c>
      <c r="H204" s="36">
        <f t="shared" si="421"/>
        <v>0</v>
      </c>
      <c r="I204" s="35">
        <v>0</v>
      </c>
      <c r="J204" s="11">
        <v>0</v>
      </c>
      <c r="K204" s="36">
        <f t="shared" si="422"/>
        <v>0</v>
      </c>
      <c r="L204" s="35">
        <v>0</v>
      </c>
      <c r="M204" s="11">
        <v>0</v>
      </c>
      <c r="N204" s="36">
        <f t="shared" si="423"/>
        <v>0</v>
      </c>
      <c r="O204" s="35">
        <v>0</v>
      </c>
      <c r="P204" s="11">
        <v>0</v>
      </c>
      <c r="Q204" s="36">
        <f t="shared" si="424"/>
        <v>0</v>
      </c>
      <c r="R204" s="35">
        <v>0</v>
      </c>
      <c r="S204" s="11">
        <v>0</v>
      </c>
      <c r="T204" s="36">
        <f t="shared" si="425"/>
        <v>0</v>
      </c>
      <c r="U204" s="35">
        <v>0</v>
      </c>
      <c r="V204" s="11">
        <v>0</v>
      </c>
      <c r="W204" s="36">
        <f t="shared" si="426"/>
        <v>0</v>
      </c>
      <c r="X204" s="35">
        <v>0</v>
      </c>
      <c r="Y204" s="11">
        <v>0</v>
      </c>
      <c r="Z204" s="36">
        <f t="shared" si="427"/>
        <v>0</v>
      </c>
      <c r="AA204" s="59">
        <v>114</v>
      </c>
      <c r="AB204" s="11">
        <v>2421.1109999999999</v>
      </c>
      <c r="AC204" s="36">
        <f t="shared" si="428"/>
        <v>21237.815789473683</v>
      </c>
      <c r="AD204" s="35">
        <v>0</v>
      </c>
      <c r="AE204" s="11">
        <v>0</v>
      </c>
      <c r="AF204" s="36">
        <f t="shared" si="429"/>
        <v>0</v>
      </c>
      <c r="AG204" s="35">
        <v>0</v>
      </c>
      <c r="AH204" s="11">
        <v>0</v>
      </c>
      <c r="AI204" s="36">
        <f t="shared" si="430"/>
        <v>0</v>
      </c>
      <c r="AJ204" s="59">
        <v>95</v>
      </c>
      <c r="AK204" s="11">
        <v>2159.2049999999999</v>
      </c>
      <c r="AL204" s="36">
        <f t="shared" si="431"/>
        <v>22728.473684210523</v>
      </c>
      <c r="AM204" s="35">
        <v>0</v>
      </c>
      <c r="AN204" s="11">
        <v>0</v>
      </c>
      <c r="AO204" s="36">
        <f t="shared" si="432"/>
        <v>0</v>
      </c>
      <c r="AP204" s="35">
        <v>0</v>
      </c>
      <c r="AQ204" s="11">
        <v>0</v>
      </c>
      <c r="AR204" s="36">
        <f t="shared" si="433"/>
        <v>0</v>
      </c>
      <c r="AS204" s="35">
        <v>0</v>
      </c>
      <c r="AT204" s="11">
        <v>0</v>
      </c>
      <c r="AU204" s="36">
        <f t="shared" si="434"/>
        <v>0</v>
      </c>
      <c r="AV204" s="35">
        <v>0</v>
      </c>
      <c r="AW204" s="11">
        <v>0</v>
      </c>
      <c r="AX204" s="36">
        <f t="shared" si="435"/>
        <v>0</v>
      </c>
      <c r="AY204" s="35">
        <v>0</v>
      </c>
      <c r="AZ204" s="11">
        <v>0</v>
      </c>
      <c r="BA204" s="36">
        <f t="shared" si="436"/>
        <v>0</v>
      </c>
      <c r="BB204" s="35">
        <v>0</v>
      </c>
      <c r="BC204" s="11">
        <v>0</v>
      </c>
      <c r="BD204" s="36">
        <f t="shared" si="437"/>
        <v>0</v>
      </c>
      <c r="BE204" s="35">
        <v>0</v>
      </c>
      <c r="BF204" s="11">
        <v>0</v>
      </c>
      <c r="BG204" s="36">
        <f t="shared" si="438"/>
        <v>0</v>
      </c>
      <c r="BH204" s="35">
        <v>0</v>
      </c>
      <c r="BI204" s="11">
        <v>0</v>
      </c>
      <c r="BJ204" s="36">
        <f t="shared" si="439"/>
        <v>0</v>
      </c>
      <c r="BK204" s="35">
        <v>0</v>
      </c>
      <c r="BL204" s="11">
        <v>0</v>
      </c>
      <c r="BM204" s="36">
        <f t="shared" si="440"/>
        <v>0</v>
      </c>
      <c r="BN204" s="6">
        <f t="shared" si="442"/>
        <v>209</v>
      </c>
      <c r="BO204" s="13">
        <f t="shared" si="443"/>
        <v>4580.3159999999998</v>
      </c>
    </row>
    <row r="205" spans="1:67" x14ac:dyDescent="0.3">
      <c r="A205" s="45">
        <v>2022</v>
      </c>
      <c r="B205" s="36" t="s">
        <v>9</v>
      </c>
      <c r="C205" s="59">
        <v>3.0409999999999999</v>
      </c>
      <c r="D205" s="11">
        <v>62.396999999999998</v>
      </c>
      <c r="E205" s="36">
        <f t="shared" ref="E205:E212" si="444">IF(C205=0,0,D205/C205*1000)</f>
        <v>20518.579414666227</v>
      </c>
      <c r="F205" s="35">
        <v>0</v>
      </c>
      <c r="G205" s="11">
        <v>0</v>
      </c>
      <c r="H205" s="36">
        <f t="shared" si="421"/>
        <v>0</v>
      </c>
      <c r="I205" s="35">
        <v>0</v>
      </c>
      <c r="J205" s="11">
        <v>0</v>
      </c>
      <c r="K205" s="36">
        <f t="shared" si="422"/>
        <v>0</v>
      </c>
      <c r="L205" s="35">
        <v>0</v>
      </c>
      <c r="M205" s="11">
        <v>0</v>
      </c>
      <c r="N205" s="36">
        <f t="shared" si="423"/>
        <v>0</v>
      </c>
      <c r="O205" s="59">
        <v>4.4999999999999998E-2</v>
      </c>
      <c r="P205" s="11">
        <v>16.829000000000001</v>
      </c>
      <c r="Q205" s="36">
        <f t="shared" si="424"/>
        <v>373977.77777777781</v>
      </c>
      <c r="R205" s="35">
        <v>0</v>
      </c>
      <c r="S205" s="11">
        <v>0</v>
      </c>
      <c r="T205" s="36">
        <f t="shared" si="425"/>
        <v>0</v>
      </c>
      <c r="U205" s="35">
        <v>0</v>
      </c>
      <c r="V205" s="11">
        <v>0</v>
      </c>
      <c r="W205" s="36">
        <f t="shared" si="426"/>
        <v>0</v>
      </c>
      <c r="X205" s="35">
        <v>0</v>
      </c>
      <c r="Y205" s="11">
        <v>0</v>
      </c>
      <c r="Z205" s="36">
        <f t="shared" si="427"/>
        <v>0</v>
      </c>
      <c r="AA205" s="59">
        <v>361.30399999999997</v>
      </c>
      <c r="AB205" s="11">
        <v>8110.3040000000001</v>
      </c>
      <c r="AC205" s="36">
        <f t="shared" si="428"/>
        <v>22447.313066005361</v>
      </c>
      <c r="AD205" s="35">
        <v>0</v>
      </c>
      <c r="AE205" s="11">
        <v>0</v>
      </c>
      <c r="AF205" s="36">
        <f t="shared" si="429"/>
        <v>0</v>
      </c>
      <c r="AG205" s="35">
        <v>0</v>
      </c>
      <c r="AH205" s="11">
        <v>0</v>
      </c>
      <c r="AI205" s="36">
        <f t="shared" si="430"/>
        <v>0</v>
      </c>
      <c r="AJ205" s="59">
        <v>133</v>
      </c>
      <c r="AK205" s="11">
        <v>3224.29</v>
      </c>
      <c r="AL205" s="36">
        <f t="shared" si="431"/>
        <v>24242.781954887218</v>
      </c>
      <c r="AM205" s="59">
        <v>8</v>
      </c>
      <c r="AN205" s="11">
        <v>50.378999999999998</v>
      </c>
      <c r="AO205" s="36">
        <f t="shared" si="432"/>
        <v>6297.375</v>
      </c>
      <c r="AP205" s="35">
        <v>0</v>
      </c>
      <c r="AQ205" s="11">
        <v>0</v>
      </c>
      <c r="AR205" s="36">
        <f t="shared" si="433"/>
        <v>0</v>
      </c>
      <c r="AS205" s="35">
        <v>0</v>
      </c>
      <c r="AT205" s="11">
        <v>0</v>
      </c>
      <c r="AU205" s="36">
        <f t="shared" si="434"/>
        <v>0</v>
      </c>
      <c r="AV205" s="35">
        <v>0</v>
      </c>
      <c r="AW205" s="11">
        <v>0</v>
      </c>
      <c r="AX205" s="36">
        <f t="shared" si="435"/>
        <v>0</v>
      </c>
      <c r="AY205" s="35">
        <v>0</v>
      </c>
      <c r="AZ205" s="11">
        <v>0</v>
      </c>
      <c r="BA205" s="36">
        <f t="shared" si="436"/>
        <v>0</v>
      </c>
      <c r="BB205" s="35">
        <v>0</v>
      </c>
      <c r="BC205" s="11">
        <v>0</v>
      </c>
      <c r="BD205" s="36">
        <f t="shared" si="437"/>
        <v>0</v>
      </c>
      <c r="BE205" s="35">
        <v>0</v>
      </c>
      <c r="BF205" s="11">
        <v>0</v>
      </c>
      <c r="BG205" s="36">
        <f t="shared" si="438"/>
        <v>0</v>
      </c>
      <c r="BH205" s="35">
        <v>0</v>
      </c>
      <c r="BI205" s="11">
        <v>0</v>
      </c>
      <c r="BJ205" s="36">
        <f t="shared" si="439"/>
        <v>0</v>
      </c>
      <c r="BK205" s="35">
        <v>0</v>
      </c>
      <c r="BL205" s="11">
        <v>0</v>
      </c>
      <c r="BM205" s="36">
        <f t="shared" si="440"/>
        <v>0</v>
      </c>
      <c r="BN205" s="6">
        <f t="shared" si="442"/>
        <v>505.39</v>
      </c>
      <c r="BO205" s="13">
        <f t="shared" si="443"/>
        <v>11464.199000000001</v>
      </c>
    </row>
    <row r="206" spans="1:67" x14ac:dyDescent="0.3">
      <c r="A206" s="45">
        <v>2022</v>
      </c>
      <c r="B206" s="46" t="s">
        <v>10</v>
      </c>
      <c r="C206" s="59">
        <v>19.295450000000002</v>
      </c>
      <c r="D206" s="11">
        <v>217.274</v>
      </c>
      <c r="E206" s="36">
        <f t="shared" si="444"/>
        <v>11260.374855211978</v>
      </c>
      <c r="F206" s="35">
        <v>0</v>
      </c>
      <c r="G206" s="11">
        <v>0</v>
      </c>
      <c r="H206" s="36">
        <f t="shared" si="421"/>
        <v>0</v>
      </c>
      <c r="I206" s="35">
        <v>0</v>
      </c>
      <c r="J206" s="11">
        <v>0</v>
      </c>
      <c r="K206" s="36">
        <f t="shared" si="422"/>
        <v>0</v>
      </c>
      <c r="L206" s="59">
        <v>6.3462299999999994</v>
      </c>
      <c r="M206" s="11">
        <v>826.798</v>
      </c>
      <c r="N206" s="36">
        <f t="shared" si="423"/>
        <v>130281.75783102725</v>
      </c>
      <c r="O206" s="35">
        <v>0</v>
      </c>
      <c r="P206" s="11">
        <v>0</v>
      </c>
      <c r="Q206" s="36">
        <f t="shared" si="424"/>
        <v>0</v>
      </c>
      <c r="R206" s="35">
        <v>0</v>
      </c>
      <c r="S206" s="11">
        <v>0</v>
      </c>
      <c r="T206" s="36">
        <f t="shared" si="425"/>
        <v>0</v>
      </c>
      <c r="U206" s="35">
        <v>0</v>
      </c>
      <c r="V206" s="11">
        <v>0</v>
      </c>
      <c r="W206" s="36">
        <f t="shared" si="426"/>
        <v>0</v>
      </c>
      <c r="X206" s="35">
        <v>0</v>
      </c>
      <c r="Y206" s="11">
        <v>0</v>
      </c>
      <c r="Z206" s="36">
        <f t="shared" si="427"/>
        <v>0</v>
      </c>
      <c r="AA206" s="59">
        <v>209</v>
      </c>
      <c r="AB206" s="11">
        <v>4683.2070000000003</v>
      </c>
      <c r="AC206" s="36">
        <f t="shared" si="428"/>
        <v>22407.688995215314</v>
      </c>
      <c r="AD206" s="35">
        <v>0</v>
      </c>
      <c r="AE206" s="11">
        <v>0</v>
      </c>
      <c r="AF206" s="36">
        <f t="shared" si="429"/>
        <v>0</v>
      </c>
      <c r="AG206" s="35">
        <v>0</v>
      </c>
      <c r="AH206" s="11">
        <v>0</v>
      </c>
      <c r="AI206" s="36">
        <f t="shared" si="430"/>
        <v>0</v>
      </c>
      <c r="AJ206" s="35">
        <v>0</v>
      </c>
      <c r="AK206" s="11">
        <v>0</v>
      </c>
      <c r="AL206" s="36">
        <f t="shared" si="431"/>
        <v>0</v>
      </c>
      <c r="AM206" s="35">
        <v>0</v>
      </c>
      <c r="AN206" s="11">
        <v>0</v>
      </c>
      <c r="AO206" s="36">
        <f t="shared" si="432"/>
        <v>0</v>
      </c>
      <c r="AP206" s="35">
        <v>0</v>
      </c>
      <c r="AQ206" s="11">
        <v>0</v>
      </c>
      <c r="AR206" s="36">
        <f t="shared" si="433"/>
        <v>0</v>
      </c>
      <c r="AS206" s="35">
        <v>0</v>
      </c>
      <c r="AT206" s="11">
        <v>0</v>
      </c>
      <c r="AU206" s="36">
        <f t="shared" si="434"/>
        <v>0</v>
      </c>
      <c r="AV206" s="35">
        <v>0</v>
      </c>
      <c r="AW206" s="11">
        <v>0</v>
      </c>
      <c r="AX206" s="36">
        <f t="shared" si="435"/>
        <v>0</v>
      </c>
      <c r="AY206" s="35">
        <v>0</v>
      </c>
      <c r="AZ206" s="11">
        <v>0</v>
      </c>
      <c r="BA206" s="36">
        <f t="shared" si="436"/>
        <v>0</v>
      </c>
      <c r="BB206" s="35">
        <v>0</v>
      </c>
      <c r="BC206" s="11">
        <v>0</v>
      </c>
      <c r="BD206" s="36">
        <f t="shared" si="437"/>
        <v>0</v>
      </c>
      <c r="BE206" s="35">
        <v>0</v>
      </c>
      <c r="BF206" s="11">
        <v>0</v>
      </c>
      <c r="BG206" s="36">
        <f t="shared" si="438"/>
        <v>0</v>
      </c>
      <c r="BH206" s="35">
        <v>0</v>
      </c>
      <c r="BI206" s="11">
        <v>0</v>
      </c>
      <c r="BJ206" s="36">
        <f t="shared" si="439"/>
        <v>0</v>
      </c>
      <c r="BK206" s="35">
        <v>0</v>
      </c>
      <c r="BL206" s="11">
        <v>0</v>
      </c>
      <c r="BM206" s="36">
        <f t="shared" si="440"/>
        <v>0</v>
      </c>
      <c r="BN206" s="6">
        <f t="shared" si="442"/>
        <v>234.64168000000001</v>
      </c>
      <c r="BO206" s="13">
        <f t="shared" si="443"/>
        <v>5727.2790000000005</v>
      </c>
    </row>
    <row r="207" spans="1:67" x14ac:dyDescent="0.3">
      <c r="A207" s="45">
        <v>2022</v>
      </c>
      <c r="B207" s="46" t="s">
        <v>11</v>
      </c>
      <c r="C207" s="35">
        <v>0</v>
      </c>
      <c r="D207" s="11">
        <v>0</v>
      </c>
      <c r="E207" s="36">
        <f t="shared" si="444"/>
        <v>0</v>
      </c>
      <c r="F207" s="35">
        <v>0</v>
      </c>
      <c r="G207" s="11">
        <v>0</v>
      </c>
      <c r="H207" s="36">
        <f t="shared" si="421"/>
        <v>0</v>
      </c>
      <c r="I207" s="35">
        <v>0</v>
      </c>
      <c r="J207" s="11">
        <v>0</v>
      </c>
      <c r="K207" s="36">
        <f t="shared" si="422"/>
        <v>0</v>
      </c>
      <c r="L207" s="35">
        <v>0</v>
      </c>
      <c r="M207" s="11">
        <v>0</v>
      </c>
      <c r="N207" s="36">
        <f t="shared" si="423"/>
        <v>0</v>
      </c>
      <c r="O207" s="35">
        <v>0</v>
      </c>
      <c r="P207" s="11">
        <v>0</v>
      </c>
      <c r="Q207" s="36">
        <f t="shared" si="424"/>
        <v>0</v>
      </c>
      <c r="R207" s="35">
        <v>0</v>
      </c>
      <c r="S207" s="11">
        <v>0</v>
      </c>
      <c r="T207" s="36">
        <f t="shared" si="425"/>
        <v>0</v>
      </c>
      <c r="U207" s="35">
        <v>0</v>
      </c>
      <c r="V207" s="11">
        <v>0</v>
      </c>
      <c r="W207" s="36">
        <f t="shared" si="426"/>
        <v>0</v>
      </c>
      <c r="X207" s="35">
        <v>0</v>
      </c>
      <c r="Y207" s="11">
        <v>0</v>
      </c>
      <c r="Z207" s="36">
        <f t="shared" si="427"/>
        <v>0</v>
      </c>
      <c r="AA207" s="35">
        <v>0</v>
      </c>
      <c r="AB207" s="11">
        <v>0</v>
      </c>
      <c r="AC207" s="36">
        <f t="shared" si="428"/>
        <v>0</v>
      </c>
      <c r="AD207" s="35">
        <v>0</v>
      </c>
      <c r="AE207" s="11">
        <v>0</v>
      </c>
      <c r="AF207" s="36">
        <f t="shared" si="429"/>
        <v>0</v>
      </c>
      <c r="AG207" s="35">
        <v>0</v>
      </c>
      <c r="AH207" s="11">
        <v>0</v>
      </c>
      <c r="AI207" s="36">
        <f t="shared" si="430"/>
        <v>0</v>
      </c>
      <c r="AJ207" s="59">
        <v>285</v>
      </c>
      <c r="AK207" s="11">
        <v>6157.5429999999997</v>
      </c>
      <c r="AL207" s="36">
        <f t="shared" si="431"/>
        <v>21605.414035087721</v>
      </c>
      <c r="AM207" s="35">
        <v>0</v>
      </c>
      <c r="AN207" s="11">
        <v>0</v>
      </c>
      <c r="AO207" s="36">
        <f t="shared" si="432"/>
        <v>0</v>
      </c>
      <c r="AP207" s="35">
        <v>0</v>
      </c>
      <c r="AQ207" s="11">
        <v>0</v>
      </c>
      <c r="AR207" s="36">
        <f t="shared" si="433"/>
        <v>0</v>
      </c>
      <c r="AS207" s="35">
        <v>0</v>
      </c>
      <c r="AT207" s="11">
        <v>0</v>
      </c>
      <c r="AU207" s="36">
        <f t="shared" si="434"/>
        <v>0</v>
      </c>
      <c r="AV207" s="35">
        <v>0</v>
      </c>
      <c r="AW207" s="11">
        <v>0</v>
      </c>
      <c r="AX207" s="36">
        <f t="shared" si="435"/>
        <v>0</v>
      </c>
      <c r="AY207" s="35">
        <v>0</v>
      </c>
      <c r="AZ207" s="11">
        <v>0</v>
      </c>
      <c r="BA207" s="36">
        <f t="shared" si="436"/>
        <v>0</v>
      </c>
      <c r="BB207" s="35">
        <v>0</v>
      </c>
      <c r="BC207" s="11">
        <v>0</v>
      </c>
      <c r="BD207" s="36">
        <f t="shared" si="437"/>
        <v>0</v>
      </c>
      <c r="BE207" s="35">
        <v>0</v>
      </c>
      <c r="BF207" s="11">
        <v>0</v>
      </c>
      <c r="BG207" s="36">
        <f t="shared" si="438"/>
        <v>0</v>
      </c>
      <c r="BH207" s="35">
        <v>0</v>
      </c>
      <c r="BI207" s="11">
        <v>0</v>
      </c>
      <c r="BJ207" s="36">
        <f t="shared" si="439"/>
        <v>0</v>
      </c>
      <c r="BK207" s="35">
        <v>0</v>
      </c>
      <c r="BL207" s="11">
        <v>0</v>
      </c>
      <c r="BM207" s="36">
        <f t="shared" si="440"/>
        <v>0</v>
      </c>
      <c r="BN207" s="6">
        <f t="shared" si="442"/>
        <v>285</v>
      </c>
      <c r="BO207" s="13">
        <f t="shared" si="443"/>
        <v>6157.5429999999997</v>
      </c>
    </row>
    <row r="208" spans="1:67" x14ac:dyDescent="0.3">
      <c r="A208" s="45">
        <v>2022</v>
      </c>
      <c r="B208" s="46" t="s">
        <v>12</v>
      </c>
      <c r="C208" s="35">
        <v>0</v>
      </c>
      <c r="D208" s="11">
        <v>0</v>
      </c>
      <c r="E208" s="36">
        <f t="shared" si="444"/>
        <v>0</v>
      </c>
      <c r="F208" s="35">
        <v>0</v>
      </c>
      <c r="G208" s="11">
        <v>0</v>
      </c>
      <c r="H208" s="36">
        <f t="shared" si="421"/>
        <v>0</v>
      </c>
      <c r="I208" s="35">
        <v>0</v>
      </c>
      <c r="J208" s="11">
        <v>0</v>
      </c>
      <c r="K208" s="36">
        <f t="shared" si="422"/>
        <v>0</v>
      </c>
      <c r="L208" s="35">
        <v>0</v>
      </c>
      <c r="M208" s="11">
        <v>0</v>
      </c>
      <c r="N208" s="36">
        <f t="shared" si="423"/>
        <v>0</v>
      </c>
      <c r="O208" s="35">
        <v>0</v>
      </c>
      <c r="P208" s="11">
        <v>0</v>
      </c>
      <c r="Q208" s="36">
        <f t="shared" si="424"/>
        <v>0</v>
      </c>
      <c r="R208" s="35">
        <v>0</v>
      </c>
      <c r="S208" s="11">
        <v>0</v>
      </c>
      <c r="T208" s="36">
        <f t="shared" si="425"/>
        <v>0</v>
      </c>
      <c r="U208" s="35">
        <v>0</v>
      </c>
      <c r="V208" s="11">
        <v>0</v>
      </c>
      <c r="W208" s="36">
        <f t="shared" si="426"/>
        <v>0</v>
      </c>
      <c r="X208" s="35">
        <v>0</v>
      </c>
      <c r="Y208" s="11">
        <v>0</v>
      </c>
      <c r="Z208" s="36">
        <f t="shared" si="427"/>
        <v>0</v>
      </c>
      <c r="AA208" s="35">
        <v>0</v>
      </c>
      <c r="AB208" s="11">
        <v>0</v>
      </c>
      <c r="AC208" s="36">
        <f t="shared" si="428"/>
        <v>0</v>
      </c>
      <c r="AD208" s="35">
        <v>0</v>
      </c>
      <c r="AE208" s="11">
        <v>0</v>
      </c>
      <c r="AF208" s="36">
        <f t="shared" si="429"/>
        <v>0</v>
      </c>
      <c r="AG208" s="35">
        <v>0</v>
      </c>
      <c r="AH208" s="11">
        <v>0</v>
      </c>
      <c r="AI208" s="36">
        <f t="shared" si="430"/>
        <v>0</v>
      </c>
      <c r="AJ208" s="59">
        <v>590.0702</v>
      </c>
      <c r="AK208" s="11">
        <v>12854.63</v>
      </c>
      <c r="AL208" s="36">
        <f t="shared" si="431"/>
        <v>21784.916438755929</v>
      </c>
      <c r="AM208" s="35">
        <v>0</v>
      </c>
      <c r="AN208" s="11">
        <v>0</v>
      </c>
      <c r="AO208" s="36">
        <f t="shared" si="432"/>
        <v>0</v>
      </c>
      <c r="AP208" s="35">
        <v>0</v>
      </c>
      <c r="AQ208" s="11">
        <v>0</v>
      </c>
      <c r="AR208" s="36">
        <f t="shared" si="433"/>
        <v>0</v>
      </c>
      <c r="AS208" s="35">
        <v>0</v>
      </c>
      <c r="AT208" s="11">
        <v>0</v>
      </c>
      <c r="AU208" s="36">
        <f t="shared" si="434"/>
        <v>0</v>
      </c>
      <c r="AV208" s="35">
        <v>0</v>
      </c>
      <c r="AW208" s="11">
        <v>0</v>
      </c>
      <c r="AX208" s="36">
        <f t="shared" si="435"/>
        <v>0</v>
      </c>
      <c r="AY208" s="35">
        <v>0</v>
      </c>
      <c r="AZ208" s="11">
        <v>0</v>
      </c>
      <c r="BA208" s="36">
        <f t="shared" si="436"/>
        <v>0</v>
      </c>
      <c r="BB208" s="35">
        <v>0</v>
      </c>
      <c r="BC208" s="11">
        <v>0</v>
      </c>
      <c r="BD208" s="36">
        <f t="shared" si="437"/>
        <v>0</v>
      </c>
      <c r="BE208" s="59">
        <v>0.5</v>
      </c>
      <c r="BF208" s="11">
        <v>22.021999999999998</v>
      </c>
      <c r="BG208" s="36">
        <f t="shared" si="438"/>
        <v>44044</v>
      </c>
      <c r="BH208" s="35">
        <v>0</v>
      </c>
      <c r="BI208" s="11">
        <v>0</v>
      </c>
      <c r="BJ208" s="36">
        <f t="shared" si="439"/>
        <v>0</v>
      </c>
      <c r="BK208" s="35">
        <v>0</v>
      </c>
      <c r="BL208" s="11">
        <v>0</v>
      </c>
      <c r="BM208" s="36">
        <f t="shared" si="440"/>
        <v>0</v>
      </c>
      <c r="BN208" s="6">
        <f t="shared" si="442"/>
        <v>590.5702</v>
      </c>
      <c r="BO208" s="13">
        <f t="shared" si="443"/>
        <v>12876.652</v>
      </c>
    </row>
    <row r="209" spans="1:67" x14ac:dyDescent="0.3">
      <c r="A209" s="45">
        <v>2022</v>
      </c>
      <c r="B209" s="46" t="s">
        <v>13</v>
      </c>
      <c r="C209" s="35">
        <v>0</v>
      </c>
      <c r="D209" s="11">
        <v>0</v>
      </c>
      <c r="E209" s="36">
        <f t="shared" si="444"/>
        <v>0</v>
      </c>
      <c r="F209" s="35">
        <v>0</v>
      </c>
      <c r="G209" s="11">
        <v>0</v>
      </c>
      <c r="H209" s="36">
        <f t="shared" si="421"/>
        <v>0</v>
      </c>
      <c r="I209" s="35">
        <v>0</v>
      </c>
      <c r="J209" s="11">
        <v>0</v>
      </c>
      <c r="K209" s="36">
        <f t="shared" si="422"/>
        <v>0</v>
      </c>
      <c r="L209" s="59">
        <v>0.5</v>
      </c>
      <c r="M209" s="11">
        <v>68.176000000000002</v>
      </c>
      <c r="N209" s="36">
        <f t="shared" si="423"/>
        <v>136352</v>
      </c>
      <c r="O209" s="35">
        <v>0</v>
      </c>
      <c r="P209" s="11">
        <v>0</v>
      </c>
      <c r="Q209" s="36">
        <f t="shared" si="424"/>
        <v>0</v>
      </c>
      <c r="R209" s="35">
        <v>0</v>
      </c>
      <c r="S209" s="11">
        <v>0</v>
      </c>
      <c r="T209" s="36">
        <f t="shared" si="425"/>
        <v>0</v>
      </c>
      <c r="U209" s="35">
        <v>0</v>
      </c>
      <c r="V209" s="11">
        <v>0</v>
      </c>
      <c r="W209" s="36">
        <f t="shared" si="426"/>
        <v>0</v>
      </c>
      <c r="X209" s="35">
        <v>0</v>
      </c>
      <c r="Y209" s="11">
        <v>0</v>
      </c>
      <c r="Z209" s="36">
        <f t="shared" si="427"/>
        <v>0</v>
      </c>
      <c r="AA209" s="35">
        <v>0</v>
      </c>
      <c r="AB209" s="11">
        <v>0</v>
      </c>
      <c r="AC209" s="36">
        <f t="shared" si="428"/>
        <v>0</v>
      </c>
      <c r="AD209" s="35">
        <v>0</v>
      </c>
      <c r="AE209" s="11">
        <v>0</v>
      </c>
      <c r="AF209" s="36">
        <f t="shared" si="429"/>
        <v>0</v>
      </c>
      <c r="AG209" s="35">
        <v>0</v>
      </c>
      <c r="AH209" s="11">
        <v>0</v>
      </c>
      <c r="AI209" s="36">
        <f t="shared" si="430"/>
        <v>0</v>
      </c>
      <c r="AJ209" s="59">
        <v>439.0702</v>
      </c>
      <c r="AK209" s="11">
        <v>8619.1959999999999</v>
      </c>
      <c r="AL209" s="36">
        <f t="shared" si="431"/>
        <v>19630.564770735975</v>
      </c>
      <c r="AM209" s="35">
        <v>0</v>
      </c>
      <c r="AN209" s="11">
        <v>0</v>
      </c>
      <c r="AO209" s="36">
        <f t="shared" si="432"/>
        <v>0</v>
      </c>
      <c r="AP209" s="35">
        <v>0</v>
      </c>
      <c r="AQ209" s="11">
        <v>0</v>
      </c>
      <c r="AR209" s="36">
        <f t="shared" si="433"/>
        <v>0</v>
      </c>
      <c r="AS209" s="35">
        <v>0</v>
      </c>
      <c r="AT209" s="11">
        <v>0</v>
      </c>
      <c r="AU209" s="36">
        <f t="shared" si="434"/>
        <v>0</v>
      </c>
      <c r="AV209" s="35">
        <v>0</v>
      </c>
      <c r="AW209" s="11">
        <v>0</v>
      </c>
      <c r="AX209" s="36">
        <f t="shared" si="435"/>
        <v>0</v>
      </c>
      <c r="AY209" s="59">
        <v>19.5</v>
      </c>
      <c r="AZ209" s="11">
        <v>230.18</v>
      </c>
      <c r="BA209" s="36">
        <f t="shared" si="436"/>
        <v>11804.102564102564</v>
      </c>
      <c r="BB209" s="35">
        <v>0</v>
      </c>
      <c r="BC209" s="11">
        <v>0</v>
      </c>
      <c r="BD209" s="36">
        <f t="shared" si="437"/>
        <v>0</v>
      </c>
      <c r="BE209" s="35">
        <v>0</v>
      </c>
      <c r="BF209" s="11">
        <v>0</v>
      </c>
      <c r="BG209" s="36">
        <f t="shared" si="438"/>
        <v>0</v>
      </c>
      <c r="BH209" s="35">
        <v>0</v>
      </c>
      <c r="BI209" s="11">
        <v>0</v>
      </c>
      <c r="BJ209" s="36">
        <f t="shared" si="439"/>
        <v>0</v>
      </c>
      <c r="BK209" s="35">
        <v>0</v>
      </c>
      <c r="BL209" s="11">
        <v>0</v>
      </c>
      <c r="BM209" s="36">
        <f t="shared" si="440"/>
        <v>0</v>
      </c>
      <c r="BN209" s="6">
        <f t="shared" si="442"/>
        <v>459.0702</v>
      </c>
      <c r="BO209" s="13">
        <f t="shared" si="443"/>
        <v>8917.5519999999997</v>
      </c>
    </row>
    <row r="210" spans="1:67" x14ac:dyDescent="0.3">
      <c r="A210" s="45">
        <v>2022</v>
      </c>
      <c r="B210" s="46" t="s">
        <v>14</v>
      </c>
      <c r="C210" s="35">
        <v>0</v>
      </c>
      <c r="D210" s="11">
        <v>0</v>
      </c>
      <c r="E210" s="36">
        <f t="shared" si="444"/>
        <v>0</v>
      </c>
      <c r="F210" s="35">
        <v>0</v>
      </c>
      <c r="G210" s="11">
        <v>0</v>
      </c>
      <c r="H210" s="36">
        <f t="shared" si="421"/>
        <v>0</v>
      </c>
      <c r="I210" s="35">
        <v>0</v>
      </c>
      <c r="J210" s="11">
        <v>0</v>
      </c>
      <c r="K210" s="36">
        <f t="shared" si="422"/>
        <v>0</v>
      </c>
      <c r="L210" s="35">
        <v>0</v>
      </c>
      <c r="M210" s="11">
        <v>0</v>
      </c>
      <c r="N210" s="36">
        <f t="shared" si="423"/>
        <v>0</v>
      </c>
      <c r="O210" s="35">
        <v>0</v>
      </c>
      <c r="P210" s="11">
        <v>0</v>
      </c>
      <c r="Q210" s="36">
        <f t="shared" si="424"/>
        <v>0</v>
      </c>
      <c r="R210" s="35">
        <v>0</v>
      </c>
      <c r="S210" s="11">
        <v>0</v>
      </c>
      <c r="T210" s="36">
        <f t="shared" si="425"/>
        <v>0</v>
      </c>
      <c r="U210" s="35">
        <v>0</v>
      </c>
      <c r="V210" s="11">
        <v>0</v>
      </c>
      <c r="W210" s="36">
        <f t="shared" si="426"/>
        <v>0</v>
      </c>
      <c r="X210" s="35">
        <v>0</v>
      </c>
      <c r="Y210" s="11">
        <v>0</v>
      </c>
      <c r="Z210" s="36">
        <f t="shared" si="427"/>
        <v>0</v>
      </c>
      <c r="AA210" s="35">
        <v>0</v>
      </c>
      <c r="AB210" s="11">
        <v>0</v>
      </c>
      <c r="AC210" s="36">
        <f t="shared" si="428"/>
        <v>0</v>
      </c>
      <c r="AD210" s="35">
        <v>0</v>
      </c>
      <c r="AE210" s="11">
        <v>0</v>
      </c>
      <c r="AF210" s="36">
        <f t="shared" si="429"/>
        <v>0</v>
      </c>
      <c r="AG210" s="35">
        <v>0</v>
      </c>
      <c r="AH210" s="11">
        <v>0</v>
      </c>
      <c r="AI210" s="36">
        <f t="shared" si="430"/>
        <v>0</v>
      </c>
      <c r="AJ210" s="59">
        <v>228.5</v>
      </c>
      <c r="AK210" s="11">
        <v>3818.261</v>
      </c>
      <c r="AL210" s="36">
        <f t="shared" si="431"/>
        <v>16710.113785557987</v>
      </c>
      <c r="AM210" s="35">
        <v>0</v>
      </c>
      <c r="AN210" s="11">
        <v>0</v>
      </c>
      <c r="AO210" s="36">
        <f t="shared" si="432"/>
        <v>0</v>
      </c>
      <c r="AP210" s="35">
        <v>0</v>
      </c>
      <c r="AQ210" s="11">
        <v>0</v>
      </c>
      <c r="AR210" s="36">
        <f t="shared" si="433"/>
        <v>0</v>
      </c>
      <c r="AS210" s="35">
        <v>0</v>
      </c>
      <c r="AT210" s="11">
        <v>0</v>
      </c>
      <c r="AU210" s="36">
        <f t="shared" si="434"/>
        <v>0</v>
      </c>
      <c r="AV210" s="35">
        <v>0</v>
      </c>
      <c r="AW210" s="11">
        <v>0</v>
      </c>
      <c r="AX210" s="36">
        <f t="shared" si="435"/>
        <v>0</v>
      </c>
      <c r="AY210" s="35">
        <v>0</v>
      </c>
      <c r="AZ210" s="11">
        <v>0</v>
      </c>
      <c r="BA210" s="36">
        <f t="shared" si="436"/>
        <v>0</v>
      </c>
      <c r="BB210" s="35">
        <v>0</v>
      </c>
      <c r="BC210" s="11">
        <v>0</v>
      </c>
      <c r="BD210" s="36">
        <f t="shared" si="437"/>
        <v>0</v>
      </c>
      <c r="BE210" s="35">
        <v>0</v>
      </c>
      <c r="BF210" s="11">
        <v>0</v>
      </c>
      <c r="BG210" s="36">
        <f t="shared" si="438"/>
        <v>0</v>
      </c>
      <c r="BH210" s="35">
        <v>0</v>
      </c>
      <c r="BI210" s="11">
        <v>0</v>
      </c>
      <c r="BJ210" s="36">
        <f t="shared" si="439"/>
        <v>0</v>
      </c>
      <c r="BK210" s="35">
        <v>0</v>
      </c>
      <c r="BL210" s="11">
        <v>0</v>
      </c>
      <c r="BM210" s="36">
        <f t="shared" si="440"/>
        <v>0</v>
      </c>
      <c r="BN210" s="6">
        <f t="shared" si="442"/>
        <v>228.5</v>
      </c>
      <c r="BO210" s="13">
        <f t="shared" si="443"/>
        <v>3818.261</v>
      </c>
    </row>
    <row r="211" spans="1:67" x14ac:dyDescent="0.3">
      <c r="A211" s="45">
        <v>2022</v>
      </c>
      <c r="B211" s="36" t="s">
        <v>15</v>
      </c>
      <c r="C211" s="35">
        <v>0</v>
      </c>
      <c r="D211" s="11">
        <v>0</v>
      </c>
      <c r="E211" s="36">
        <f t="shared" si="444"/>
        <v>0</v>
      </c>
      <c r="F211" s="35">
        <v>0</v>
      </c>
      <c r="G211" s="11">
        <v>0</v>
      </c>
      <c r="H211" s="36">
        <f t="shared" si="421"/>
        <v>0</v>
      </c>
      <c r="I211" s="35">
        <v>0</v>
      </c>
      <c r="J211" s="11">
        <v>0</v>
      </c>
      <c r="K211" s="36">
        <f t="shared" si="422"/>
        <v>0</v>
      </c>
      <c r="L211" s="35">
        <v>0</v>
      </c>
      <c r="M211" s="11">
        <v>0</v>
      </c>
      <c r="N211" s="36">
        <f t="shared" si="423"/>
        <v>0</v>
      </c>
      <c r="O211" s="35">
        <v>0</v>
      </c>
      <c r="P211" s="11">
        <v>0</v>
      </c>
      <c r="Q211" s="36">
        <f t="shared" si="424"/>
        <v>0</v>
      </c>
      <c r="R211" s="35">
        <v>0</v>
      </c>
      <c r="S211" s="11">
        <v>0</v>
      </c>
      <c r="T211" s="36">
        <f t="shared" si="425"/>
        <v>0</v>
      </c>
      <c r="U211" s="35">
        <v>0</v>
      </c>
      <c r="V211" s="11">
        <v>0</v>
      </c>
      <c r="W211" s="36">
        <f t="shared" si="426"/>
        <v>0</v>
      </c>
      <c r="X211" s="35">
        <v>0</v>
      </c>
      <c r="Y211" s="11">
        <v>0</v>
      </c>
      <c r="Z211" s="36">
        <f t="shared" si="427"/>
        <v>0</v>
      </c>
      <c r="AA211" s="35">
        <v>0</v>
      </c>
      <c r="AB211" s="11">
        <v>0</v>
      </c>
      <c r="AC211" s="36">
        <f t="shared" si="428"/>
        <v>0</v>
      </c>
      <c r="AD211" s="35">
        <v>0</v>
      </c>
      <c r="AE211" s="11">
        <v>0</v>
      </c>
      <c r="AF211" s="36">
        <f t="shared" si="429"/>
        <v>0</v>
      </c>
      <c r="AG211" s="35">
        <v>0</v>
      </c>
      <c r="AH211" s="11">
        <v>0</v>
      </c>
      <c r="AI211" s="36">
        <f t="shared" si="430"/>
        <v>0</v>
      </c>
      <c r="AJ211" s="59">
        <v>512.5</v>
      </c>
      <c r="AK211" s="11">
        <v>7968.3239999999996</v>
      </c>
      <c r="AL211" s="36">
        <f t="shared" si="431"/>
        <v>15547.949268292681</v>
      </c>
      <c r="AM211" s="35">
        <v>0</v>
      </c>
      <c r="AN211" s="11">
        <v>0</v>
      </c>
      <c r="AO211" s="36">
        <f t="shared" si="432"/>
        <v>0</v>
      </c>
      <c r="AP211" s="35">
        <v>0</v>
      </c>
      <c r="AQ211" s="11">
        <v>0</v>
      </c>
      <c r="AR211" s="36">
        <f t="shared" si="433"/>
        <v>0</v>
      </c>
      <c r="AS211" s="35">
        <v>0</v>
      </c>
      <c r="AT211" s="11">
        <v>0</v>
      </c>
      <c r="AU211" s="36">
        <f t="shared" si="434"/>
        <v>0</v>
      </c>
      <c r="AV211" s="35">
        <v>0</v>
      </c>
      <c r="AW211" s="11">
        <v>0</v>
      </c>
      <c r="AX211" s="36">
        <f t="shared" si="435"/>
        <v>0</v>
      </c>
      <c r="AY211" s="35">
        <v>0</v>
      </c>
      <c r="AZ211" s="11">
        <v>0</v>
      </c>
      <c r="BA211" s="36">
        <f t="shared" si="436"/>
        <v>0</v>
      </c>
      <c r="BB211" s="35">
        <v>0</v>
      </c>
      <c r="BC211" s="11">
        <v>0</v>
      </c>
      <c r="BD211" s="36">
        <f t="shared" si="437"/>
        <v>0</v>
      </c>
      <c r="BE211" s="35">
        <v>0</v>
      </c>
      <c r="BF211" s="11">
        <v>0</v>
      </c>
      <c r="BG211" s="36">
        <f t="shared" si="438"/>
        <v>0</v>
      </c>
      <c r="BH211" s="35">
        <v>0</v>
      </c>
      <c r="BI211" s="11">
        <v>0</v>
      </c>
      <c r="BJ211" s="36">
        <f t="shared" si="439"/>
        <v>0</v>
      </c>
      <c r="BK211" s="35">
        <v>0</v>
      </c>
      <c r="BL211" s="11">
        <v>0</v>
      </c>
      <c r="BM211" s="36">
        <f t="shared" si="440"/>
        <v>0</v>
      </c>
      <c r="BN211" s="6">
        <f t="shared" si="442"/>
        <v>512.5</v>
      </c>
      <c r="BO211" s="13">
        <f t="shared" si="443"/>
        <v>7968.3239999999996</v>
      </c>
    </row>
    <row r="212" spans="1:67" x14ac:dyDescent="0.3">
      <c r="A212" s="45">
        <v>2022</v>
      </c>
      <c r="B212" s="46" t="s">
        <v>16</v>
      </c>
      <c r="C212" s="35">
        <v>0</v>
      </c>
      <c r="D212" s="11">
        <v>0</v>
      </c>
      <c r="E212" s="36">
        <f t="shared" si="444"/>
        <v>0</v>
      </c>
      <c r="F212" s="35">
        <v>0</v>
      </c>
      <c r="G212" s="11">
        <v>0</v>
      </c>
      <c r="H212" s="36">
        <f t="shared" si="421"/>
        <v>0</v>
      </c>
      <c r="I212" s="35">
        <v>0</v>
      </c>
      <c r="J212" s="11">
        <v>0</v>
      </c>
      <c r="K212" s="36">
        <f t="shared" si="422"/>
        <v>0</v>
      </c>
      <c r="L212" s="35">
        <v>0</v>
      </c>
      <c r="M212" s="11">
        <v>0</v>
      </c>
      <c r="N212" s="36">
        <f t="shared" si="423"/>
        <v>0</v>
      </c>
      <c r="O212" s="35">
        <v>0</v>
      </c>
      <c r="P212" s="11">
        <v>0</v>
      </c>
      <c r="Q212" s="36">
        <f t="shared" si="424"/>
        <v>0</v>
      </c>
      <c r="R212" s="35">
        <v>0</v>
      </c>
      <c r="S212" s="11">
        <v>0</v>
      </c>
      <c r="T212" s="36">
        <f t="shared" si="425"/>
        <v>0</v>
      </c>
      <c r="U212" s="35">
        <v>0</v>
      </c>
      <c r="V212" s="11">
        <v>0</v>
      </c>
      <c r="W212" s="36">
        <f t="shared" si="426"/>
        <v>0</v>
      </c>
      <c r="X212" s="35">
        <v>0</v>
      </c>
      <c r="Y212" s="11">
        <v>0</v>
      </c>
      <c r="Z212" s="36">
        <f t="shared" si="427"/>
        <v>0</v>
      </c>
      <c r="AA212" s="35">
        <v>0</v>
      </c>
      <c r="AB212" s="11">
        <v>0</v>
      </c>
      <c r="AC212" s="36">
        <f t="shared" si="428"/>
        <v>0</v>
      </c>
      <c r="AD212" s="35">
        <v>0</v>
      </c>
      <c r="AE212" s="11">
        <v>0</v>
      </c>
      <c r="AF212" s="36">
        <f t="shared" si="429"/>
        <v>0</v>
      </c>
      <c r="AG212" s="35">
        <v>0</v>
      </c>
      <c r="AH212" s="11">
        <v>0</v>
      </c>
      <c r="AI212" s="36">
        <f t="shared" si="430"/>
        <v>0</v>
      </c>
      <c r="AJ212" s="59">
        <v>456</v>
      </c>
      <c r="AK212" s="11">
        <v>6693.2730000000001</v>
      </c>
      <c r="AL212" s="36">
        <f t="shared" si="431"/>
        <v>14678.230263157895</v>
      </c>
      <c r="AM212" s="35">
        <v>0</v>
      </c>
      <c r="AN212" s="11">
        <v>0</v>
      </c>
      <c r="AO212" s="36">
        <f t="shared" si="432"/>
        <v>0</v>
      </c>
      <c r="AP212" s="35">
        <v>0</v>
      </c>
      <c r="AQ212" s="11">
        <v>0</v>
      </c>
      <c r="AR212" s="36">
        <f t="shared" si="433"/>
        <v>0</v>
      </c>
      <c r="AS212" s="35">
        <v>0</v>
      </c>
      <c r="AT212" s="11">
        <v>0</v>
      </c>
      <c r="AU212" s="36">
        <f t="shared" si="434"/>
        <v>0</v>
      </c>
      <c r="AV212" s="35">
        <v>0</v>
      </c>
      <c r="AW212" s="11">
        <v>0</v>
      </c>
      <c r="AX212" s="36">
        <f t="shared" si="435"/>
        <v>0</v>
      </c>
      <c r="AY212" s="35">
        <v>0</v>
      </c>
      <c r="AZ212" s="11">
        <v>0</v>
      </c>
      <c r="BA212" s="36">
        <f t="shared" si="436"/>
        <v>0</v>
      </c>
      <c r="BB212" s="35">
        <v>0</v>
      </c>
      <c r="BC212" s="11">
        <v>0</v>
      </c>
      <c r="BD212" s="36">
        <f t="shared" si="437"/>
        <v>0</v>
      </c>
      <c r="BE212" s="35">
        <v>0</v>
      </c>
      <c r="BF212" s="11">
        <v>0</v>
      </c>
      <c r="BG212" s="36">
        <f t="shared" si="438"/>
        <v>0</v>
      </c>
      <c r="BH212" s="35">
        <v>0</v>
      </c>
      <c r="BI212" s="11">
        <v>0</v>
      </c>
      <c r="BJ212" s="36">
        <f t="shared" si="439"/>
        <v>0</v>
      </c>
      <c r="BK212" s="35">
        <v>0</v>
      </c>
      <c r="BL212" s="11">
        <v>0</v>
      </c>
      <c r="BM212" s="36">
        <f t="shared" si="440"/>
        <v>0</v>
      </c>
      <c r="BN212" s="6">
        <f t="shared" si="442"/>
        <v>456</v>
      </c>
      <c r="BO212" s="13">
        <f t="shared" si="443"/>
        <v>6693.2730000000001</v>
      </c>
    </row>
    <row r="213" spans="1:67" ht="15" thickBot="1" x14ac:dyDescent="0.35">
      <c r="A213" s="52"/>
      <c r="B213" s="48" t="s">
        <v>17</v>
      </c>
      <c r="C213" s="38">
        <f t="shared" ref="C213:D213" si="445">SUM(C201:C212)</f>
        <v>31.23545</v>
      </c>
      <c r="D213" s="30">
        <f t="shared" si="445"/>
        <v>518.25900000000001</v>
      </c>
      <c r="E213" s="39"/>
      <c r="F213" s="38">
        <f t="shared" ref="F213:G213" si="446">SUM(F201:F212)</f>
        <v>0</v>
      </c>
      <c r="G213" s="30">
        <f t="shared" si="446"/>
        <v>0</v>
      </c>
      <c r="H213" s="39"/>
      <c r="I213" s="38">
        <f t="shared" ref="I213:J213" si="447">SUM(I201:I212)</f>
        <v>0</v>
      </c>
      <c r="J213" s="30">
        <f t="shared" si="447"/>
        <v>0</v>
      </c>
      <c r="K213" s="39"/>
      <c r="L213" s="38">
        <f t="shared" ref="L213:M213" si="448">SUM(L201:L212)</f>
        <v>14.231120000000001</v>
      </c>
      <c r="M213" s="30">
        <f t="shared" si="448"/>
        <v>1736.4279999999999</v>
      </c>
      <c r="N213" s="39"/>
      <c r="O213" s="38">
        <f t="shared" ref="O213:P213" si="449">SUM(O201:O212)</f>
        <v>4.4999999999999998E-2</v>
      </c>
      <c r="P213" s="30">
        <f t="shared" si="449"/>
        <v>16.829000000000001</v>
      </c>
      <c r="Q213" s="39"/>
      <c r="R213" s="38">
        <f t="shared" ref="R213:S213" si="450">SUM(R201:R212)</f>
        <v>0</v>
      </c>
      <c r="S213" s="30">
        <f t="shared" si="450"/>
        <v>0</v>
      </c>
      <c r="T213" s="39"/>
      <c r="U213" s="38">
        <f t="shared" ref="U213:V213" si="451">SUM(U201:U212)</f>
        <v>0</v>
      </c>
      <c r="V213" s="30">
        <f t="shared" si="451"/>
        <v>0</v>
      </c>
      <c r="W213" s="39"/>
      <c r="X213" s="38">
        <f t="shared" ref="X213:Y213" si="452">SUM(X201:X212)</f>
        <v>0</v>
      </c>
      <c r="Y213" s="30">
        <f t="shared" si="452"/>
        <v>0</v>
      </c>
      <c r="Z213" s="39"/>
      <c r="AA213" s="38">
        <f t="shared" ref="AA213:AB213" si="453">SUM(AA201:AA212)</f>
        <v>1254.3040000000001</v>
      </c>
      <c r="AB213" s="30">
        <f t="shared" si="453"/>
        <v>25645.105000000003</v>
      </c>
      <c r="AC213" s="39"/>
      <c r="AD213" s="38">
        <f t="shared" ref="AD213:AE213" si="454">SUM(AD201:AD212)</f>
        <v>0</v>
      </c>
      <c r="AE213" s="30">
        <f t="shared" si="454"/>
        <v>0</v>
      </c>
      <c r="AF213" s="39"/>
      <c r="AG213" s="38">
        <f t="shared" ref="AG213:AH213" si="455">SUM(AG201:AG212)</f>
        <v>0</v>
      </c>
      <c r="AH213" s="30">
        <f t="shared" si="455"/>
        <v>0</v>
      </c>
      <c r="AI213" s="39"/>
      <c r="AJ213" s="38">
        <f t="shared" ref="AJ213:AK213" si="456">SUM(AJ201:AJ212)</f>
        <v>3844.6404000000002</v>
      </c>
      <c r="AK213" s="30">
        <f t="shared" si="456"/>
        <v>71487.420999999988</v>
      </c>
      <c r="AL213" s="39"/>
      <c r="AM213" s="38">
        <f t="shared" ref="AM213:AN213" si="457">SUM(AM201:AM212)</f>
        <v>8</v>
      </c>
      <c r="AN213" s="30">
        <f t="shared" si="457"/>
        <v>50.378999999999998</v>
      </c>
      <c r="AO213" s="39"/>
      <c r="AP213" s="38">
        <f t="shared" ref="AP213:AQ213" si="458">SUM(AP201:AP212)</f>
        <v>0</v>
      </c>
      <c r="AQ213" s="30">
        <f t="shared" si="458"/>
        <v>0</v>
      </c>
      <c r="AR213" s="39"/>
      <c r="AS213" s="38">
        <f t="shared" ref="AS213:AT213" si="459">SUM(AS201:AS212)</f>
        <v>0</v>
      </c>
      <c r="AT213" s="30">
        <f t="shared" si="459"/>
        <v>0</v>
      </c>
      <c r="AU213" s="39"/>
      <c r="AV213" s="38">
        <f t="shared" ref="AV213:AW213" si="460">SUM(AV201:AV212)</f>
        <v>0</v>
      </c>
      <c r="AW213" s="30">
        <f t="shared" si="460"/>
        <v>0</v>
      </c>
      <c r="AX213" s="39"/>
      <c r="AY213" s="38">
        <f t="shared" ref="AY213:AZ213" si="461">SUM(AY201:AY212)</f>
        <v>19.5</v>
      </c>
      <c r="AZ213" s="30">
        <f t="shared" si="461"/>
        <v>230.18</v>
      </c>
      <c r="BA213" s="39"/>
      <c r="BB213" s="38">
        <f t="shared" ref="BB213:BC213" si="462">SUM(BB201:BB212)</f>
        <v>0</v>
      </c>
      <c r="BC213" s="30">
        <f t="shared" si="462"/>
        <v>0</v>
      </c>
      <c r="BD213" s="39"/>
      <c r="BE213" s="38">
        <f t="shared" ref="BE213:BF213" si="463">SUM(BE201:BE212)</f>
        <v>0.5</v>
      </c>
      <c r="BF213" s="30">
        <f t="shared" si="463"/>
        <v>22.021999999999998</v>
      </c>
      <c r="BG213" s="39"/>
      <c r="BH213" s="38">
        <f t="shared" ref="BH213:BI213" si="464">SUM(BH201:BH212)</f>
        <v>0</v>
      </c>
      <c r="BI213" s="30">
        <f t="shared" si="464"/>
        <v>0</v>
      </c>
      <c r="BJ213" s="39"/>
      <c r="BK213" s="38">
        <f t="shared" ref="BK213:BL213" si="465">SUM(BK201:BK212)</f>
        <v>0</v>
      </c>
      <c r="BL213" s="30">
        <f t="shared" si="465"/>
        <v>0</v>
      </c>
      <c r="BM213" s="39"/>
      <c r="BN213" s="31">
        <f t="shared" si="442"/>
        <v>5172.4559700000009</v>
      </c>
      <c r="BO213" s="32">
        <f t="shared" si="443"/>
        <v>99706.622999999978</v>
      </c>
    </row>
    <row r="214" spans="1:67" x14ac:dyDescent="0.3">
      <c r="A214" s="45">
        <v>2023</v>
      </c>
      <c r="B214" s="46" t="s">
        <v>5</v>
      </c>
      <c r="C214" s="35">
        <v>0</v>
      </c>
      <c r="D214" s="11">
        <v>0</v>
      </c>
      <c r="E214" s="36">
        <f>IF(C214=0,0,D214/C214*1000)</f>
        <v>0</v>
      </c>
      <c r="F214" s="35">
        <v>0</v>
      </c>
      <c r="G214" s="11">
        <v>0</v>
      </c>
      <c r="H214" s="36">
        <f t="shared" ref="H214:H225" si="466">IF(F214=0,0,G214/F214*1000)</f>
        <v>0</v>
      </c>
      <c r="I214" s="35">
        <v>0</v>
      </c>
      <c r="J214" s="11">
        <v>0</v>
      </c>
      <c r="K214" s="36">
        <f t="shared" ref="K214:K225" si="467">IF(I214=0,0,J214/I214*1000)</f>
        <v>0</v>
      </c>
      <c r="L214" s="59">
        <v>7</v>
      </c>
      <c r="M214" s="11">
        <v>1072.049</v>
      </c>
      <c r="N214" s="36">
        <f t="shared" ref="N214:N225" si="468">IF(L214=0,0,M214/L214*1000)</f>
        <v>153149.85714285713</v>
      </c>
      <c r="O214" s="35">
        <v>0</v>
      </c>
      <c r="P214" s="11">
        <v>0</v>
      </c>
      <c r="Q214" s="36">
        <f t="shared" ref="Q214:Q225" si="469">IF(O214=0,0,P214/O214*1000)</f>
        <v>0</v>
      </c>
      <c r="R214" s="35">
        <v>0</v>
      </c>
      <c r="S214" s="11">
        <v>0</v>
      </c>
      <c r="T214" s="36">
        <f t="shared" ref="T214:T225" si="470">IF(R214=0,0,S214/R214*1000)</f>
        <v>0</v>
      </c>
      <c r="U214" s="35">
        <v>0</v>
      </c>
      <c r="V214" s="11">
        <v>0</v>
      </c>
      <c r="W214" s="36">
        <f t="shared" ref="W214:W225" si="471">IF(U214=0,0,V214/U214*1000)</f>
        <v>0</v>
      </c>
      <c r="X214" s="35">
        <v>0</v>
      </c>
      <c r="Y214" s="11">
        <v>0</v>
      </c>
      <c r="Z214" s="36">
        <f t="shared" ref="Z214:Z225" si="472">IF(X214=0,0,Y214/X214*1000)</f>
        <v>0</v>
      </c>
      <c r="AA214" s="59">
        <v>19</v>
      </c>
      <c r="AB214" s="11">
        <v>249.631</v>
      </c>
      <c r="AC214" s="36">
        <f t="shared" ref="AC214:AC225" si="473">IF(AA214=0,0,AB214/AA214*1000)</f>
        <v>13138.473684210527</v>
      </c>
      <c r="AD214" s="35">
        <v>0</v>
      </c>
      <c r="AE214" s="11">
        <v>0</v>
      </c>
      <c r="AF214" s="36">
        <f t="shared" ref="AF214:AF225" si="474">IF(AD214=0,0,AE214/AD214*1000)</f>
        <v>0</v>
      </c>
      <c r="AG214" s="35">
        <v>0</v>
      </c>
      <c r="AH214" s="11">
        <v>0</v>
      </c>
      <c r="AI214" s="36">
        <f t="shared" ref="AI214:AI225" si="475">IF(AG214=0,0,AH214/AG214*1000)</f>
        <v>0</v>
      </c>
      <c r="AJ214" s="59">
        <v>229</v>
      </c>
      <c r="AK214" s="11">
        <v>3192.6970000000001</v>
      </c>
      <c r="AL214" s="36">
        <f t="shared" ref="AL214:AL225" si="476">IF(AJ214=0,0,AK214/AJ214*1000)</f>
        <v>13941.908296943233</v>
      </c>
      <c r="AM214" s="35">
        <v>0</v>
      </c>
      <c r="AN214" s="11">
        <v>0</v>
      </c>
      <c r="AO214" s="36">
        <f t="shared" ref="AO214:AO225" si="477">IF(AM214=0,0,AN214/AM214*1000)</f>
        <v>0</v>
      </c>
      <c r="AP214" s="35">
        <v>0</v>
      </c>
      <c r="AQ214" s="11">
        <v>0</v>
      </c>
      <c r="AR214" s="36">
        <f t="shared" ref="AR214:AR225" si="478">IF(AP214=0,0,AQ214/AP214*1000)</f>
        <v>0</v>
      </c>
      <c r="AS214" s="35">
        <v>0</v>
      </c>
      <c r="AT214" s="11">
        <v>0</v>
      </c>
      <c r="AU214" s="36">
        <f t="shared" ref="AU214:AU225" si="479">IF(AS214=0,0,AT214/AS214*1000)</f>
        <v>0</v>
      </c>
      <c r="AV214" s="35">
        <v>0</v>
      </c>
      <c r="AW214" s="11">
        <v>0</v>
      </c>
      <c r="AX214" s="36">
        <f t="shared" ref="AX214:AX225" si="480">IF(AV214=0,0,AW214/AV214*1000)</f>
        <v>0</v>
      </c>
      <c r="AY214" s="35">
        <v>0</v>
      </c>
      <c r="AZ214" s="11">
        <v>0</v>
      </c>
      <c r="BA214" s="36">
        <f t="shared" ref="BA214:BA225" si="481">IF(AY214=0,0,AZ214/AY214*1000)</f>
        <v>0</v>
      </c>
      <c r="BB214" s="35">
        <v>0</v>
      </c>
      <c r="BC214" s="11">
        <v>0</v>
      </c>
      <c r="BD214" s="36">
        <f t="shared" ref="BD214:BD225" si="482">IF(BB214=0,0,BC214/BB214*1000)</f>
        <v>0</v>
      </c>
      <c r="BE214" s="35">
        <v>0</v>
      </c>
      <c r="BF214" s="11">
        <v>0</v>
      </c>
      <c r="BG214" s="36">
        <f t="shared" ref="BG214:BG225" si="483">IF(BE214=0,0,BF214/BE214*1000)</f>
        <v>0</v>
      </c>
      <c r="BH214" s="35">
        <v>0</v>
      </c>
      <c r="BI214" s="11">
        <v>0</v>
      </c>
      <c r="BJ214" s="36">
        <f t="shared" ref="BJ214:BJ225" si="484">IF(BH214=0,0,BI214/BH214*1000)</f>
        <v>0</v>
      </c>
      <c r="BK214" s="35">
        <v>0</v>
      </c>
      <c r="BL214" s="11">
        <v>0</v>
      </c>
      <c r="BM214" s="36">
        <f t="shared" ref="BM214:BM225" si="485">IF(BK214=0,0,BL214/BK214*1000)</f>
        <v>0</v>
      </c>
      <c r="BN214" s="6">
        <f>SUMIF($C$5:$BM$5,"Ton",C214:BM214)</f>
        <v>255</v>
      </c>
      <c r="BO214" s="13">
        <f>SUMIF($C$5:$BM$5,"F*",C214:BM214)</f>
        <v>4514.3770000000004</v>
      </c>
    </row>
    <row r="215" spans="1:67" x14ac:dyDescent="0.3">
      <c r="A215" s="45">
        <v>2023</v>
      </c>
      <c r="B215" s="46" t="s">
        <v>6</v>
      </c>
      <c r="C215" s="59">
        <v>9.5120000000000005</v>
      </c>
      <c r="D215" s="11">
        <v>271.298</v>
      </c>
      <c r="E215" s="36">
        <f t="shared" ref="E215:E216" si="486">IF(C215=0,0,D215/C215*1000)</f>
        <v>28521.656854499579</v>
      </c>
      <c r="F215" s="35">
        <v>0</v>
      </c>
      <c r="G215" s="11">
        <v>0</v>
      </c>
      <c r="H215" s="36">
        <f t="shared" si="466"/>
        <v>0</v>
      </c>
      <c r="I215" s="35">
        <v>0</v>
      </c>
      <c r="J215" s="11">
        <v>0</v>
      </c>
      <c r="K215" s="36">
        <f t="shared" si="467"/>
        <v>0</v>
      </c>
      <c r="L215" s="35">
        <v>0</v>
      </c>
      <c r="M215" s="11">
        <v>0</v>
      </c>
      <c r="N215" s="36">
        <f t="shared" si="468"/>
        <v>0</v>
      </c>
      <c r="O215" s="35">
        <v>0</v>
      </c>
      <c r="P215" s="11">
        <v>0</v>
      </c>
      <c r="Q215" s="36">
        <f t="shared" si="469"/>
        <v>0</v>
      </c>
      <c r="R215" s="35">
        <v>0</v>
      </c>
      <c r="S215" s="11">
        <v>0</v>
      </c>
      <c r="T215" s="36">
        <f t="shared" si="470"/>
        <v>0</v>
      </c>
      <c r="U215" s="35">
        <v>0</v>
      </c>
      <c r="V215" s="11">
        <v>0</v>
      </c>
      <c r="W215" s="36">
        <f t="shared" si="471"/>
        <v>0</v>
      </c>
      <c r="X215" s="35">
        <v>0</v>
      </c>
      <c r="Y215" s="11">
        <v>0</v>
      </c>
      <c r="Z215" s="36">
        <f t="shared" si="472"/>
        <v>0</v>
      </c>
      <c r="AA215" s="35">
        <v>0</v>
      </c>
      <c r="AB215" s="11">
        <v>0</v>
      </c>
      <c r="AC215" s="36">
        <f t="shared" si="473"/>
        <v>0</v>
      </c>
      <c r="AD215" s="35">
        <v>0</v>
      </c>
      <c r="AE215" s="11">
        <v>0</v>
      </c>
      <c r="AF215" s="36">
        <f t="shared" si="474"/>
        <v>0</v>
      </c>
      <c r="AG215" s="35">
        <v>0</v>
      </c>
      <c r="AH215" s="11">
        <v>0</v>
      </c>
      <c r="AI215" s="36">
        <f t="shared" si="475"/>
        <v>0</v>
      </c>
      <c r="AJ215" s="59">
        <v>342</v>
      </c>
      <c r="AK215" s="11">
        <v>5054.8410000000003</v>
      </c>
      <c r="AL215" s="36">
        <f t="shared" si="476"/>
        <v>14780.236842105263</v>
      </c>
      <c r="AM215" s="35">
        <v>0</v>
      </c>
      <c r="AN215" s="11">
        <v>0</v>
      </c>
      <c r="AO215" s="36">
        <f t="shared" si="477"/>
        <v>0</v>
      </c>
      <c r="AP215" s="35">
        <v>0</v>
      </c>
      <c r="AQ215" s="11">
        <v>0</v>
      </c>
      <c r="AR215" s="36">
        <f t="shared" si="478"/>
        <v>0</v>
      </c>
      <c r="AS215" s="35">
        <v>0</v>
      </c>
      <c r="AT215" s="11">
        <v>0</v>
      </c>
      <c r="AU215" s="36">
        <f t="shared" si="479"/>
        <v>0</v>
      </c>
      <c r="AV215" s="35">
        <v>0</v>
      </c>
      <c r="AW215" s="11">
        <v>0</v>
      </c>
      <c r="AX215" s="36">
        <f t="shared" si="480"/>
        <v>0</v>
      </c>
      <c r="AY215" s="35">
        <v>0</v>
      </c>
      <c r="AZ215" s="11">
        <v>0</v>
      </c>
      <c r="BA215" s="36">
        <f t="shared" si="481"/>
        <v>0</v>
      </c>
      <c r="BB215" s="35">
        <v>0</v>
      </c>
      <c r="BC215" s="11">
        <v>0</v>
      </c>
      <c r="BD215" s="36">
        <f t="shared" si="482"/>
        <v>0</v>
      </c>
      <c r="BE215" s="35">
        <v>0</v>
      </c>
      <c r="BF215" s="11">
        <v>0</v>
      </c>
      <c r="BG215" s="36">
        <f t="shared" si="483"/>
        <v>0</v>
      </c>
      <c r="BH215" s="35">
        <v>0</v>
      </c>
      <c r="BI215" s="11">
        <v>0</v>
      </c>
      <c r="BJ215" s="36">
        <f t="shared" si="484"/>
        <v>0</v>
      </c>
      <c r="BK215" s="35">
        <v>0</v>
      </c>
      <c r="BL215" s="11">
        <v>0</v>
      </c>
      <c r="BM215" s="36">
        <f t="shared" si="485"/>
        <v>0</v>
      </c>
      <c r="BN215" s="6">
        <f t="shared" ref="BN215:BN226" si="487">SUMIF($C$5:$BM$5,"Ton",C215:BM215)</f>
        <v>351.512</v>
      </c>
      <c r="BO215" s="13">
        <f t="shared" ref="BO215:BO226" si="488">SUMIF($C$5:$BM$5,"F*",C215:BM215)</f>
        <v>5326.1390000000001</v>
      </c>
    </row>
    <row r="216" spans="1:67" x14ac:dyDescent="0.3">
      <c r="A216" s="45">
        <v>2023</v>
      </c>
      <c r="B216" s="46" t="s">
        <v>7</v>
      </c>
      <c r="C216" s="35">
        <v>0</v>
      </c>
      <c r="D216" s="11">
        <v>0</v>
      </c>
      <c r="E216" s="36">
        <f t="shared" si="486"/>
        <v>0</v>
      </c>
      <c r="F216" s="35">
        <v>0</v>
      </c>
      <c r="G216" s="11">
        <v>0</v>
      </c>
      <c r="H216" s="36">
        <f t="shared" si="466"/>
        <v>0</v>
      </c>
      <c r="I216" s="35">
        <v>0</v>
      </c>
      <c r="J216" s="11">
        <v>0</v>
      </c>
      <c r="K216" s="36">
        <f t="shared" si="467"/>
        <v>0</v>
      </c>
      <c r="L216" s="59">
        <v>0.5</v>
      </c>
      <c r="M216" s="11">
        <v>59.395000000000003</v>
      </c>
      <c r="N216" s="36">
        <f t="shared" si="468"/>
        <v>118790</v>
      </c>
      <c r="O216" s="35">
        <v>0</v>
      </c>
      <c r="P216" s="11">
        <v>0</v>
      </c>
      <c r="Q216" s="36">
        <f t="shared" si="469"/>
        <v>0</v>
      </c>
      <c r="R216" s="35">
        <v>0</v>
      </c>
      <c r="S216" s="11">
        <v>0</v>
      </c>
      <c r="T216" s="36">
        <f t="shared" si="470"/>
        <v>0</v>
      </c>
      <c r="U216" s="35">
        <v>0</v>
      </c>
      <c r="V216" s="11">
        <v>0</v>
      </c>
      <c r="W216" s="36">
        <f t="shared" si="471"/>
        <v>0</v>
      </c>
      <c r="X216" s="35">
        <v>0</v>
      </c>
      <c r="Y216" s="11">
        <v>0</v>
      </c>
      <c r="Z216" s="36">
        <f t="shared" si="472"/>
        <v>0</v>
      </c>
      <c r="AA216" s="35">
        <v>0</v>
      </c>
      <c r="AB216" s="11">
        <v>0</v>
      </c>
      <c r="AC216" s="36">
        <f t="shared" si="473"/>
        <v>0</v>
      </c>
      <c r="AD216" s="35">
        <v>0</v>
      </c>
      <c r="AE216" s="11">
        <v>0</v>
      </c>
      <c r="AF216" s="36">
        <f t="shared" si="474"/>
        <v>0</v>
      </c>
      <c r="AG216" s="35">
        <v>0</v>
      </c>
      <c r="AH216" s="11">
        <v>0</v>
      </c>
      <c r="AI216" s="36">
        <f t="shared" si="475"/>
        <v>0</v>
      </c>
      <c r="AJ216" s="59">
        <v>342.5</v>
      </c>
      <c r="AK216" s="11">
        <v>5211.3860000000004</v>
      </c>
      <c r="AL216" s="36">
        <f t="shared" si="476"/>
        <v>15215.725547445256</v>
      </c>
      <c r="AM216" s="35">
        <v>0</v>
      </c>
      <c r="AN216" s="11">
        <v>0</v>
      </c>
      <c r="AO216" s="36">
        <f t="shared" si="477"/>
        <v>0</v>
      </c>
      <c r="AP216" s="35">
        <v>0</v>
      </c>
      <c r="AQ216" s="11">
        <v>0</v>
      </c>
      <c r="AR216" s="36">
        <f t="shared" si="478"/>
        <v>0</v>
      </c>
      <c r="AS216" s="35">
        <v>0</v>
      </c>
      <c r="AT216" s="11">
        <v>0</v>
      </c>
      <c r="AU216" s="36">
        <f t="shared" si="479"/>
        <v>0</v>
      </c>
      <c r="AV216" s="35">
        <v>0</v>
      </c>
      <c r="AW216" s="11">
        <v>0</v>
      </c>
      <c r="AX216" s="36">
        <f t="shared" si="480"/>
        <v>0</v>
      </c>
      <c r="AY216" s="35">
        <v>0</v>
      </c>
      <c r="AZ216" s="11">
        <v>0</v>
      </c>
      <c r="BA216" s="36">
        <f t="shared" si="481"/>
        <v>0</v>
      </c>
      <c r="BB216" s="35">
        <v>0</v>
      </c>
      <c r="BC216" s="11">
        <v>0</v>
      </c>
      <c r="BD216" s="36">
        <f t="shared" si="482"/>
        <v>0</v>
      </c>
      <c r="BE216" s="35">
        <v>0</v>
      </c>
      <c r="BF216" s="11">
        <v>0</v>
      </c>
      <c r="BG216" s="36">
        <f t="shared" si="483"/>
        <v>0</v>
      </c>
      <c r="BH216" s="35">
        <v>0</v>
      </c>
      <c r="BI216" s="11">
        <v>0</v>
      </c>
      <c r="BJ216" s="36">
        <f t="shared" si="484"/>
        <v>0</v>
      </c>
      <c r="BK216" s="35">
        <v>0</v>
      </c>
      <c r="BL216" s="11">
        <v>0</v>
      </c>
      <c r="BM216" s="36">
        <f t="shared" si="485"/>
        <v>0</v>
      </c>
      <c r="BN216" s="6">
        <f t="shared" si="487"/>
        <v>343</v>
      </c>
      <c r="BO216" s="13">
        <f t="shared" si="488"/>
        <v>5270.7810000000009</v>
      </c>
    </row>
    <row r="217" spans="1:67" x14ac:dyDescent="0.3">
      <c r="A217" s="45">
        <v>2023</v>
      </c>
      <c r="B217" s="46" t="s">
        <v>8</v>
      </c>
      <c r="C217" s="59">
        <v>2.6145100000000001</v>
      </c>
      <c r="D217" s="11">
        <v>101.785</v>
      </c>
      <c r="E217" s="36">
        <f>IF(C217=0,0,D217/C217*1000)</f>
        <v>38930.813039537039</v>
      </c>
      <c r="F217" s="35">
        <v>0</v>
      </c>
      <c r="G217" s="11">
        <v>0</v>
      </c>
      <c r="H217" s="36">
        <f t="shared" si="466"/>
        <v>0</v>
      </c>
      <c r="I217" s="59">
        <v>7.9000000000000008E-3</v>
      </c>
      <c r="J217" s="11">
        <v>23.262</v>
      </c>
      <c r="K217" s="36">
        <f t="shared" si="467"/>
        <v>2944556.9620253164</v>
      </c>
      <c r="L217" s="35">
        <v>0</v>
      </c>
      <c r="M217" s="11">
        <v>0</v>
      </c>
      <c r="N217" s="36">
        <f t="shared" si="468"/>
        <v>0</v>
      </c>
      <c r="O217" s="35">
        <v>0</v>
      </c>
      <c r="P217" s="11">
        <v>0</v>
      </c>
      <c r="Q217" s="36">
        <f t="shared" si="469"/>
        <v>0</v>
      </c>
      <c r="R217" s="35">
        <v>0</v>
      </c>
      <c r="S217" s="11">
        <v>0</v>
      </c>
      <c r="T217" s="36">
        <f t="shared" si="470"/>
        <v>0</v>
      </c>
      <c r="U217" s="35">
        <v>0</v>
      </c>
      <c r="V217" s="11">
        <v>0</v>
      </c>
      <c r="W217" s="36">
        <f t="shared" si="471"/>
        <v>0</v>
      </c>
      <c r="X217" s="35">
        <v>0</v>
      </c>
      <c r="Y217" s="11">
        <v>0</v>
      </c>
      <c r="Z217" s="36">
        <f t="shared" si="472"/>
        <v>0</v>
      </c>
      <c r="AA217" s="35">
        <v>0</v>
      </c>
      <c r="AB217" s="11">
        <v>0</v>
      </c>
      <c r="AC217" s="36">
        <f t="shared" si="473"/>
        <v>0</v>
      </c>
      <c r="AD217" s="35">
        <v>0</v>
      </c>
      <c r="AE217" s="11">
        <v>0</v>
      </c>
      <c r="AF217" s="36">
        <f t="shared" si="474"/>
        <v>0</v>
      </c>
      <c r="AG217" s="35">
        <v>0</v>
      </c>
      <c r="AH217" s="11">
        <v>0</v>
      </c>
      <c r="AI217" s="36">
        <f t="shared" si="475"/>
        <v>0</v>
      </c>
      <c r="AJ217" s="59">
        <v>438</v>
      </c>
      <c r="AK217" s="11">
        <v>6564.357</v>
      </c>
      <c r="AL217" s="36">
        <f t="shared" si="476"/>
        <v>14987.116438356165</v>
      </c>
      <c r="AM217" s="59">
        <v>8</v>
      </c>
      <c r="AN217" s="11">
        <v>65.929000000000002</v>
      </c>
      <c r="AO217" s="36">
        <f t="shared" si="477"/>
        <v>8241.125</v>
      </c>
      <c r="AP217" s="35">
        <v>0</v>
      </c>
      <c r="AQ217" s="11">
        <v>0</v>
      </c>
      <c r="AR217" s="36">
        <f t="shared" si="478"/>
        <v>0</v>
      </c>
      <c r="AS217" s="35">
        <v>0</v>
      </c>
      <c r="AT217" s="11">
        <v>0</v>
      </c>
      <c r="AU217" s="36">
        <f t="shared" si="479"/>
        <v>0</v>
      </c>
      <c r="AV217" s="35">
        <v>0</v>
      </c>
      <c r="AW217" s="11">
        <v>0</v>
      </c>
      <c r="AX217" s="36">
        <f t="shared" si="480"/>
        <v>0</v>
      </c>
      <c r="AY217" s="35">
        <v>0</v>
      </c>
      <c r="AZ217" s="11">
        <v>0</v>
      </c>
      <c r="BA217" s="36">
        <f t="shared" si="481"/>
        <v>0</v>
      </c>
      <c r="BB217" s="35">
        <v>0</v>
      </c>
      <c r="BC217" s="11">
        <v>0</v>
      </c>
      <c r="BD217" s="36">
        <f t="shared" si="482"/>
        <v>0</v>
      </c>
      <c r="BE217" s="35">
        <v>0</v>
      </c>
      <c r="BF217" s="11">
        <v>0</v>
      </c>
      <c r="BG217" s="36">
        <f t="shared" si="483"/>
        <v>0</v>
      </c>
      <c r="BH217" s="35">
        <v>0</v>
      </c>
      <c r="BI217" s="11">
        <v>0</v>
      </c>
      <c r="BJ217" s="36">
        <f t="shared" si="484"/>
        <v>0</v>
      </c>
      <c r="BK217" s="35">
        <v>0</v>
      </c>
      <c r="BL217" s="11">
        <v>0</v>
      </c>
      <c r="BM217" s="36">
        <f t="shared" si="485"/>
        <v>0</v>
      </c>
      <c r="BN217" s="6">
        <f t="shared" si="487"/>
        <v>448.62241</v>
      </c>
      <c r="BO217" s="13">
        <f t="shared" si="488"/>
        <v>6755.3329999999996</v>
      </c>
    </row>
    <row r="218" spans="1:67" x14ac:dyDescent="0.3">
      <c r="A218" s="45">
        <v>2023</v>
      </c>
      <c r="B218" s="36" t="s">
        <v>9</v>
      </c>
      <c r="C218" s="35">
        <v>0</v>
      </c>
      <c r="D218" s="11">
        <v>0</v>
      </c>
      <c r="E218" s="36">
        <f t="shared" ref="E218:E225" si="489">IF(C218=0,0,D218/C218*1000)</f>
        <v>0</v>
      </c>
      <c r="F218" s="35">
        <v>0</v>
      </c>
      <c r="G218" s="11">
        <v>0</v>
      </c>
      <c r="H218" s="36">
        <f t="shared" si="466"/>
        <v>0</v>
      </c>
      <c r="I218" s="35">
        <v>0</v>
      </c>
      <c r="J218" s="11">
        <v>0</v>
      </c>
      <c r="K218" s="36">
        <f t="shared" si="467"/>
        <v>0</v>
      </c>
      <c r="L218" s="35">
        <v>0</v>
      </c>
      <c r="M218" s="11">
        <v>0</v>
      </c>
      <c r="N218" s="36">
        <f t="shared" si="468"/>
        <v>0</v>
      </c>
      <c r="O218" s="35">
        <v>0</v>
      </c>
      <c r="P218" s="11">
        <v>0</v>
      </c>
      <c r="Q218" s="36">
        <f t="shared" si="469"/>
        <v>0</v>
      </c>
      <c r="R218" s="35">
        <v>0</v>
      </c>
      <c r="S218" s="11">
        <v>0</v>
      </c>
      <c r="T218" s="36">
        <f t="shared" si="470"/>
        <v>0</v>
      </c>
      <c r="U218" s="35">
        <v>0</v>
      </c>
      <c r="V218" s="11">
        <v>0</v>
      </c>
      <c r="W218" s="36">
        <f t="shared" si="471"/>
        <v>0</v>
      </c>
      <c r="X218" s="35">
        <v>0</v>
      </c>
      <c r="Y218" s="11">
        <v>0</v>
      </c>
      <c r="Z218" s="36">
        <f t="shared" si="472"/>
        <v>0</v>
      </c>
      <c r="AA218" s="35">
        <v>0</v>
      </c>
      <c r="AB218" s="11">
        <v>0</v>
      </c>
      <c r="AC218" s="36">
        <f t="shared" si="473"/>
        <v>0</v>
      </c>
      <c r="AD218" s="35">
        <v>0</v>
      </c>
      <c r="AE218" s="11">
        <v>0</v>
      </c>
      <c r="AF218" s="36">
        <f t="shared" si="474"/>
        <v>0</v>
      </c>
      <c r="AG218" s="35">
        <v>0</v>
      </c>
      <c r="AH218" s="11">
        <v>0</v>
      </c>
      <c r="AI218" s="36">
        <f t="shared" si="475"/>
        <v>0</v>
      </c>
      <c r="AJ218" s="59">
        <v>684</v>
      </c>
      <c r="AK218" s="11">
        <v>10102.978999999999</v>
      </c>
      <c r="AL218" s="36">
        <f t="shared" si="476"/>
        <v>14770.437134502923</v>
      </c>
      <c r="AM218" s="35">
        <v>0</v>
      </c>
      <c r="AN218" s="11">
        <v>0</v>
      </c>
      <c r="AO218" s="36">
        <f t="shared" si="477"/>
        <v>0</v>
      </c>
      <c r="AP218" s="35">
        <v>0</v>
      </c>
      <c r="AQ218" s="11">
        <v>0</v>
      </c>
      <c r="AR218" s="36">
        <f t="shared" si="478"/>
        <v>0</v>
      </c>
      <c r="AS218" s="35">
        <v>0</v>
      </c>
      <c r="AT218" s="11">
        <v>0</v>
      </c>
      <c r="AU218" s="36">
        <f t="shared" si="479"/>
        <v>0</v>
      </c>
      <c r="AV218" s="35">
        <v>0</v>
      </c>
      <c r="AW218" s="11">
        <v>0</v>
      </c>
      <c r="AX218" s="36">
        <f t="shared" si="480"/>
        <v>0</v>
      </c>
      <c r="AY218" s="35">
        <v>0</v>
      </c>
      <c r="AZ218" s="11">
        <v>0</v>
      </c>
      <c r="BA218" s="36">
        <f t="shared" si="481"/>
        <v>0</v>
      </c>
      <c r="BB218" s="35">
        <v>0</v>
      </c>
      <c r="BC218" s="11">
        <v>0</v>
      </c>
      <c r="BD218" s="36">
        <f t="shared" si="482"/>
        <v>0</v>
      </c>
      <c r="BE218" s="35">
        <v>0</v>
      </c>
      <c r="BF218" s="11">
        <v>0</v>
      </c>
      <c r="BG218" s="36">
        <f t="shared" si="483"/>
        <v>0</v>
      </c>
      <c r="BH218" s="35">
        <v>0</v>
      </c>
      <c r="BI218" s="11">
        <v>0</v>
      </c>
      <c r="BJ218" s="36">
        <f t="shared" si="484"/>
        <v>0</v>
      </c>
      <c r="BK218" s="35">
        <v>0</v>
      </c>
      <c r="BL218" s="11">
        <v>0</v>
      </c>
      <c r="BM218" s="36">
        <f t="shared" si="485"/>
        <v>0</v>
      </c>
      <c r="BN218" s="6">
        <f t="shared" si="487"/>
        <v>684</v>
      </c>
      <c r="BO218" s="13">
        <f t="shared" si="488"/>
        <v>10102.978999999999</v>
      </c>
    </row>
    <row r="219" spans="1:67" x14ac:dyDescent="0.3">
      <c r="A219" s="45">
        <v>2023</v>
      </c>
      <c r="B219" s="46" t="s">
        <v>10</v>
      </c>
      <c r="C219" s="35">
        <v>0</v>
      </c>
      <c r="D219" s="11">
        <v>0</v>
      </c>
      <c r="E219" s="36">
        <f t="shared" si="489"/>
        <v>0</v>
      </c>
      <c r="F219" s="35">
        <v>0</v>
      </c>
      <c r="G219" s="11">
        <v>0</v>
      </c>
      <c r="H219" s="36">
        <f t="shared" si="466"/>
        <v>0</v>
      </c>
      <c r="I219" s="35">
        <v>0</v>
      </c>
      <c r="J219" s="11">
        <v>0</v>
      </c>
      <c r="K219" s="36">
        <f t="shared" si="467"/>
        <v>0</v>
      </c>
      <c r="L219" s="35">
        <v>0</v>
      </c>
      <c r="M219" s="11">
        <v>0</v>
      </c>
      <c r="N219" s="36">
        <f t="shared" si="468"/>
        <v>0</v>
      </c>
      <c r="O219" s="35">
        <v>0</v>
      </c>
      <c r="P219" s="11">
        <v>0</v>
      </c>
      <c r="Q219" s="36">
        <f t="shared" si="469"/>
        <v>0</v>
      </c>
      <c r="R219" s="35">
        <v>0</v>
      </c>
      <c r="S219" s="11">
        <v>0</v>
      </c>
      <c r="T219" s="36">
        <f t="shared" si="470"/>
        <v>0</v>
      </c>
      <c r="U219" s="35">
        <v>0</v>
      </c>
      <c r="V219" s="11">
        <v>0</v>
      </c>
      <c r="W219" s="36">
        <f t="shared" si="471"/>
        <v>0</v>
      </c>
      <c r="X219" s="35">
        <v>0</v>
      </c>
      <c r="Y219" s="11">
        <v>0</v>
      </c>
      <c r="Z219" s="36">
        <f t="shared" si="472"/>
        <v>0</v>
      </c>
      <c r="AA219" s="35">
        <v>0</v>
      </c>
      <c r="AB219" s="11">
        <v>0</v>
      </c>
      <c r="AC219" s="36">
        <f t="shared" si="473"/>
        <v>0</v>
      </c>
      <c r="AD219" s="35">
        <v>0</v>
      </c>
      <c r="AE219" s="11">
        <v>0</v>
      </c>
      <c r="AF219" s="36">
        <f t="shared" si="474"/>
        <v>0</v>
      </c>
      <c r="AG219" s="35">
        <v>0</v>
      </c>
      <c r="AH219" s="11">
        <v>0</v>
      </c>
      <c r="AI219" s="36">
        <f t="shared" si="475"/>
        <v>0</v>
      </c>
      <c r="AJ219" s="59">
        <v>811</v>
      </c>
      <c r="AK219" s="11">
        <v>13711.197</v>
      </c>
      <c r="AL219" s="36">
        <f t="shared" si="476"/>
        <v>16906.531442663378</v>
      </c>
      <c r="AM219" s="35">
        <v>0</v>
      </c>
      <c r="AN219" s="11">
        <v>0</v>
      </c>
      <c r="AO219" s="36">
        <f t="shared" si="477"/>
        <v>0</v>
      </c>
      <c r="AP219" s="35">
        <v>0</v>
      </c>
      <c r="AQ219" s="11">
        <v>0</v>
      </c>
      <c r="AR219" s="36">
        <f t="shared" si="478"/>
        <v>0</v>
      </c>
      <c r="AS219" s="35">
        <v>0</v>
      </c>
      <c r="AT219" s="11">
        <v>0</v>
      </c>
      <c r="AU219" s="36">
        <f t="shared" si="479"/>
        <v>0</v>
      </c>
      <c r="AV219" s="35">
        <v>0</v>
      </c>
      <c r="AW219" s="11">
        <v>0</v>
      </c>
      <c r="AX219" s="36">
        <f t="shared" si="480"/>
        <v>0</v>
      </c>
      <c r="AY219" s="35">
        <v>0</v>
      </c>
      <c r="AZ219" s="11">
        <v>0</v>
      </c>
      <c r="BA219" s="36">
        <f t="shared" si="481"/>
        <v>0</v>
      </c>
      <c r="BB219" s="35">
        <v>0</v>
      </c>
      <c r="BC219" s="11">
        <v>0</v>
      </c>
      <c r="BD219" s="36">
        <f t="shared" si="482"/>
        <v>0</v>
      </c>
      <c r="BE219" s="35">
        <v>0</v>
      </c>
      <c r="BF219" s="11">
        <v>0</v>
      </c>
      <c r="BG219" s="36">
        <f t="shared" si="483"/>
        <v>0</v>
      </c>
      <c r="BH219" s="35">
        <v>0</v>
      </c>
      <c r="BI219" s="11">
        <v>0</v>
      </c>
      <c r="BJ219" s="36">
        <f t="shared" si="484"/>
        <v>0</v>
      </c>
      <c r="BK219" s="35">
        <v>0</v>
      </c>
      <c r="BL219" s="11">
        <v>0</v>
      </c>
      <c r="BM219" s="36">
        <f t="shared" si="485"/>
        <v>0</v>
      </c>
      <c r="BN219" s="6">
        <f t="shared" si="487"/>
        <v>811</v>
      </c>
      <c r="BO219" s="13">
        <f t="shared" si="488"/>
        <v>13711.197</v>
      </c>
    </row>
    <row r="220" spans="1:67" x14ac:dyDescent="0.3">
      <c r="A220" s="45">
        <v>2023</v>
      </c>
      <c r="B220" s="46" t="s">
        <v>11</v>
      </c>
      <c r="C220" s="35">
        <v>0</v>
      </c>
      <c r="D220" s="11">
        <v>0</v>
      </c>
      <c r="E220" s="36">
        <f t="shared" si="489"/>
        <v>0</v>
      </c>
      <c r="F220" s="35">
        <v>0</v>
      </c>
      <c r="G220" s="11">
        <v>0</v>
      </c>
      <c r="H220" s="36">
        <f t="shared" si="466"/>
        <v>0</v>
      </c>
      <c r="I220" s="35">
        <v>0</v>
      </c>
      <c r="J220" s="11">
        <v>0</v>
      </c>
      <c r="K220" s="36">
        <f t="shared" si="467"/>
        <v>0</v>
      </c>
      <c r="L220" s="35">
        <v>0</v>
      </c>
      <c r="M220" s="11">
        <v>0</v>
      </c>
      <c r="N220" s="36">
        <f t="shared" si="468"/>
        <v>0</v>
      </c>
      <c r="O220" s="35">
        <v>0</v>
      </c>
      <c r="P220" s="11">
        <v>0</v>
      </c>
      <c r="Q220" s="36">
        <f t="shared" si="469"/>
        <v>0</v>
      </c>
      <c r="R220" s="35">
        <v>0</v>
      </c>
      <c r="S220" s="11">
        <v>0</v>
      </c>
      <c r="T220" s="36">
        <f t="shared" si="470"/>
        <v>0</v>
      </c>
      <c r="U220" s="35">
        <v>0</v>
      </c>
      <c r="V220" s="11">
        <v>0</v>
      </c>
      <c r="W220" s="36">
        <f t="shared" si="471"/>
        <v>0</v>
      </c>
      <c r="X220" s="35">
        <v>0</v>
      </c>
      <c r="Y220" s="11">
        <v>0</v>
      </c>
      <c r="Z220" s="36">
        <f t="shared" si="472"/>
        <v>0</v>
      </c>
      <c r="AA220" s="35">
        <v>0</v>
      </c>
      <c r="AB220" s="11">
        <v>0</v>
      </c>
      <c r="AC220" s="36">
        <f t="shared" si="473"/>
        <v>0</v>
      </c>
      <c r="AD220" s="35">
        <v>0</v>
      </c>
      <c r="AE220" s="11">
        <v>0</v>
      </c>
      <c r="AF220" s="36">
        <f t="shared" si="474"/>
        <v>0</v>
      </c>
      <c r="AG220" s="35">
        <v>0</v>
      </c>
      <c r="AH220" s="11">
        <v>0</v>
      </c>
      <c r="AI220" s="36">
        <f t="shared" si="475"/>
        <v>0</v>
      </c>
      <c r="AJ220" s="59">
        <v>229</v>
      </c>
      <c r="AK220" s="11">
        <v>3572.6379999999999</v>
      </c>
      <c r="AL220" s="36">
        <f t="shared" si="476"/>
        <v>15601.039301310044</v>
      </c>
      <c r="AM220" s="35">
        <v>0</v>
      </c>
      <c r="AN220" s="11">
        <v>0</v>
      </c>
      <c r="AO220" s="36">
        <f t="shared" si="477"/>
        <v>0</v>
      </c>
      <c r="AP220" s="35">
        <v>0</v>
      </c>
      <c r="AQ220" s="11">
        <v>0</v>
      </c>
      <c r="AR220" s="36">
        <f t="shared" si="478"/>
        <v>0</v>
      </c>
      <c r="AS220" s="35">
        <v>0</v>
      </c>
      <c r="AT220" s="11">
        <v>0</v>
      </c>
      <c r="AU220" s="36">
        <f t="shared" si="479"/>
        <v>0</v>
      </c>
      <c r="AV220" s="35">
        <v>0</v>
      </c>
      <c r="AW220" s="11">
        <v>0</v>
      </c>
      <c r="AX220" s="36">
        <f t="shared" si="480"/>
        <v>0</v>
      </c>
      <c r="AY220" s="35">
        <v>0</v>
      </c>
      <c r="AZ220" s="11">
        <v>0</v>
      </c>
      <c r="BA220" s="36">
        <f t="shared" si="481"/>
        <v>0</v>
      </c>
      <c r="BB220" s="35">
        <v>0</v>
      </c>
      <c r="BC220" s="11">
        <v>0</v>
      </c>
      <c r="BD220" s="36">
        <f t="shared" si="482"/>
        <v>0</v>
      </c>
      <c r="BE220" s="35">
        <v>0</v>
      </c>
      <c r="BF220" s="11">
        <v>0</v>
      </c>
      <c r="BG220" s="36">
        <f t="shared" si="483"/>
        <v>0</v>
      </c>
      <c r="BH220" s="35">
        <v>0</v>
      </c>
      <c r="BI220" s="11">
        <v>0</v>
      </c>
      <c r="BJ220" s="36">
        <f t="shared" si="484"/>
        <v>0</v>
      </c>
      <c r="BK220" s="35">
        <v>0</v>
      </c>
      <c r="BL220" s="11">
        <v>0</v>
      </c>
      <c r="BM220" s="36">
        <f t="shared" si="485"/>
        <v>0</v>
      </c>
      <c r="BN220" s="6">
        <f t="shared" si="487"/>
        <v>229</v>
      </c>
      <c r="BO220" s="13">
        <f t="shared" si="488"/>
        <v>3572.6379999999999</v>
      </c>
    </row>
    <row r="221" spans="1:67" x14ac:dyDescent="0.3">
      <c r="A221" s="45">
        <v>2023</v>
      </c>
      <c r="B221" s="46" t="s">
        <v>12</v>
      </c>
      <c r="C221" s="35">
        <v>0</v>
      </c>
      <c r="D221" s="11">
        <v>0</v>
      </c>
      <c r="E221" s="36">
        <f t="shared" si="489"/>
        <v>0</v>
      </c>
      <c r="F221" s="35">
        <v>0</v>
      </c>
      <c r="G221" s="11">
        <v>0</v>
      </c>
      <c r="H221" s="36">
        <f t="shared" si="466"/>
        <v>0</v>
      </c>
      <c r="I221" s="35">
        <v>0</v>
      </c>
      <c r="J221" s="11">
        <v>0</v>
      </c>
      <c r="K221" s="36">
        <f t="shared" si="467"/>
        <v>0</v>
      </c>
      <c r="L221" s="35">
        <v>0</v>
      </c>
      <c r="M221" s="11">
        <v>0</v>
      </c>
      <c r="N221" s="36">
        <f t="shared" si="468"/>
        <v>0</v>
      </c>
      <c r="O221" s="35">
        <v>0</v>
      </c>
      <c r="P221" s="11">
        <v>0</v>
      </c>
      <c r="Q221" s="36">
        <f t="shared" si="469"/>
        <v>0</v>
      </c>
      <c r="R221" s="35">
        <v>0</v>
      </c>
      <c r="S221" s="11">
        <v>0</v>
      </c>
      <c r="T221" s="36">
        <f t="shared" si="470"/>
        <v>0</v>
      </c>
      <c r="U221" s="35">
        <v>0</v>
      </c>
      <c r="V221" s="11">
        <v>0</v>
      </c>
      <c r="W221" s="36">
        <f t="shared" si="471"/>
        <v>0</v>
      </c>
      <c r="X221" s="35">
        <v>0</v>
      </c>
      <c r="Y221" s="11">
        <v>0</v>
      </c>
      <c r="Z221" s="36">
        <f t="shared" si="472"/>
        <v>0</v>
      </c>
      <c r="AA221" s="59">
        <v>264</v>
      </c>
      <c r="AB221" s="11">
        <v>4408.8320000000003</v>
      </c>
      <c r="AC221" s="36">
        <f t="shared" si="473"/>
        <v>16700.121212121216</v>
      </c>
      <c r="AD221" s="35">
        <v>0</v>
      </c>
      <c r="AE221" s="11">
        <v>0</v>
      </c>
      <c r="AF221" s="36">
        <f t="shared" si="474"/>
        <v>0</v>
      </c>
      <c r="AG221" s="35">
        <v>0</v>
      </c>
      <c r="AH221" s="11">
        <v>0</v>
      </c>
      <c r="AI221" s="36">
        <f t="shared" si="475"/>
        <v>0</v>
      </c>
      <c r="AJ221" s="59">
        <v>480.5</v>
      </c>
      <c r="AK221" s="11">
        <v>8269.5249999999996</v>
      </c>
      <c r="AL221" s="36">
        <f t="shared" si="476"/>
        <v>17210.24973985432</v>
      </c>
      <c r="AM221" s="35">
        <v>0</v>
      </c>
      <c r="AN221" s="11">
        <v>0</v>
      </c>
      <c r="AO221" s="36">
        <f t="shared" si="477"/>
        <v>0</v>
      </c>
      <c r="AP221" s="35">
        <v>0</v>
      </c>
      <c r="AQ221" s="11">
        <v>0</v>
      </c>
      <c r="AR221" s="36">
        <f t="shared" si="478"/>
        <v>0</v>
      </c>
      <c r="AS221" s="35">
        <v>0</v>
      </c>
      <c r="AT221" s="11">
        <v>0</v>
      </c>
      <c r="AU221" s="36">
        <f t="shared" si="479"/>
        <v>0</v>
      </c>
      <c r="AV221" s="35">
        <v>0</v>
      </c>
      <c r="AW221" s="11">
        <v>0</v>
      </c>
      <c r="AX221" s="36">
        <f t="shared" si="480"/>
        <v>0</v>
      </c>
      <c r="AY221" s="35">
        <v>0</v>
      </c>
      <c r="AZ221" s="11">
        <v>0</v>
      </c>
      <c r="BA221" s="36">
        <f t="shared" si="481"/>
        <v>0</v>
      </c>
      <c r="BB221" s="35">
        <v>0</v>
      </c>
      <c r="BC221" s="11">
        <v>0</v>
      </c>
      <c r="BD221" s="36">
        <f t="shared" si="482"/>
        <v>0</v>
      </c>
      <c r="BE221" s="35">
        <v>0</v>
      </c>
      <c r="BF221" s="11">
        <v>0</v>
      </c>
      <c r="BG221" s="36">
        <f t="shared" si="483"/>
        <v>0</v>
      </c>
      <c r="BH221" s="35">
        <v>0</v>
      </c>
      <c r="BI221" s="11">
        <v>0</v>
      </c>
      <c r="BJ221" s="36">
        <f t="shared" si="484"/>
        <v>0</v>
      </c>
      <c r="BK221" s="35">
        <v>0</v>
      </c>
      <c r="BL221" s="11">
        <v>0</v>
      </c>
      <c r="BM221" s="36">
        <f t="shared" si="485"/>
        <v>0</v>
      </c>
      <c r="BN221" s="6">
        <f t="shared" si="487"/>
        <v>744.5</v>
      </c>
      <c r="BO221" s="13">
        <f t="shared" si="488"/>
        <v>12678.357</v>
      </c>
    </row>
    <row r="222" spans="1:67" x14ac:dyDescent="0.3">
      <c r="A222" s="45">
        <v>2023</v>
      </c>
      <c r="B222" s="46" t="s">
        <v>13</v>
      </c>
      <c r="C222" s="35">
        <v>0</v>
      </c>
      <c r="D222" s="11">
        <v>0</v>
      </c>
      <c r="E222" s="36">
        <f t="shared" si="489"/>
        <v>0</v>
      </c>
      <c r="F222" s="35">
        <v>0</v>
      </c>
      <c r="G222" s="11">
        <v>0</v>
      </c>
      <c r="H222" s="36">
        <f t="shared" si="466"/>
        <v>0</v>
      </c>
      <c r="I222" s="35">
        <v>0</v>
      </c>
      <c r="J222" s="11">
        <v>0</v>
      </c>
      <c r="K222" s="36">
        <f t="shared" si="467"/>
        <v>0</v>
      </c>
      <c r="L222" s="35">
        <v>0</v>
      </c>
      <c r="M222" s="11">
        <v>0</v>
      </c>
      <c r="N222" s="36">
        <f t="shared" si="468"/>
        <v>0</v>
      </c>
      <c r="O222" s="35">
        <v>0</v>
      </c>
      <c r="P222" s="11">
        <v>0</v>
      </c>
      <c r="Q222" s="36">
        <f t="shared" si="469"/>
        <v>0</v>
      </c>
      <c r="R222" s="35">
        <v>0</v>
      </c>
      <c r="S222" s="11">
        <v>0</v>
      </c>
      <c r="T222" s="36">
        <f t="shared" si="470"/>
        <v>0</v>
      </c>
      <c r="U222" s="35">
        <v>0</v>
      </c>
      <c r="V222" s="11">
        <v>0</v>
      </c>
      <c r="W222" s="36">
        <f t="shared" si="471"/>
        <v>0</v>
      </c>
      <c r="X222" s="35">
        <v>0</v>
      </c>
      <c r="Y222" s="11">
        <v>0</v>
      </c>
      <c r="Z222" s="36">
        <f t="shared" si="472"/>
        <v>0</v>
      </c>
      <c r="AA222" s="59">
        <v>57</v>
      </c>
      <c r="AB222" s="11">
        <v>940.71500000000003</v>
      </c>
      <c r="AC222" s="36">
        <f t="shared" si="473"/>
        <v>16503.771929824561</v>
      </c>
      <c r="AD222" s="35">
        <v>0</v>
      </c>
      <c r="AE222" s="11">
        <v>0</v>
      </c>
      <c r="AF222" s="36">
        <f t="shared" si="474"/>
        <v>0</v>
      </c>
      <c r="AG222" s="35">
        <v>0</v>
      </c>
      <c r="AH222" s="11">
        <v>0</v>
      </c>
      <c r="AI222" s="36">
        <f t="shared" si="475"/>
        <v>0</v>
      </c>
      <c r="AJ222" s="59">
        <v>637</v>
      </c>
      <c r="AK222" s="11">
        <v>9875.2430000000004</v>
      </c>
      <c r="AL222" s="36">
        <f t="shared" si="476"/>
        <v>15502.736263736264</v>
      </c>
      <c r="AM222" s="35">
        <v>0</v>
      </c>
      <c r="AN222" s="11">
        <v>0</v>
      </c>
      <c r="AO222" s="36">
        <f t="shared" si="477"/>
        <v>0</v>
      </c>
      <c r="AP222" s="35">
        <v>0</v>
      </c>
      <c r="AQ222" s="11">
        <v>0</v>
      </c>
      <c r="AR222" s="36">
        <f t="shared" si="478"/>
        <v>0</v>
      </c>
      <c r="AS222" s="35">
        <v>0</v>
      </c>
      <c r="AT222" s="11">
        <v>0</v>
      </c>
      <c r="AU222" s="36">
        <f t="shared" si="479"/>
        <v>0</v>
      </c>
      <c r="AV222" s="35">
        <v>0</v>
      </c>
      <c r="AW222" s="11">
        <v>0</v>
      </c>
      <c r="AX222" s="36">
        <f t="shared" si="480"/>
        <v>0</v>
      </c>
      <c r="AY222" s="35">
        <v>0</v>
      </c>
      <c r="AZ222" s="11">
        <v>0</v>
      </c>
      <c r="BA222" s="36">
        <f t="shared" si="481"/>
        <v>0</v>
      </c>
      <c r="BB222" s="35">
        <v>0</v>
      </c>
      <c r="BC222" s="11">
        <v>0</v>
      </c>
      <c r="BD222" s="36">
        <f t="shared" si="482"/>
        <v>0</v>
      </c>
      <c r="BE222" s="35">
        <v>0</v>
      </c>
      <c r="BF222" s="11">
        <v>0</v>
      </c>
      <c r="BG222" s="36">
        <f t="shared" si="483"/>
        <v>0</v>
      </c>
      <c r="BH222" s="35">
        <v>0</v>
      </c>
      <c r="BI222" s="11">
        <v>0</v>
      </c>
      <c r="BJ222" s="36">
        <f t="shared" si="484"/>
        <v>0</v>
      </c>
      <c r="BK222" s="35">
        <v>0</v>
      </c>
      <c r="BL222" s="11">
        <v>0</v>
      </c>
      <c r="BM222" s="36">
        <f t="shared" si="485"/>
        <v>0</v>
      </c>
      <c r="BN222" s="6">
        <f t="shared" si="487"/>
        <v>694</v>
      </c>
      <c r="BO222" s="13">
        <f t="shared" si="488"/>
        <v>10815.958000000001</v>
      </c>
    </row>
    <row r="223" spans="1:67" x14ac:dyDescent="0.3">
      <c r="A223" s="45">
        <v>2023</v>
      </c>
      <c r="B223" s="46" t="s">
        <v>14</v>
      </c>
      <c r="C223" s="35">
        <v>0</v>
      </c>
      <c r="D223" s="11">
        <v>0</v>
      </c>
      <c r="E223" s="36">
        <f t="shared" si="489"/>
        <v>0</v>
      </c>
      <c r="F223" s="35">
        <v>0</v>
      </c>
      <c r="G223" s="11">
        <v>0</v>
      </c>
      <c r="H223" s="36">
        <f t="shared" si="466"/>
        <v>0</v>
      </c>
      <c r="I223" s="35">
        <v>0</v>
      </c>
      <c r="J223" s="11">
        <v>0</v>
      </c>
      <c r="K223" s="36">
        <f t="shared" si="467"/>
        <v>0</v>
      </c>
      <c r="L223" s="59">
        <v>1.4</v>
      </c>
      <c r="M223" s="11">
        <v>151.91999999999999</v>
      </c>
      <c r="N223" s="36">
        <f t="shared" si="468"/>
        <v>108514.28571428571</v>
      </c>
      <c r="O223" s="35">
        <v>0</v>
      </c>
      <c r="P223" s="11">
        <v>0</v>
      </c>
      <c r="Q223" s="36">
        <f t="shared" si="469"/>
        <v>0</v>
      </c>
      <c r="R223" s="35">
        <v>0</v>
      </c>
      <c r="S223" s="11">
        <v>0</v>
      </c>
      <c r="T223" s="36">
        <f t="shared" si="470"/>
        <v>0</v>
      </c>
      <c r="U223" s="35">
        <v>0</v>
      </c>
      <c r="V223" s="11">
        <v>0</v>
      </c>
      <c r="W223" s="36">
        <f t="shared" si="471"/>
        <v>0</v>
      </c>
      <c r="X223" s="35">
        <v>0</v>
      </c>
      <c r="Y223" s="11">
        <v>0</v>
      </c>
      <c r="Z223" s="36">
        <f t="shared" si="472"/>
        <v>0</v>
      </c>
      <c r="AA223" s="35">
        <v>0</v>
      </c>
      <c r="AB223" s="11">
        <v>0</v>
      </c>
      <c r="AC223" s="36">
        <f t="shared" si="473"/>
        <v>0</v>
      </c>
      <c r="AD223" s="35">
        <v>0</v>
      </c>
      <c r="AE223" s="11">
        <v>0</v>
      </c>
      <c r="AF223" s="36">
        <f t="shared" si="474"/>
        <v>0</v>
      </c>
      <c r="AG223" s="59">
        <v>2.6900000000000001E-3</v>
      </c>
      <c r="AH223" s="11">
        <v>0.89800000000000002</v>
      </c>
      <c r="AI223" s="36">
        <f t="shared" si="475"/>
        <v>333828.99628252792</v>
      </c>
      <c r="AJ223" s="59">
        <v>963.5</v>
      </c>
      <c r="AK223" s="11">
        <v>15922.388999999999</v>
      </c>
      <c r="AL223" s="36">
        <f t="shared" si="476"/>
        <v>16525.572392319667</v>
      </c>
      <c r="AM223" s="35">
        <v>0</v>
      </c>
      <c r="AN223" s="11">
        <v>0</v>
      </c>
      <c r="AO223" s="36">
        <f t="shared" si="477"/>
        <v>0</v>
      </c>
      <c r="AP223" s="35">
        <v>0</v>
      </c>
      <c r="AQ223" s="11">
        <v>0</v>
      </c>
      <c r="AR223" s="36">
        <f t="shared" si="478"/>
        <v>0</v>
      </c>
      <c r="AS223" s="35">
        <v>0</v>
      </c>
      <c r="AT223" s="11">
        <v>0</v>
      </c>
      <c r="AU223" s="36">
        <f t="shared" si="479"/>
        <v>0</v>
      </c>
      <c r="AV223" s="35">
        <v>0</v>
      </c>
      <c r="AW223" s="11">
        <v>0</v>
      </c>
      <c r="AX223" s="36">
        <f t="shared" si="480"/>
        <v>0</v>
      </c>
      <c r="AY223" s="35">
        <v>0</v>
      </c>
      <c r="AZ223" s="11">
        <v>0</v>
      </c>
      <c r="BA223" s="36">
        <f t="shared" si="481"/>
        <v>0</v>
      </c>
      <c r="BB223" s="35">
        <v>0</v>
      </c>
      <c r="BC223" s="11">
        <v>0</v>
      </c>
      <c r="BD223" s="36">
        <f t="shared" si="482"/>
        <v>0</v>
      </c>
      <c r="BE223" s="35">
        <v>0</v>
      </c>
      <c r="BF223" s="11">
        <v>0</v>
      </c>
      <c r="BG223" s="36">
        <f t="shared" si="483"/>
        <v>0</v>
      </c>
      <c r="BH223" s="35">
        <v>0</v>
      </c>
      <c r="BI223" s="11">
        <v>0</v>
      </c>
      <c r="BJ223" s="36">
        <f t="shared" si="484"/>
        <v>0</v>
      </c>
      <c r="BK223" s="35">
        <v>0</v>
      </c>
      <c r="BL223" s="11">
        <v>0</v>
      </c>
      <c r="BM223" s="36">
        <f t="shared" si="485"/>
        <v>0</v>
      </c>
      <c r="BN223" s="6">
        <f t="shared" si="487"/>
        <v>964.90269000000001</v>
      </c>
      <c r="BO223" s="13">
        <f t="shared" si="488"/>
        <v>16075.206999999999</v>
      </c>
    </row>
    <row r="224" spans="1:67" x14ac:dyDescent="0.3">
      <c r="A224" s="45">
        <v>2023</v>
      </c>
      <c r="B224" s="36" t="s">
        <v>15</v>
      </c>
      <c r="C224" s="35">
        <v>0</v>
      </c>
      <c r="D224" s="11">
        <v>0</v>
      </c>
      <c r="E224" s="36">
        <f t="shared" si="489"/>
        <v>0</v>
      </c>
      <c r="F224" s="35">
        <v>0</v>
      </c>
      <c r="G224" s="11">
        <v>0</v>
      </c>
      <c r="H224" s="36">
        <f t="shared" si="466"/>
        <v>0</v>
      </c>
      <c r="I224" s="35">
        <v>0</v>
      </c>
      <c r="J224" s="11">
        <v>0</v>
      </c>
      <c r="K224" s="36">
        <f t="shared" si="467"/>
        <v>0</v>
      </c>
      <c r="L224" s="59">
        <v>1</v>
      </c>
      <c r="M224" s="11">
        <v>39.54</v>
      </c>
      <c r="N224" s="36">
        <f t="shared" si="468"/>
        <v>39540</v>
      </c>
      <c r="O224" s="35">
        <v>0</v>
      </c>
      <c r="P224" s="11">
        <v>0</v>
      </c>
      <c r="Q224" s="36">
        <f t="shared" si="469"/>
        <v>0</v>
      </c>
      <c r="R224" s="35">
        <v>0</v>
      </c>
      <c r="S224" s="11">
        <v>0</v>
      </c>
      <c r="T224" s="36">
        <f t="shared" si="470"/>
        <v>0</v>
      </c>
      <c r="U224" s="35">
        <v>0</v>
      </c>
      <c r="V224" s="11">
        <v>0</v>
      </c>
      <c r="W224" s="36">
        <f t="shared" si="471"/>
        <v>0</v>
      </c>
      <c r="X224" s="35">
        <v>0</v>
      </c>
      <c r="Y224" s="11">
        <v>0</v>
      </c>
      <c r="Z224" s="36">
        <f t="shared" si="472"/>
        <v>0</v>
      </c>
      <c r="AA224" s="59">
        <v>454</v>
      </c>
      <c r="AB224" s="11">
        <v>7532.1610000000001</v>
      </c>
      <c r="AC224" s="36">
        <f t="shared" si="473"/>
        <v>16590.662995594714</v>
      </c>
      <c r="AD224" s="35">
        <v>0</v>
      </c>
      <c r="AE224" s="11">
        <v>0</v>
      </c>
      <c r="AF224" s="36">
        <f t="shared" si="474"/>
        <v>0</v>
      </c>
      <c r="AG224" s="35">
        <v>0</v>
      </c>
      <c r="AH224" s="11">
        <v>0</v>
      </c>
      <c r="AI224" s="36">
        <f t="shared" si="475"/>
        <v>0</v>
      </c>
      <c r="AJ224" s="59">
        <v>206</v>
      </c>
      <c r="AK224" s="11">
        <v>3533.1329999999998</v>
      </c>
      <c r="AL224" s="36">
        <f t="shared" si="476"/>
        <v>17151.131067961163</v>
      </c>
      <c r="AM224" s="35">
        <v>0</v>
      </c>
      <c r="AN224" s="11">
        <v>0</v>
      </c>
      <c r="AO224" s="36">
        <f t="shared" si="477"/>
        <v>0</v>
      </c>
      <c r="AP224" s="35">
        <v>0</v>
      </c>
      <c r="AQ224" s="11">
        <v>0</v>
      </c>
      <c r="AR224" s="36">
        <f t="shared" si="478"/>
        <v>0</v>
      </c>
      <c r="AS224" s="35">
        <v>0</v>
      </c>
      <c r="AT224" s="11">
        <v>0</v>
      </c>
      <c r="AU224" s="36">
        <f t="shared" si="479"/>
        <v>0</v>
      </c>
      <c r="AV224" s="35">
        <v>0</v>
      </c>
      <c r="AW224" s="11">
        <v>0</v>
      </c>
      <c r="AX224" s="36">
        <f t="shared" si="480"/>
        <v>0</v>
      </c>
      <c r="AY224" s="35">
        <v>0</v>
      </c>
      <c r="AZ224" s="11">
        <v>0</v>
      </c>
      <c r="BA224" s="36">
        <f t="shared" si="481"/>
        <v>0</v>
      </c>
      <c r="BB224" s="35">
        <v>0</v>
      </c>
      <c r="BC224" s="11">
        <v>0</v>
      </c>
      <c r="BD224" s="36">
        <f t="shared" si="482"/>
        <v>0</v>
      </c>
      <c r="BE224" s="35">
        <v>0</v>
      </c>
      <c r="BF224" s="11">
        <v>0</v>
      </c>
      <c r="BG224" s="36">
        <f t="shared" si="483"/>
        <v>0</v>
      </c>
      <c r="BH224" s="35">
        <v>0</v>
      </c>
      <c r="BI224" s="11">
        <v>0</v>
      </c>
      <c r="BJ224" s="36">
        <f t="shared" si="484"/>
        <v>0</v>
      </c>
      <c r="BK224" s="35">
        <v>0</v>
      </c>
      <c r="BL224" s="11">
        <v>0</v>
      </c>
      <c r="BM224" s="36">
        <f t="shared" si="485"/>
        <v>0</v>
      </c>
      <c r="BN224" s="6">
        <f t="shared" si="487"/>
        <v>661</v>
      </c>
      <c r="BO224" s="13">
        <f t="shared" si="488"/>
        <v>11104.833999999999</v>
      </c>
    </row>
    <row r="225" spans="1:67" x14ac:dyDescent="0.3">
      <c r="A225" s="45">
        <v>2023</v>
      </c>
      <c r="B225" s="46" t="s">
        <v>16</v>
      </c>
      <c r="C225" s="35">
        <v>0</v>
      </c>
      <c r="D225" s="11">
        <v>0</v>
      </c>
      <c r="E225" s="36">
        <f t="shared" si="489"/>
        <v>0</v>
      </c>
      <c r="F225" s="35">
        <v>0</v>
      </c>
      <c r="G225" s="11">
        <v>0</v>
      </c>
      <c r="H225" s="36">
        <f t="shared" si="466"/>
        <v>0</v>
      </c>
      <c r="I225" s="35">
        <v>0</v>
      </c>
      <c r="J225" s="11">
        <v>0</v>
      </c>
      <c r="K225" s="36">
        <f t="shared" si="467"/>
        <v>0</v>
      </c>
      <c r="L225" s="59">
        <v>12.62828</v>
      </c>
      <c r="M225" s="11">
        <v>1660.9649999999999</v>
      </c>
      <c r="N225" s="36">
        <f t="shared" si="468"/>
        <v>131527.41307604837</v>
      </c>
      <c r="O225" s="35">
        <v>0</v>
      </c>
      <c r="P225" s="11">
        <v>0</v>
      </c>
      <c r="Q225" s="36">
        <f t="shared" si="469"/>
        <v>0</v>
      </c>
      <c r="R225" s="35">
        <v>0</v>
      </c>
      <c r="S225" s="11">
        <v>0</v>
      </c>
      <c r="T225" s="36">
        <f t="shared" si="470"/>
        <v>0</v>
      </c>
      <c r="U225" s="35">
        <v>0</v>
      </c>
      <c r="V225" s="11">
        <v>0</v>
      </c>
      <c r="W225" s="36">
        <f t="shared" si="471"/>
        <v>0</v>
      </c>
      <c r="X225" s="35">
        <v>0</v>
      </c>
      <c r="Y225" s="11">
        <v>0</v>
      </c>
      <c r="Z225" s="36">
        <f t="shared" si="472"/>
        <v>0</v>
      </c>
      <c r="AA225" s="59">
        <v>209</v>
      </c>
      <c r="AB225" s="11">
        <v>3487.9209999999998</v>
      </c>
      <c r="AC225" s="36">
        <f t="shared" si="473"/>
        <v>16688.617224880381</v>
      </c>
      <c r="AD225" s="35">
        <v>0</v>
      </c>
      <c r="AE225" s="11">
        <v>0</v>
      </c>
      <c r="AF225" s="36">
        <f t="shared" si="474"/>
        <v>0</v>
      </c>
      <c r="AG225" s="35">
        <v>0</v>
      </c>
      <c r="AH225" s="11">
        <v>0</v>
      </c>
      <c r="AI225" s="36">
        <f t="shared" si="475"/>
        <v>0</v>
      </c>
      <c r="AJ225" s="59">
        <v>365.5</v>
      </c>
      <c r="AK225" s="11">
        <v>5813.625</v>
      </c>
      <c r="AL225" s="36">
        <f t="shared" si="476"/>
        <v>15905.950752393981</v>
      </c>
      <c r="AM225" s="35">
        <v>0</v>
      </c>
      <c r="AN225" s="11">
        <v>0</v>
      </c>
      <c r="AO225" s="36">
        <f t="shared" si="477"/>
        <v>0</v>
      </c>
      <c r="AP225" s="35">
        <v>0</v>
      </c>
      <c r="AQ225" s="11">
        <v>0</v>
      </c>
      <c r="AR225" s="36">
        <f t="shared" si="478"/>
        <v>0</v>
      </c>
      <c r="AS225" s="35">
        <v>0</v>
      </c>
      <c r="AT225" s="11">
        <v>0</v>
      </c>
      <c r="AU225" s="36">
        <f t="shared" si="479"/>
        <v>0</v>
      </c>
      <c r="AV225" s="35">
        <v>0</v>
      </c>
      <c r="AW225" s="11">
        <v>0</v>
      </c>
      <c r="AX225" s="36">
        <f t="shared" si="480"/>
        <v>0</v>
      </c>
      <c r="AY225" s="35">
        <v>0</v>
      </c>
      <c r="AZ225" s="11">
        <v>0</v>
      </c>
      <c r="BA225" s="36">
        <f t="shared" si="481"/>
        <v>0</v>
      </c>
      <c r="BB225" s="35">
        <v>0</v>
      </c>
      <c r="BC225" s="11">
        <v>0</v>
      </c>
      <c r="BD225" s="36">
        <f t="shared" si="482"/>
        <v>0</v>
      </c>
      <c r="BE225" s="35">
        <v>0</v>
      </c>
      <c r="BF225" s="11">
        <v>0</v>
      </c>
      <c r="BG225" s="36">
        <f t="shared" si="483"/>
        <v>0</v>
      </c>
      <c r="BH225" s="35">
        <v>0</v>
      </c>
      <c r="BI225" s="11">
        <v>0</v>
      </c>
      <c r="BJ225" s="36">
        <f t="shared" si="484"/>
        <v>0</v>
      </c>
      <c r="BK225" s="35">
        <v>0</v>
      </c>
      <c r="BL225" s="11">
        <v>0</v>
      </c>
      <c r="BM225" s="36">
        <f t="shared" si="485"/>
        <v>0</v>
      </c>
      <c r="BN225" s="6">
        <f t="shared" si="487"/>
        <v>587.12828000000002</v>
      </c>
      <c r="BO225" s="13">
        <f t="shared" si="488"/>
        <v>10962.510999999999</v>
      </c>
    </row>
    <row r="226" spans="1:67" ht="15" thickBot="1" x14ac:dyDescent="0.35">
      <c r="A226" s="52"/>
      <c r="B226" s="48" t="s">
        <v>17</v>
      </c>
      <c r="C226" s="38">
        <f t="shared" ref="C226:D226" si="490">SUM(C214:C225)</f>
        <v>12.12651</v>
      </c>
      <c r="D226" s="30">
        <f t="shared" si="490"/>
        <v>373.08299999999997</v>
      </c>
      <c r="E226" s="39"/>
      <c r="F226" s="38">
        <f t="shared" ref="F226:G226" si="491">SUM(F214:F225)</f>
        <v>0</v>
      </c>
      <c r="G226" s="30">
        <f t="shared" si="491"/>
        <v>0</v>
      </c>
      <c r="H226" s="39"/>
      <c r="I226" s="38">
        <f t="shared" ref="I226:J226" si="492">SUM(I214:I225)</f>
        <v>7.9000000000000008E-3</v>
      </c>
      <c r="J226" s="30">
        <f t="shared" si="492"/>
        <v>23.262</v>
      </c>
      <c r="K226" s="39"/>
      <c r="L226" s="38">
        <f t="shared" ref="L226:M226" si="493">SUM(L214:L225)</f>
        <v>22.528280000000002</v>
      </c>
      <c r="M226" s="30">
        <f t="shared" si="493"/>
        <v>2983.8689999999997</v>
      </c>
      <c r="N226" s="39"/>
      <c r="O226" s="38">
        <f t="shared" ref="O226:P226" si="494">SUM(O214:O225)</f>
        <v>0</v>
      </c>
      <c r="P226" s="30">
        <f t="shared" si="494"/>
        <v>0</v>
      </c>
      <c r="Q226" s="39"/>
      <c r="R226" s="38">
        <f t="shared" ref="R226:S226" si="495">SUM(R214:R225)</f>
        <v>0</v>
      </c>
      <c r="S226" s="30">
        <f t="shared" si="495"/>
        <v>0</v>
      </c>
      <c r="T226" s="39"/>
      <c r="U226" s="38">
        <f t="shared" ref="U226:V226" si="496">SUM(U214:U225)</f>
        <v>0</v>
      </c>
      <c r="V226" s="30">
        <f t="shared" si="496"/>
        <v>0</v>
      </c>
      <c r="W226" s="39"/>
      <c r="X226" s="38">
        <f t="shared" ref="X226:Y226" si="497">SUM(X214:X225)</f>
        <v>0</v>
      </c>
      <c r="Y226" s="30">
        <f t="shared" si="497"/>
        <v>0</v>
      </c>
      <c r="Z226" s="39"/>
      <c r="AA226" s="38">
        <f t="shared" ref="AA226:AB226" si="498">SUM(AA214:AA225)</f>
        <v>1003</v>
      </c>
      <c r="AB226" s="30">
        <f t="shared" si="498"/>
        <v>16619.259999999998</v>
      </c>
      <c r="AC226" s="39"/>
      <c r="AD226" s="38">
        <f t="shared" ref="AD226:AE226" si="499">SUM(AD214:AD225)</f>
        <v>0</v>
      </c>
      <c r="AE226" s="30">
        <f t="shared" si="499"/>
        <v>0</v>
      </c>
      <c r="AF226" s="39"/>
      <c r="AG226" s="38">
        <f t="shared" ref="AG226:AH226" si="500">SUM(AG214:AG225)</f>
        <v>2.6900000000000001E-3</v>
      </c>
      <c r="AH226" s="30">
        <f t="shared" si="500"/>
        <v>0.89800000000000002</v>
      </c>
      <c r="AI226" s="39"/>
      <c r="AJ226" s="38">
        <f t="shared" ref="AJ226:AK226" si="501">SUM(AJ214:AJ225)</f>
        <v>5728</v>
      </c>
      <c r="AK226" s="30">
        <f t="shared" si="501"/>
        <v>90824.01</v>
      </c>
      <c r="AL226" s="39"/>
      <c r="AM226" s="38">
        <f t="shared" ref="AM226:AN226" si="502">SUM(AM214:AM225)</f>
        <v>8</v>
      </c>
      <c r="AN226" s="30">
        <f t="shared" si="502"/>
        <v>65.929000000000002</v>
      </c>
      <c r="AO226" s="39"/>
      <c r="AP226" s="38">
        <f t="shared" ref="AP226:AQ226" si="503">SUM(AP214:AP225)</f>
        <v>0</v>
      </c>
      <c r="AQ226" s="30">
        <f t="shared" si="503"/>
        <v>0</v>
      </c>
      <c r="AR226" s="39"/>
      <c r="AS226" s="38">
        <f t="shared" ref="AS226:AT226" si="504">SUM(AS214:AS225)</f>
        <v>0</v>
      </c>
      <c r="AT226" s="30">
        <f t="shared" si="504"/>
        <v>0</v>
      </c>
      <c r="AU226" s="39"/>
      <c r="AV226" s="38">
        <f t="shared" ref="AV226:AW226" si="505">SUM(AV214:AV225)</f>
        <v>0</v>
      </c>
      <c r="AW226" s="30">
        <f t="shared" si="505"/>
        <v>0</v>
      </c>
      <c r="AX226" s="39"/>
      <c r="AY226" s="38">
        <f t="shared" ref="AY226:AZ226" si="506">SUM(AY214:AY225)</f>
        <v>0</v>
      </c>
      <c r="AZ226" s="30">
        <f t="shared" si="506"/>
        <v>0</v>
      </c>
      <c r="BA226" s="39"/>
      <c r="BB226" s="38">
        <f t="shared" ref="BB226:BC226" si="507">SUM(BB214:BB225)</f>
        <v>0</v>
      </c>
      <c r="BC226" s="30">
        <f t="shared" si="507"/>
        <v>0</v>
      </c>
      <c r="BD226" s="39"/>
      <c r="BE226" s="38">
        <f t="shared" ref="BE226:BF226" si="508">SUM(BE214:BE225)</f>
        <v>0</v>
      </c>
      <c r="BF226" s="30">
        <f t="shared" si="508"/>
        <v>0</v>
      </c>
      <c r="BG226" s="39"/>
      <c r="BH226" s="38">
        <f t="shared" ref="BH226:BI226" si="509">SUM(BH214:BH225)</f>
        <v>0</v>
      </c>
      <c r="BI226" s="30">
        <f t="shared" si="509"/>
        <v>0</v>
      </c>
      <c r="BJ226" s="39"/>
      <c r="BK226" s="38">
        <f t="shared" ref="BK226:BL226" si="510">SUM(BK214:BK225)</f>
        <v>0</v>
      </c>
      <c r="BL226" s="30">
        <f t="shared" si="510"/>
        <v>0</v>
      </c>
      <c r="BM226" s="39"/>
      <c r="BN226" s="31">
        <f t="shared" si="487"/>
        <v>6773.6653800000004</v>
      </c>
      <c r="BO226" s="32">
        <f t="shared" si="488"/>
        <v>110890.311</v>
      </c>
    </row>
  </sheetData>
  <mergeCells count="23">
    <mergeCell ref="C2:AE2"/>
    <mergeCell ref="BB4:BD4"/>
    <mergeCell ref="BE4:BG4"/>
    <mergeCell ref="C4:E4"/>
    <mergeCell ref="U4:W4"/>
    <mergeCell ref="AD4:AF4"/>
    <mergeCell ref="AJ4:AL4"/>
    <mergeCell ref="AM4:AO4"/>
    <mergeCell ref="I4:K4"/>
    <mergeCell ref="AG4:AI4"/>
    <mergeCell ref="AY4:BA4"/>
    <mergeCell ref="X4:Z4"/>
    <mergeCell ref="AV4:AX4"/>
    <mergeCell ref="L4:N4"/>
    <mergeCell ref="AA4:AC4"/>
    <mergeCell ref="AS4:AU4"/>
    <mergeCell ref="BH4:BJ4"/>
    <mergeCell ref="A4:B4"/>
    <mergeCell ref="F4:H4"/>
    <mergeCell ref="BK4:BM4"/>
    <mergeCell ref="AP4:AR4"/>
    <mergeCell ref="R4: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2024-02-05T11:07:37Z</dcterms:modified>
</cp:coreProperties>
</file>