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105" yWindow="-60" windowWidth="14295" windowHeight="8250"/>
  </bookViews>
  <sheets>
    <sheet name="2309.90.30 Imports" sheetId="1" r:id="rId1"/>
  </sheets>
  <calcPr calcId="162913"/>
</workbook>
</file>

<file path=xl/calcChain.xml><?xml version="1.0" encoding="utf-8"?>
<calcChain xmlns="http://schemas.openxmlformats.org/spreadsheetml/2006/main"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CE216" i="1"/>
  <c r="CB216" i="1"/>
  <c r="BY216" i="1"/>
  <c r="BV216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CE215" i="1"/>
  <c r="CB215" i="1"/>
  <c r="BY215" i="1"/>
  <c r="BV215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Y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CF226" i="1" l="1"/>
  <c r="CG226" i="1"/>
  <c r="CG212" i="1"/>
  <c r="CF212" i="1"/>
  <c r="CG211" i="1"/>
  <c r="CF211" i="1"/>
  <c r="CG210" i="1"/>
  <c r="CF210" i="1"/>
  <c r="CG209" i="1"/>
  <c r="CF209" i="1"/>
  <c r="CG208" i="1"/>
  <c r="CF208" i="1"/>
  <c r="CG207" i="1"/>
  <c r="CF207" i="1"/>
  <c r="CG206" i="1"/>
  <c r="CF206" i="1"/>
  <c r="CG204" i="1"/>
  <c r="CF204" i="1"/>
  <c r="CG203" i="1"/>
  <c r="CF203" i="1"/>
  <c r="CG202" i="1"/>
  <c r="CF202" i="1"/>
  <c r="CG201" i="1"/>
  <c r="CF201" i="1"/>
  <c r="CG205" i="1"/>
  <c r="CF205" i="1"/>
  <c r="BF213" i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N212" i="1"/>
  <c r="N211" i="1"/>
  <c r="BV210" i="1"/>
  <c r="BV208" i="1"/>
  <c r="BS208" i="1"/>
  <c r="BY207" i="1"/>
  <c r="BJ205" i="1"/>
  <c r="BY201" i="1"/>
  <c r="BS201" i="1"/>
  <c r="CF213" i="1" l="1"/>
  <c r="CG213" i="1"/>
  <c r="CG199" i="1"/>
  <c r="CF199" i="1"/>
  <c r="CG198" i="1"/>
  <c r="CF198" i="1"/>
  <c r="CG197" i="1"/>
  <c r="CF197" i="1"/>
  <c r="CG195" i="1"/>
  <c r="CF195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6" i="1"/>
  <c r="CF196" i="1"/>
  <c r="AZ200" i="1"/>
  <c r="AY200" i="1"/>
  <c r="BA196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V194" i="1" l="1"/>
  <c r="BS192" i="1" l="1"/>
  <c r="BV191" i="1" l="1"/>
  <c r="AE200" i="1" l="1"/>
  <c r="AD200" i="1"/>
  <c r="AF191" i="1"/>
  <c r="AF188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Y197" i="1" l="1"/>
  <c r="BY196" i="1"/>
  <c r="BY192" i="1"/>
  <c r="BS196" i="1"/>
  <c r="BS195" i="1"/>
  <c r="N195" i="1"/>
  <c r="CD200" i="1" l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F200" i="1" l="1"/>
  <c r="CG200" i="1"/>
  <c r="BY186" i="1"/>
  <c r="CF176" i="1" l="1"/>
  <c r="CG176" i="1"/>
  <c r="CF177" i="1"/>
  <c r="CG177" i="1"/>
  <c r="CF178" i="1"/>
  <c r="CG178" i="1"/>
  <c r="CF179" i="1"/>
  <c r="CG179" i="1"/>
  <c r="CF180" i="1"/>
  <c r="CG180" i="1"/>
  <c r="CF181" i="1"/>
  <c r="CG181" i="1"/>
  <c r="CF182" i="1"/>
  <c r="CG182" i="1"/>
  <c r="CF183" i="1"/>
  <c r="CG183" i="1"/>
  <c r="CF184" i="1"/>
  <c r="CG184" i="1"/>
  <c r="CF185" i="1"/>
  <c r="CG185" i="1"/>
  <c r="CF186" i="1"/>
  <c r="CG186" i="1"/>
  <c r="CG175" i="1"/>
  <c r="CF175" i="1"/>
  <c r="CA187" i="1"/>
  <c r="BZ187" i="1"/>
  <c r="CB184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T187" i="1" l="1"/>
  <c r="AS187" i="1"/>
  <c r="AU17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Y180" i="1" l="1"/>
  <c r="BY176" i="1"/>
  <c r="BM184" i="1"/>
  <c r="AX176" i="1"/>
  <c r="AV187" i="1"/>
  <c r="AW187" i="1"/>
  <c r="AL182" i="1"/>
  <c r="AI184" i="1"/>
  <c r="AI182" i="1"/>
  <c r="CD187" i="1"/>
  <c r="CC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Q187" i="1"/>
  <c r="AP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G187" i="1" l="1"/>
  <c r="CF187" i="1"/>
  <c r="CF163" i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G162" i="1"/>
  <c r="CF162" i="1"/>
  <c r="BL174" i="1"/>
  <c r="BK174" i="1"/>
  <c r="BM173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Y170" i="1" l="1"/>
  <c r="CE164" i="1" l="1"/>
  <c r="BY163" i="1"/>
  <c r="BV172" i="1"/>
  <c r="K170" i="1"/>
  <c r="K166" i="1"/>
  <c r="K163" i="1"/>
  <c r="CD174" i="1"/>
  <c r="CC174" i="1"/>
  <c r="BX174" i="1"/>
  <c r="BW174" i="1"/>
  <c r="BU174" i="1"/>
  <c r="BT174" i="1"/>
  <c r="BR174" i="1"/>
  <c r="BQ174" i="1"/>
  <c r="BO174" i="1"/>
  <c r="BN174" i="1"/>
  <c r="BI174" i="1"/>
  <c r="BH174" i="1"/>
  <c r="BC174" i="1"/>
  <c r="BB174" i="1"/>
  <c r="AW174" i="1"/>
  <c r="AV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G174" i="1" l="1"/>
  <c r="CF174" i="1"/>
  <c r="CE153" i="1"/>
  <c r="CG154" i="1" l="1"/>
  <c r="CG155" i="1"/>
  <c r="CG156" i="1"/>
  <c r="CG157" i="1"/>
  <c r="CG158" i="1"/>
  <c r="CG159" i="1"/>
  <c r="CG160" i="1"/>
  <c r="CG153" i="1"/>
  <c r="CF154" i="1"/>
  <c r="CF155" i="1"/>
  <c r="CF156" i="1"/>
  <c r="CF157" i="1"/>
  <c r="CF158" i="1"/>
  <c r="CF159" i="1"/>
  <c r="CF160" i="1"/>
  <c r="CF153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S152" i="1" l="1"/>
  <c r="CG150" i="1" l="1"/>
  <c r="CG151" i="1"/>
  <c r="CG152" i="1"/>
  <c r="CG149" i="1"/>
  <c r="CF150" i="1"/>
  <c r="CF151" i="1"/>
  <c r="CF152" i="1"/>
  <c r="CF149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61" i="1"/>
  <c r="AP161" i="1"/>
  <c r="AR151" i="1"/>
  <c r="AX151" i="1"/>
  <c r="M161" i="1" l="1"/>
  <c r="L161" i="1"/>
  <c r="N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Y159" i="1" l="1"/>
  <c r="BY157" i="1"/>
  <c r="BY154" i="1"/>
  <c r="BY153" i="1"/>
  <c r="BY152" i="1"/>
  <c r="BV156" i="1"/>
  <c r="BV150" i="1"/>
  <c r="BS159" i="1"/>
  <c r="AX159" i="1"/>
  <c r="AX153" i="1"/>
  <c r="Q155" i="1"/>
  <c r="K159" i="1"/>
  <c r="K158" i="1"/>
  <c r="K155" i="1"/>
  <c r="H151" i="1"/>
  <c r="BX161" i="1"/>
  <c r="BW161" i="1"/>
  <c r="BU161" i="1"/>
  <c r="BT161" i="1"/>
  <c r="BR161" i="1"/>
  <c r="BQ161" i="1"/>
  <c r="BO161" i="1"/>
  <c r="BN161" i="1"/>
  <c r="BI161" i="1"/>
  <c r="BH161" i="1"/>
  <c r="BC161" i="1"/>
  <c r="BB161" i="1"/>
  <c r="AW161" i="1"/>
  <c r="AV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CG161" i="1" l="1"/>
  <c r="CF161" i="1"/>
  <c r="BS138" i="1"/>
  <c r="K138" i="1"/>
  <c r="BY140" i="1" l="1"/>
  <c r="AX147" i="1"/>
  <c r="K145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W148" i="1"/>
  <c r="AV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J148" i="1"/>
  <c r="I148" i="1"/>
  <c r="G148" i="1"/>
  <c r="F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W135" i="1"/>
  <c r="AV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J135" i="1"/>
  <c r="I135" i="1"/>
  <c r="G135" i="1"/>
  <c r="F135" i="1"/>
  <c r="D135" i="1"/>
  <c r="C135" i="1"/>
  <c r="BY134" i="1"/>
  <c r="AX134" i="1"/>
  <c r="BY133" i="1"/>
  <c r="BY131" i="1"/>
  <c r="AX131" i="1"/>
  <c r="AC51" i="1" l="1"/>
  <c r="BU122" i="1" l="1"/>
  <c r="BT122" i="1"/>
  <c r="BI122" i="1"/>
  <c r="BH122" i="1"/>
  <c r="AN122" i="1"/>
  <c r="AM122" i="1"/>
  <c r="AH122" i="1"/>
  <c r="AG122" i="1"/>
  <c r="BU109" i="1"/>
  <c r="BT109" i="1"/>
  <c r="BI109" i="1"/>
  <c r="BH109" i="1"/>
  <c r="AN109" i="1"/>
  <c r="AM109" i="1"/>
  <c r="AH109" i="1"/>
  <c r="AG109" i="1"/>
  <c r="V109" i="1"/>
  <c r="U109" i="1"/>
  <c r="BI96" i="1"/>
  <c r="BH96" i="1"/>
  <c r="AN96" i="1"/>
  <c r="AM96" i="1"/>
  <c r="AH96" i="1"/>
  <c r="AG96" i="1"/>
  <c r="V96" i="1"/>
  <c r="U96" i="1"/>
  <c r="BU83" i="1"/>
  <c r="BT83" i="1"/>
  <c r="BI83" i="1"/>
  <c r="BH83" i="1"/>
  <c r="AN83" i="1"/>
  <c r="AM83" i="1"/>
  <c r="AH83" i="1"/>
  <c r="AG83" i="1"/>
  <c r="V83" i="1"/>
  <c r="U83" i="1"/>
  <c r="BU70" i="1"/>
  <c r="BT70" i="1"/>
  <c r="BI70" i="1"/>
  <c r="BH70" i="1"/>
  <c r="AN70" i="1"/>
  <c r="AM70" i="1"/>
  <c r="V70" i="1"/>
  <c r="U70" i="1"/>
  <c r="BU57" i="1"/>
  <c r="BT57" i="1"/>
  <c r="BI57" i="1"/>
  <c r="BH57" i="1"/>
  <c r="AN57" i="1"/>
  <c r="AM57" i="1"/>
  <c r="AH57" i="1"/>
  <c r="AG57" i="1"/>
  <c r="V57" i="1"/>
  <c r="U57" i="1"/>
  <c r="BU44" i="1"/>
  <c r="BT44" i="1"/>
  <c r="BI44" i="1"/>
  <c r="BH44" i="1"/>
  <c r="AN44" i="1"/>
  <c r="AM44" i="1"/>
  <c r="AH44" i="1"/>
  <c r="AG44" i="1"/>
  <c r="V44" i="1"/>
  <c r="U44" i="1"/>
  <c r="BU31" i="1"/>
  <c r="BT31" i="1"/>
  <c r="BI31" i="1"/>
  <c r="BH31" i="1"/>
  <c r="AH31" i="1"/>
  <c r="AG31" i="1"/>
  <c r="V31" i="1"/>
  <c r="U31" i="1"/>
  <c r="BU18" i="1"/>
  <c r="BT18" i="1"/>
  <c r="AH18" i="1"/>
  <c r="AG18" i="1"/>
  <c r="V18" i="1"/>
  <c r="U18" i="1"/>
  <c r="BY126" i="1" l="1"/>
  <c r="AX127" i="1"/>
  <c r="K128" i="1"/>
  <c r="K123" i="1"/>
  <c r="CG134" i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11" i="1"/>
  <c r="CG112" i="1"/>
  <c r="CG113" i="1"/>
  <c r="CG114" i="1"/>
  <c r="CG115" i="1"/>
  <c r="CG116" i="1"/>
  <c r="CG117" i="1"/>
  <c r="CG118" i="1"/>
  <c r="CG119" i="1"/>
  <c r="CG120" i="1"/>
  <c r="CG121" i="1"/>
  <c r="CG110" i="1"/>
  <c r="V122" i="1"/>
  <c r="U122" i="1"/>
  <c r="CG85" i="1"/>
  <c r="CG86" i="1"/>
  <c r="CG87" i="1"/>
  <c r="CG88" i="1"/>
  <c r="CG89" i="1"/>
  <c r="CG90" i="1"/>
  <c r="CG91" i="1"/>
  <c r="CG92" i="1"/>
  <c r="CG93" i="1"/>
  <c r="CG94" i="1"/>
  <c r="CG95" i="1"/>
  <c r="CG84" i="1"/>
  <c r="BU96" i="1"/>
  <c r="BT96" i="1"/>
  <c r="CG59" i="1"/>
  <c r="CG60" i="1"/>
  <c r="CG61" i="1"/>
  <c r="CG62" i="1"/>
  <c r="CG63" i="1"/>
  <c r="CG64" i="1"/>
  <c r="CG65" i="1"/>
  <c r="CG66" i="1"/>
  <c r="CG67" i="1"/>
  <c r="CG68" i="1"/>
  <c r="CG69" i="1"/>
  <c r="CG58" i="1"/>
  <c r="AH70" i="1"/>
  <c r="AG70" i="1"/>
  <c r="CG20" i="1"/>
  <c r="CG21" i="1"/>
  <c r="CG22" i="1"/>
  <c r="CG23" i="1"/>
  <c r="CG24" i="1"/>
  <c r="CG25" i="1"/>
  <c r="CG26" i="1"/>
  <c r="CG27" i="1"/>
  <c r="CG28" i="1"/>
  <c r="CG29" i="1"/>
  <c r="CG30" i="1"/>
  <c r="CG19" i="1"/>
  <c r="AN31" i="1"/>
  <c r="AM31" i="1"/>
  <c r="CG7" i="1"/>
  <c r="CG8" i="1"/>
  <c r="CG9" i="1"/>
  <c r="CG10" i="1"/>
  <c r="CG11" i="1"/>
  <c r="CG12" i="1"/>
  <c r="CG13" i="1"/>
  <c r="CG14" i="1"/>
  <c r="CG15" i="1"/>
  <c r="CG16" i="1"/>
  <c r="CG17" i="1"/>
  <c r="CF7" i="1"/>
  <c r="CF8" i="1"/>
  <c r="CF9" i="1"/>
  <c r="CF10" i="1"/>
  <c r="CF11" i="1"/>
  <c r="CF12" i="1"/>
  <c r="CF13" i="1"/>
  <c r="CF14" i="1"/>
  <c r="CF15" i="1"/>
  <c r="CF16" i="1"/>
  <c r="CF17" i="1"/>
  <c r="CG6" i="1"/>
  <c r="CF6" i="1"/>
  <c r="BI18" i="1"/>
  <c r="BH18" i="1"/>
  <c r="AN18" i="1"/>
  <c r="AM18" i="1"/>
  <c r="CF121" i="1"/>
  <c r="CF120" i="1"/>
  <c r="CF119" i="1"/>
  <c r="CF118" i="1"/>
  <c r="CF117" i="1"/>
  <c r="CF116" i="1"/>
  <c r="CF115" i="1"/>
  <c r="CF114" i="1"/>
  <c r="CF113" i="1"/>
  <c r="CF112" i="1"/>
  <c r="CF111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BY16" i="1"/>
  <c r="AC28" i="1"/>
  <c r="BX122" i="1"/>
  <c r="BW122" i="1"/>
  <c r="BR122" i="1"/>
  <c r="BQ122" i="1"/>
  <c r="BO122" i="1"/>
  <c r="BN122" i="1"/>
  <c r="BC122" i="1"/>
  <c r="BB122" i="1"/>
  <c r="AW122" i="1"/>
  <c r="AV122" i="1"/>
  <c r="AK122" i="1"/>
  <c r="AJ122" i="1"/>
  <c r="AB122" i="1"/>
  <c r="AA122" i="1"/>
  <c r="Y122" i="1"/>
  <c r="X122" i="1"/>
  <c r="S122" i="1"/>
  <c r="R122" i="1"/>
  <c r="P122" i="1"/>
  <c r="O122" i="1"/>
  <c r="J122" i="1"/>
  <c r="I122" i="1"/>
  <c r="G122" i="1"/>
  <c r="F122" i="1"/>
  <c r="D122" i="1"/>
  <c r="C122" i="1"/>
  <c r="BY121" i="1"/>
  <c r="AX120" i="1"/>
  <c r="AL119" i="1"/>
  <c r="K119" i="1"/>
  <c r="AX117" i="1"/>
  <c r="Z112" i="1"/>
  <c r="BY111" i="1"/>
  <c r="AX111" i="1"/>
  <c r="Z111" i="1"/>
  <c r="BY110" i="1"/>
  <c r="BX109" i="1"/>
  <c r="BW109" i="1"/>
  <c r="BR109" i="1"/>
  <c r="BQ109" i="1"/>
  <c r="BO109" i="1"/>
  <c r="BN109" i="1"/>
  <c r="BC109" i="1"/>
  <c r="BB109" i="1"/>
  <c r="AW109" i="1"/>
  <c r="AV109" i="1"/>
  <c r="AK109" i="1"/>
  <c r="AJ109" i="1"/>
  <c r="AB109" i="1"/>
  <c r="AA109" i="1"/>
  <c r="Y109" i="1"/>
  <c r="X109" i="1"/>
  <c r="S109" i="1"/>
  <c r="R109" i="1"/>
  <c r="P109" i="1"/>
  <c r="O109" i="1"/>
  <c r="J109" i="1"/>
  <c r="I109" i="1"/>
  <c r="G109" i="1"/>
  <c r="F109" i="1"/>
  <c r="D109" i="1"/>
  <c r="C109" i="1"/>
  <c r="AX104" i="1"/>
  <c r="AX102" i="1"/>
  <c r="AX100" i="1"/>
  <c r="K99" i="1"/>
  <c r="Q98" i="1"/>
  <c r="AC97" i="1"/>
  <c r="BX96" i="1"/>
  <c r="BW96" i="1"/>
  <c r="BR96" i="1"/>
  <c r="BQ96" i="1"/>
  <c r="BO96" i="1"/>
  <c r="BN96" i="1"/>
  <c r="BC96" i="1"/>
  <c r="BB96" i="1"/>
  <c r="AW96" i="1"/>
  <c r="AV96" i="1"/>
  <c r="AK96" i="1"/>
  <c r="AJ96" i="1"/>
  <c r="AB96" i="1"/>
  <c r="AA96" i="1"/>
  <c r="Y96" i="1"/>
  <c r="X96" i="1"/>
  <c r="S96" i="1"/>
  <c r="R96" i="1"/>
  <c r="P96" i="1"/>
  <c r="O96" i="1"/>
  <c r="J96" i="1"/>
  <c r="I96" i="1"/>
  <c r="G96" i="1"/>
  <c r="F96" i="1"/>
  <c r="D96" i="1"/>
  <c r="C96" i="1"/>
  <c r="AC93" i="1"/>
  <c r="K90" i="1"/>
  <c r="K88" i="1"/>
  <c r="AC87" i="1"/>
  <c r="BX83" i="1"/>
  <c r="BW83" i="1"/>
  <c r="BR83" i="1"/>
  <c r="BQ83" i="1"/>
  <c r="BO83" i="1"/>
  <c r="BN83" i="1"/>
  <c r="BC83" i="1"/>
  <c r="BB83" i="1"/>
  <c r="AW83" i="1"/>
  <c r="AV83" i="1"/>
  <c r="AK83" i="1"/>
  <c r="AJ83" i="1"/>
  <c r="AB83" i="1"/>
  <c r="AA83" i="1"/>
  <c r="Y83" i="1"/>
  <c r="X83" i="1"/>
  <c r="S83" i="1"/>
  <c r="R83" i="1"/>
  <c r="P83" i="1"/>
  <c r="O83" i="1"/>
  <c r="J83" i="1"/>
  <c r="I83" i="1"/>
  <c r="G83" i="1"/>
  <c r="F83" i="1"/>
  <c r="D83" i="1"/>
  <c r="C83" i="1"/>
  <c r="H80" i="1"/>
  <c r="K79" i="1"/>
  <c r="T77" i="1"/>
  <c r="K76" i="1"/>
  <c r="BP74" i="1"/>
  <c r="BX70" i="1"/>
  <c r="BW70" i="1"/>
  <c r="BR70" i="1"/>
  <c r="BQ70" i="1"/>
  <c r="BO70" i="1"/>
  <c r="BN70" i="1"/>
  <c r="BC70" i="1"/>
  <c r="BB70" i="1"/>
  <c r="AW70" i="1"/>
  <c r="AV70" i="1"/>
  <c r="AK70" i="1"/>
  <c r="AJ70" i="1"/>
  <c r="AB70" i="1"/>
  <c r="AA70" i="1"/>
  <c r="Y70" i="1"/>
  <c r="X70" i="1"/>
  <c r="S70" i="1"/>
  <c r="R70" i="1"/>
  <c r="P70" i="1"/>
  <c r="O70" i="1"/>
  <c r="J70" i="1"/>
  <c r="I70" i="1"/>
  <c r="G70" i="1"/>
  <c r="F70" i="1"/>
  <c r="D70" i="1"/>
  <c r="C70" i="1"/>
  <c r="BP67" i="1"/>
  <c r="BP62" i="1"/>
  <c r="H60" i="1"/>
  <c r="BX57" i="1"/>
  <c r="BW57" i="1"/>
  <c r="BR57" i="1"/>
  <c r="BQ57" i="1"/>
  <c r="BO57" i="1"/>
  <c r="BN57" i="1"/>
  <c r="BC57" i="1"/>
  <c r="BB57" i="1"/>
  <c r="AW57" i="1"/>
  <c r="AV57" i="1"/>
  <c r="AK57" i="1"/>
  <c r="AJ57" i="1"/>
  <c r="AB57" i="1"/>
  <c r="AA57" i="1"/>
  <c r="Y57" i="1"/>
  <c r="X57" i="1"/>
  <c r="S57" i="1"/>
  <c r="R57" i="1"/>
  <c r="P57" i="1"/>
  <c r="O57" i="1"/>
  <c r="J57" i="1"/>
  <c r="I57" i="1"/>
  <c r="G57" i="1"/>
  <c r="F57" i="1"/>
  <c r="D57" i="1"/>
  <c r="C57" i="1"/>
  <c r="AX53" i="1"/>
  <c r="AC50" i="1"/>
  <c r="BP49" i="1"/>
  <c r="H48" i="1"/>
  <c r="E46" i="1"/>
  <c r="Z45" i="1"/>
  <c r="BX44" i="1"/>
  <c r="BW44" i="1"/>
  <c r="BR44" i="1"/>
  <c r="BQ44" i="1"/>
  <c r="BO44" i="1"/>
  <c r="BN44" i="1"/>
  <c r="BC44" i="1"/>
  <c r="BB44" i="1"/>
  <c r="AW44" i="1"/>
  <c r="AV44" i="1"/>
  <c r="AK44" i="1"/>
  <c r="AJ44" i="1"/>
  <c r="AB44" i="1"/>
  <c r="AA44" i="1"/>
  <c r="Y44" i="1"/>
  <c r="X44" i="1"/>
  <c r="S44" i="1"/>
  <c r="R44" i="1"/>
  <c r="P44" i="1"/>
  <c r="O44" i="1"/>
  <c r="J44" i="1"/>
  <c r="I44" i="1"/>
  <c r="G44" i="1"/>
  <c r="F44" i="1"/>
  <c r="D44" i="1"/>
  <c r="C44" i="1"/>
  <c r="K43" i="1"/>
  <c r="BY39" i="1"/>
  <c r="Z37" i="1"/>
  <c r="AC36" i="1"/>
  <c r="BD34" i="1"/>
  <c r="K34" i="1"/>
  <c r="AC33" i="1"/>
  <c r="Z33" i="1"/>
  <c r="BX31" i="1"/>
  <c r="BW31" i="1"/>
  <c r="BR31" i="1"/>
  <c r="BQ31" i="1"/>
  <c r="BO31" i="1"/>
  <c r="BN31" i="1"/>
  <c r="BC31" i="1"/>
  <c r="BB31" i="1"/>
  <c r="AW31" i="1"/>
  <c r="AV31" i="1"/>
  <c r="AK31" i="1"/>
  <c r="AJ31" i="1"/>
  <c r="AB31" i="1"/>
  <c r="AA31" i="1"/>
  <c r="Y31" i="1"/>
  <c r="X31" i="1"/>
  <c r="S31" i="1"/>
  <c r="R31" i="1"/>
  <c r="P31" i="1"/>
  <c r="O31" i="1"/>
  <c r="J31" i="1"/>
  <c r="I31" i="1"/>
  <c r="G31" i="1"/>
  <c r="F31" i="1"/>
  <c r="D31" i="1"/>
  <c r="C31" i="1"/>
  <c r="AL27" i="1"/>
  <c r="BS25" i="1"/>
  <c r="AL24" i="1"/>
  <c r="Z23" i="1"/>
  <c r="Z20" i="1"/>
  <c r="BX18" i="1"/>
  <c r="BW18" i="1"/>
  <c r="BR18" i="1"/>
  <c r="BQ18" i="1"/>
  <c r="BO18" i="1"/>
  <c r="BN18" i="1"/>
  <c r="BC18" i="1"/>
  <c r="BB18" i="1"/>
  <c r="AW18" i="1"/>
  <c r="AV18" i="1"/>
  <c r="AK18" i="1"/>
  <c r="AJ18" i="1"/>
  <c r="AB18" i="1"/>
  <c r="AA18" i="1"/>
  <c r="Y18" i="1"/>
  <c r="X18" i="1"/>
  <c r="S18" i="1"/>
  <c r="R18" i="1"/>
  <c r="P18" i="1"/>
  <c r="O18" i="1"/>
  <c r="J18" i="1"/>
  <c r="I18" i="1"/>
  <c r="G18" i="1"/>
  <c r="F18" i="1"/>
  <c r="D18" i="1"/>
  <c r="C18" i="1"/>
  <c r="AL16" i="1"/>
  <c r="Z14" i="1"/>
  <c r="AL10" i="1"/>
  <c r="K8" i="1"/>
  <c r="Z7" i="1"/>
  <c r="AL6" i="1"/>
  <c r="CG122" i="1" l="1"/>
  <c r="CF135" i="1"/>
  <c r="CG135" i="1"/>
  <c r="CG96" i="1"/>
  <c r="CG70" i="1"/>
  <c r="CF122" i="1"/>
  <c r="CF18" i="1"/>
  <c r="CG31" i="1"/>
  <c r="CG18" i="1"/>
  <c r="CF44" i="1"/>
  <c r="CG109" i="1"/>
  <c r="CG44" i="1"/>
  <c r="CF57" i="1"/>
  <c r="CF83" i="1"/>
  <c r="CF31" i="1"/>
  <c r="CG57" i="1"/>
  <c r="CF70" i="1"/>
  <c r="CG83" i="1"/>
  <c r="CF96" i="1"/>
  <c r="CF109" i="1"/>
</calcChain>
</file>

<file path=xl/sharedStrings.xml><?xml version="1.0" encoding="utf-8"?>
<sst xmlns="http://schemas.openxmlformats.org/spreadsheetml/2006/main" count="338" uniqueCount="51">
  <si>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</si>
  <si>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</si>
  <si>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</si>
  <si>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</si>
  <si>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</si>
  <si>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</si>
  <si>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</si>
  <si>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</si>
  <si>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</si>
  <si>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</si>
  <si>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</si>
  <si>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</si>
  <si>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</si>
  <si>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</si>
  <si>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</si>
  <si>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</si>
  <si>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</si>
  <si>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</si>
  <si>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</si>
  <si>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</si>
  <si>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</si>
  <si>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Belgium</t>
  </si>
  <si>
    <t>Bouvet Island</t>
  </si>
  <si>
    <t>Bulgaria</t>
  </si>
  <si>
    <t>China</t>
  </si>
  <si>
    <t>Croatia</t>
  </si>
  <si>
    <t>Germany</t>
  </si>
  <si>
    <t>Netherlands</t>
  </si>
  <si>
    <t>New Zealand</t>
  </si>
  <si>
    <t>Switzerland</t>
  </si>
  <si>
    <t>Thailand</t>
  </si>
  <si>
    <t>United States</t>
  </si>
  <si>
    <t>All countries</t>
  </si>
  <si>
    <t>Total quantity in tons</t>
  </si>
  <si>
    <t>Total FOB value (R'000)</t>
  </si>
  <si>
    <t>Singapore</t>
  </si>
  <si>
    <t>France</t>
  </si>
  <si>
    <t>United Kingdom</t>
  </si>
  <si>
    <t>Canada</t>
  </si>
  <si>
    <t>Tariff Line 2309.90.30 Preparations - Other - Feed supplements added melengestrol</t>
  </si>
  <si>
    <t>Korea, Rep Of</t>
  </si>
  <si>
    <t>Malaysia</t>
  </si>
  <si>
    <t>Zambia</t>
  </si>
  <si>
    <t>Swaziland</t>
  </si>
  <si>
    <t>Botswana</t>
  </si>
  <si>
    <t>Mexico</t>
  </si>
  <si>
    <t>Unknown</t>
  </si>
  <si>
    <t>Denmark</t>
  </si>
  <si>
    <t>Month</t>
  </si>
  <si>
    <t>New Caledonia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</si>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</sst>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Fon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/>
    <xf numFmtId="164" fontId="0" fillId="0" borderId="4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5" fillId="3" borderId="9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164" fontId="0" fillId="0" borderId="4" xfId="0" applyNumberFormat="1" applyFont="1" applyBorder="1"/>
    <xf numFmtId="4" fontId="0" fillId="0" borderId="5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6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5" xfId="0" applyBorder="1"/>
    <xf numFmtId="4" fontId="0" fillId="0" borderId="3" xfId="0" applyNumberFormat="1" applyBorder="1"/>
    <xf numFmtId="0" fontId="1" fillId="0" borderId="3" xfId="0" applyFont="1" applyBorder="1"/>
    <xf numFmtId="4" fontId="7" fillId="0" borderId="3" xfId="0" applyNumberFormat="1" applyFont="1" applyBorder="1"/>
    <xf numFmtId="4" fontId="0" fillId="0" borderId="19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164" fontId="5" fillId="3" borderId="21" xfId="0" applyNumberFormat="1" applyFont="1" applyFill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5" fillId="3" borderId="22" xfId="0" applyFont="1" applyFill="1" applyBorder="1"/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2" max="2" width="11.5703125" bestFit="1" customWidth="1"/>
    <col min="3" max="3" width="9.140625" style="12" customWidth="1"/>
    <col min="4" max="4" width="10.28515625" style="6" bestFit="1" customWidth="1"/>
    <col min="5" max="5" width="9.85546875" style="6" bestFit="1" customWidth="1"/>
    <col min="6" max="6" width="9.140625" style="12" customWidth="1"/>
    <col min="7" max="7" width="10.28515625" style="6" bestFit="1" customWidth="1"/>
    <col min="8" max="8" width="10.85546875" style="6" bestFit="1" customWidth="1"/>
    <col min="9" max="9" width="9.140625" style="12" customWidth="1"/>
    <col min="10" max="10" width="10.28515625" style="6" bestFit="1" customWidth="1"/>
    <col min="11" max="11" width="10.85546875" style="6" bestFit="1" customWidth="1"/>
    <col min="12" max="12" width="9.140625" style="12" customWidth="1"/>
    <col min="13" max="13" width="10.28515625" style="6" bestFit="1" customWidth="1"/>
    <col min="14" max="14" width="9.85546875" style="6" bestFit="1" customWidth="1"/>
    <col min="15" max="15" width="9.140625" style="12" customWidth="1"/>
    <col min="16" max="16" width="10.28515625" style="6" bestFit="1" customWidth="1"/>
    <col min="17" max="17" width="10.85546875" style="6" bestFit="1" customWidth="1"/>
    <col min="18" max="18" width="9.140625" style="12" customWidth="1"/>
    <col min="19" max="19" width="10.28515625" style="6" bestFit="1" customWidth="1"/>
    <col min="20" max="20" width="9.85546875" style="6" bestFit="1" customWidth="1"/>
    <col min="21" max="21" width="9.140625" style="12" customWidth="1"/>
    <col min="22" max="22" width="10.28515625" style="6" bestFit="1" customWidth="1"/>
    <col min="23" max="23" width="9.42578125" style="6" bestFit="1" customWidth="1"/>
    <col min="24" max="24" width="9.140625" style="12" customWidth="1"/>
    <col min="25" max="25" width="10.28515625" style="6" bestFit="1" customWidth="1"/>
    <col min="26" max="26" width="9.85546875" style="6" bestFit="1" customWidth="1"/>
    <col min="27" max="27" width="9.140625" style="12" customWidth="1"/>
    <col min="28" max="28" width="10.28515625" style="6" bestFit="1" customWidth="1"/>
    <col min="29" max="29" width="10.5703125" style="6" bestFit="1" customWidth="1"/>
    <col min="30" max="30" width="9.140625" style="12" customWidth="1"/>
    <col min="31" max="31" width="10.28515625" style="6" bestFit="1" customWidth="1"/>
    <col min="32" max="32" width="11.28515625" style="6" customWidth="1"/>
    <col min="33" max="33" width="9.140625" style="12" customWidth="1"/>
    <col min="34" max="34" width="10.28515625" style="6" bestFit="1" customWidth="1"/>
    <col min="35" max="35" width="9.42578125" style="6" bestFit="1" customWidth="1"/>
    <col min="36" max="36" width="9.140625" style="12" customWidth="1"/>
    <col min="37" max="37" width="10.28515625" style="6" bestFit="1" customWidth="1"/>
    <col min="38" max="38" width="10.85546875" style="6" bestFit="1" customWidth="1"/>
    <col min="39" max="39" width="9.140625" style="12" customWidth="1"/>
    <col min="40" max="40" width="10.28515625" style="6" bestFit="1" customWidth="1"/>
    <col min="41" max="41" width="9.42578125" style="6" bestFit="1" customWidth="1"/>
    <col min="42" max="42" width="9.42578125" style="6" customWidth="1"/>
    <col min="43" max="43" width="10.28515625" style="6" bestFit="1" customWidth="1"/>
    <col min="44" max="44" width="12.42578125" style="6" bestFit="1" customWidth="1"/>
    <col min="45" max="45" width="9.140625" style="12" customWidth="1"/>
    <col min="46" max="46" width="10.28515625" style="6" bestFit="1" customWidth="1"/>
    <col min="47" max="47" width="9.85546875" style="6" bestFit="1" customWidth="1"/>
    <col min="48" max="48" width="9.140625" style="12" customWidth="1"/>
    <col min="49" max="49" width="10.28515625" style="6" bestFit="1" customWidth="1"/>
    <col min="50" max="50" width="9.85546875" style="6" bestFit="1" customWidth="1"/>
    <col min="51" max="51" width="9.140625" style="12" customWidth="1"/>
    <col min="52" max="52" width="10.28515625" style="6" bestFit="1" customWidth="1"/>
    <col min="53" max="53" width="9.85546875" style="6" bestFit="1" customWidth="1"/>
    <col min="54" max="54" width="9.140625" style="12" customWidth="1"/>
    <col min="55" max="55" width="10.28515625" style="6" bestFit="1" customWidth="1"/>
    <col min="56" max="56" width="9.85546875" style="6" bestFit="1" customWidth="1"/>
    <col min="57" max="57" width="9.140625" style="12" customWidth="1"/>
    <col min="58" max="58" width="10.28515625" style="6" bestFit="1" customWidth="1"/>
    <col min="59" max="59" width="9.42578125" style="6" bestFit="1" customWidth="1"/>
    <col min="60" max="60" width="9.140625" style="12" customWidth="1"/>
    <col min="61" max="61" width="10.28515625" style="6" bestFit="1" customWidth="1"/>
    <col min="62" max="62" width="9.85546875" style="6" bestFit="1" customWidth="1"/>
    <col min="63" max="63" width="9.140625" style="12" customWidth="1"/>
    <col min="64" max="64" width="10.28515625" style="6" bestFit="1" customWidth="1"/>
    <col min="65" max="65" width="10.85546875" style="6" bestFit="1" customWidth="1"/>
    <col min="66" max="66" width="9.140625" style="12" customWidth="1"/>
    <col min="67" max="67" width="10.28515625" style="6" bestFit="1" customWidth="1"/>
    <col min="68" max="68" width="10.85546875" style="6" bestFit="1" customWidth="1"/>
    <col min="69" max="69" width="9.140625" style="12" customWidth="1"/>
    <col min="70" max="70" width="10.28515625" style="6" bestFit="1" customWidth="1"/>
    <col min="71" max="71" width="10.85546875" style="6" bestFit="1" customWidth="1"/>
    <col min="72" max="72" width="9.140625" style="12" customWidth="1"/>
    <col min="73" max="73" width="10.28515625" style="6" bestFit="1" customWidth="1"/>
    <col min="74" max="74" width="12.42578125" style="6" customWidth="1"/>
    <col min="75" max="75" width="10.5703125" style="12" customWidth="1"/>
    <col min="76" max="76" width="11" style="6" customWidth="1"/>
    <col min="77" max="77" width="12" style="6" customWidth="1"/>
    <col min="78" max="78" width="9.140625" style="12" customWidth="1"/>
    <col min="79" max="79" width="10.28515625" style="6" bestFit="1" customWidth="1"/>
    <col min="80" max="80" width="10.85546875" style="6" bestFit="1" customWidth="1"/>
    <col min="81" max="81" width="9.140625" style="12" customWidth="1"/>
    <col min="82" max="82" width="10.28515625" style="6" bestFit="1" customWidth="1"/>
    <col min="83" max="83" width="10.85546875" style="6" bestFit="1" customWidth="1"/>
    <col min="84" max="84" width="12.140625" style="12" bestFit="1" customWidth="1"/>
    <col min="85" max="85" width="12.140625" style="6" bestFit="1" customWidth="1"/>
    <col min="86" max="86" width="9.140625" style="6"/>
    <col min="87" max="87" width="1.7109375" style="6" customWidth="1"/>
    <col min="88" max="88" width="12.140625" style="6" customWidth="1"/>
    <col min="89" max="90" width="9.140625" style="6"/>
    <col min="91" max="91" width="1.7109375" style="6" customWidth="1"/>
    <col min="92" max="94" width="9.140625" style="6"/>
    <col min="95" max="95" width="1.7109375" style="6" customWidth="1"/>
    <col min="96" max="98" width="9.140625" style="6"/>
    <col min="99" max="99" width="1.7109375" customWidth="1"/>
    <col min="103" max="103" width="1.7109375" customWidth="1"/>
  </cols>
  <sheetData>
    <row r="1" spans="1:185" s="16" customFormat="1" x14ac:dyDescent="0.25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185" s="22" customFormat="1" ht="21" customHeight="1" x14ac:dyDescent="0.35">
      <c r="B2" s="19" t="s">
        <v>18</v>
      </c>
      <c r="C2" s="61" t="s">
        <v>39</v>
      </c>
      <c r="D2" s="62"/>
      <c r="E2" s="62"/>
      <c r="F2" s="61"/>
      <c r="G2" s="62"/>
      <c r="H2" s="62"/>
      <c r="I2" s="61"/>
      <c r="J2" s="62"/>
      <c r="K2" s="62"/>
      <c r="L2" s="62"/>
      <c r="M2" s="62"/>
      <c r="N2" s="62"/>
      <c r="O2" s="61"/>
      <c r="P2" s="62"/>
      <c r="Q2" s="62"/>
      <c r="R2" s="61"/>
      <c r="S2" s="62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0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</row>
    <row r="3" spans="1:185" s="22" customFormat="1" ht="16.5" thickBot="1" x14ac:dyDescent="0.3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0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</row>
    <row r="4" spans="1:185" s="10" customFormat="1" ht="45" customHeight="1" x14ac:dyDescent="0.25">
      <c r="A4" s="72" t="s">
        <v>0</v>
      </c>
      <c r="B4" s="73"/>
      <c r="C4" s="63" t="s">
        <v>19</v>
      </c>
      <c r="D4" s="64"/>
      <c r="E4" s="65"/>
      <c r="F4" s="63" t="s">
        <v>20</v>
      </c>
      <c r="G4" s="64"/>
      <c r="H4" s="65"/>
      <c r="I4" s="63" t="s">
        <v>21</v>
      </c>
      <c r="J4" s="64"/>
      <c r="K4" s="65"/>
      <c r="L4" s="63" t="s">
        <v>44</v>
      </c>
      <c r="M4" s="64"/>
      <c r="N4" s="65"/>
      <c r="O4" s="63" t="s">
        <v>22</v>
      </c>
      <c r="P4" s="64"/>
      <c r="Q4" s="65"/>
      <c r="R4" s="63" t="s">
        <v>23</v>
      </c>
      <c r="S4" s="64"/>
      <c r="T4" s="65"/>
      <c r="U4" s="66" t="s">
        <v>38</v>
      </c>
      <c r="V4" s="67"/>
      <c r="W4" s="68"/>
      <c r="X4" s="63" t="s">
        <v>24</v>
      </c>
      <c r="Y4" s="64"/>
      <c r="Z4" s="65"/>
      <c r="AA4" s="63" t="s">
        <v>25</v>
      </c>
      <c r="AB4" s="64"/>
      <c r="AC4" s="65"/>
      <c r="AD4" s="66" t="s">
        <v>47</v>
      </c>
      <c r="AE4" s="67"/>
      <c r="AF4" s="68"/>
      <c r="AG4" s="66" t="s">
        <v>36</v>
      </c>
      <c r="AH4" s="67"/>
      <c r="AI4" s="68"/>
      <c r="AJ4" s="63" t="s">
        <v>26</v>
      </c>
      <c r="AK4" s="64"/>
      <c r="AL4" s="65"/>
      <c r="AM4" s="66" t="s">
        <v>40</v>
      </c>
      <c r="AN4" s="67"/>
      <c r="AO4" s="68"/>
      <c r="AP4" s="69" t="s">
        <v>41</v>
      </c>
      <c r="AQ4" s="70"/>
      <c r="AR4" s="71"/>
      <c r="AS4" s="63" t="s">
        <v>45</v>
      </c>
      <c r="AT4" s="64"/>
      <c r="AU4" s="65"/>
      <c r="AV4" s="63" t="s">
        <v>27</v>
      </c>
      <c r="AW4" s="64"/>
      <c r="AX4" s="65"/>
      <c r="AY4" s="63" t="s">
        <v>49</v>
      </c>
      <c r="AZ4" s="64"/>
      <c r="BA4" s="65"/>
      <c r="BB4" s="63" t="s">
        <v>28</v>
      </c>
      <c r="BC4" s="64"/>
      <c r="BD4" s="65"/>
      <c r="BE4" s="66" t="s">
        <v>50</v>
      </c>
      <c r="BF4" s="67"/>
      <c r="BG4" s="68"/>
      <c r="BH4" s="66" t="s">
        <v>35</v>
      </c>
      <c r="BI4" s="67"/>
      <c r="BJ4" s="68"/>
      <c r="BK4" s="63" t="s">
        <v>43</v>
      </c>
      <c r="BL4" s="64"/>
      <c r="BM4" s="65"/>
      <c r="BN4" s="63" t="s">
        <v>29</v>
      </c>
      <c r="BO4" s="64"/>
      <c r="BP4" s="65"/>
      <c r="BQ4" s="63" t="s">
        <v>30</v>
      </c>
      <c r="BR4" s="64"/>
      <c r="BS4" s="65"/>
      <c r="BT4" s="66" t="s">
        <v>37</v>
      </c>
      <c r="BU4" s="67"/>
      <c r="BV4" s="68"/>
      <c r="BW4" s="63" t="s">
        <v>31</v>
      </c>
      <c r="BX4" s="64"/>
      <c r="BY4" s="65"/>
      <c r="BZ4" s="66" t="s">
        <v>46</v>
      </c>
      <c r="CA4" s="67"/>
      <c r="CB4" s="68"/>
      <c r="CC4" s="66" t="s">
        <v>42</v>
      </c>
      <c r="CD4" s="67"/>
      <c r="CE4" s="68"/>
      <c r="CF4" s="34" t="s">
        <v>32</v>
      </c>
      <c r="CG4" s="35" t="s">
        <v>32</v>
      </c>
      <c r="CH4" s="8"/>
      <c r="CI4" s="9"/>
      <c r="CJ4" s="8"/>
      <c r="CK4" s="8"/>
      <c r="CL4" s="8"/>
      <c r="CM4" s="9"/>
      <c r="CN4" s="8"/>
      <c r="CO4" s="8"/>
      <c r="CP4" s="8"/>
      <c r="CQ4" s="9"/>
      <c r="CR4" s="8"/>
      <c r="CS4" s="8"/>
      <c r="CT4" s="8"/>
      <c r="CV4" s="11"/>
      <c r="CW4" s="11"/>
      <c r="CX4" s="11"/>
      <c r="CZ4" s="11"/>
      <c r="DA4" s="11"/>
      <c r="DB4" s="11"/>
    </row>
    <row r="5" spans="1:185" ht="45" customHeight="1" thickBot="1" x14ac:dyDescent="0.3">
      <c r="A5" s="44" t="s">
        <v>1</v>
      </c>
      <c r="B5" s="45" t="s">
        <v>48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33</v>
      </c>
      <c r="CG5" s="27" t="s">
        <v>34</v>
      </c>
      <c r="CH5" s="4"/>
      <c r="CI5" s="5"/>
      <c r="CJ5" s="4"/>
      <c r="CK5" s="4"/>
      <c r="CL5" s="4"/>
      <c r="CM5" s="5"/>
      <c r="CN5" s="4"/>
      <c r="CO5" s="4"/>
      <c r="CP5" s="4"/>
      <c r="CQ5" s="5"/>
      <c r="CR5" s="4"/>
      <c r="CS5" s="4"/>
      <c r="CT5" s="4"/>
      <c r="CU5" s="2"/>
      <c r="CV5" s="1"/>
      <c r="CW5" s="1"/>
      <c r="CX5" s="1"/>
      <c r="CY5" s="2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x14ac:dyDescent="0.25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v>0</v>
      </c>
      <c r="X6" s="37">
        <v>0</v>
      </c>
      <c r="Y6" s="13">
        <v>0</v>
      </c>
      <c r="Z6" s="38"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43">
        <v>1</v>
      </c>
      <c r="AK6" s="14">
        <v>67</v>
      </c>
      <c r="AL6" s="38">
        <f t="shared" ref="AL6:AL16" si="0">AK6/AJ6*1000</f>
        <v>67000</v>
      </c>
      <c r="AM6" s="37">
        <v>0</v>
      </c>
      <c r="AN6" s="13">
        <v>0</v>
      </c>
      <c r="AO6" s="38">
        <v>0</v>
      </c>
      <c r="AP6" s="37">
        <v>0</v>
      </c>
      <c r="AQ6" s="13">
        <v>0</v>
      </c>
      <c r="AR6" s="38">
        <v>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37">
        <v>0</v>
      </c>
      <c r="BO6" s="13">
        <v>0</v>
      </c>
      <c r="BP6" s="38">
        <v>0</v>
      </c>
      <c r="BQ6" s="37">
        <v>0</v>
      </c>
      <c r="BR6" s="13">
        <v>0</v>
      </c>
      <c r="BS6" s="38">
        <v>0</v>
      </c>
      <c r="BT6" s="37">
        <v>0</v>
      </c>
      <c r="BU6" s="13">
        <v>0</v>
      </c>
      <c r="BV6" s="38">
        <v>0</v>
      </c>
      <c r="BW6" s="37">
        <v>0</v>
      </c>
      <c r="BX6" s="13">
        <v>0</v>
      </c>
      <c r="BY6" s="38">
        <v>0</v>
      </c>
      <c r="BZ6" s="37">
        <v>0</v>
      </c>
      <c r="CA6" s="13">
        <v>0</v>
      </c>
      <c r="CB6" s="38">
        <v>0</v>
      </c>
      <c r="CC6" s="37">
        <v>0</v>
      </c>
      <c r="CD6" s="13">
        <v>0</v>
      </c>
      <c r="CE6" s="38">
        <v>0</v>
      </c>
      <c r="CF6" s="7">
        <f t="shared" ref="CF6:CF18" si="1">SUM(BW6,BQ6,BN6,BB6,AV6,AJ6,AA6,X6,R6,O6,I6,F6,C6,AM6,BH6)</f>
        <v>1</v>
      </c>
      <c r="CG6" s="15">
        <f t="shared" ref="CG6:CG18" si="2">SUM(BX6,BR6,BO6,BC6,AW6,AK6,AB6,Y6,S6,P6,J6,G6,D6,AN6,BI6)</f>
        <v>67</v>
      </c>
      <c r="CH6" s="4"/>
      <c r="CI6" s="5"/>
      <c r="CJ6" s="4"/>
      <c r="CK6" s="4"/>
      <c r="CL6" s="4"/>
      <c r="CM6" s="5"/>
      <c r="CN6" s="4"/>
      <c r="CO6" s="4"/>
      <c r="CP6" s="4"/>
      <c r="CQ6" s="5"/>
      <c r="CR6" s="4"/>
      <c r="CS6" s="4"/>
      <c r="CT6" s="4"/>
      <c r="CU6" s="2"/>
      <c r="CV6" s="1"/>
      <c r="CW6" s="1"/>
      <c r="CX6" s="1"/>
      <c r="CY6" s="2"/>
      <c r="CZ6" s="1"/>
      <c r="DA6" s="1"/>
      <c r="DB6" s="1"/>
    </row>
    <row r="7" spans="1:185" x14ac:dyDescent="0.25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v>0</v>
      </c>
      <c r="X7" s="43">
        <v>10</v>
      </c>
      <c r="Y7" s="14">
        <v>69</v>
      </c>
      <c r="Z7" s="38">
        <f t="shared" ref="Z7:Z14" si="3">Y7/X7*1000</f>
        <v>6900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0</v>
      </c>
      <c r="AL7" s="38">
        <v>0</v>
      </c>
      <c r="AM7" s="37">
        <v>0</v>
      </c>
      <c r="AN7" s="13">
        <v>0</v>
      </c>
      <c r="AO7" s="38"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7">
        <v>0</v>
      </c>
      <c r="BL7" s="13">
        <v>0</v>
      </c>
      <c r="BM7" s="38">
        <v>0</v>
      </c>
      <c r="BN7" s="37">
        <v>0</v>
      </c>
      <c r="BO7" s="13">
        <v>0</v>
      </c>
      <c r="BP7" s="38">
        <v>0</v>
      </c>
      <c r="BQ7" s="37">
        <v>0</v>
      </c>
      <c r="BR7" s="13">
        <v>0</v>
      </c>
      <c r="BS7" s="38">
        <v>0</v>
      </c>
      <c r="BT7" s="37">
        <v>0</v>
      </c>
      <c r="BU7" s="13">
        <v>0</v>
      </c>
      <c r="BV7" s="38">
        <v>0</v>
      </c>
      <c r="BW7" s="37">
        <v>0</v>
      </c>
      <c r="BX7" s="13">
        <v>0</v>
      </c>
      <c r="BY7" s="38">
        <v>0</v>
      </c>
      <c r="BZ7" s="37">
        <v>0</v>
      </c>
      <c r="CA7" s="13">
        <v>0</v>
      </c>
      <c r="CB7" s="38">
        <v>0</v>
      </c>
      <c r="CC7" s="37">
        <v>0</v>
      </c>
      <c r="CD7" s="13">
        <v>0</v>
      </c>
      <c r="CE7" s="38">
        <v>0</v>
      </c>
      <c r="CF7" s="7">
        <f t="shared" si="1"/>
        <v>10</v>
      </c>
      <c r="CG7" s="15">
        <f t="shared" si="2"/>
        <v>69</v>
      </c>
      <c r="CH7" s="4"/>
      <c r="CI7" s="5"/>
      <c r="CJ7" s="4"/>
      <c r="CK7" s="4"/>
      <c r="CL7" s="4"/>
      <c r="CM7" s="5"/>
      <c r="CN7" s="4"/>
      <c r="CO7" s="4"/>
      <c r="CP7" s="4"/>
      <c r="CQ7" s="5"/>
      <c r="CR7" s="4"/>
      <c r="CS7" s="4"/>
      <c r="CT7" s="4"/>
      <c r="CU7" s="2"/>
      <c r="CV7" s="1"/>
      <c r="CW7" s="1"/>
      <c r="CX7" s="1"/>
      <c r="CY7" s="2"/>
      <c r="CZ7" s="1"/>
      <c r="DA7" s="1"/>
      <c r="DB7" s="1"/>
    </row>
    <row r="8" spans="1:185" x14ac:dyDescent="0.25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43">
        <v>1</v>
      </c>
      <c r="J8" s="14">
        <v>99</v>
      </c>
      <c r="K8" s="38">
        <f t="shared" ref="K8" si="4">J8/I8*1000</f>
        <v>99000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v>0</v>
      </c>
      <c r="X8" s="37">
        <v>0</v>
      </c>
      <c r="Y8" s="13">
        <v>0</v>
      </c>
      <c r="Z8" s="38"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7">
        <v>0</v>
      </c>
      <c r="BL8" s="13">
        <v>0</v>
      </c>
      <c r="BM8" s="38">
        <v>0</v>
      </c>
      <c r="BN8" s="37">
        <v>0</v>
      </c>
      <c r="BO8" s="13">
        <v>0</v>
      </c>
      <c r="BP8" s="38">
        <v>0</v>
      </c>
      <c r="BQ8" s="37">
        <v>0</v>
      </c>
      <c r="BR8" s="13">
        <v>0</v>
      </c>
      <c r="BS8" s="38">
        <v>0</v>
      </c>
      <c r="BT8" s="37">
        <v>0</v>
      </c>
      <c r="BU8" s="13">
        <v>0</v>
      </c>
      <c r="BV8" s="38">
        <v>0</v>
      </c>
      <c r="BW8" s="37">
        <v>0</v>
      </c>
      <c r="BX8" s="13">
        <v>0</v>
      </c>
      <c r="BY8" s="38">
        <v>0</v>
      </c>
      <c r="BZ8" s="37">
        <v>0</v>
      </c>
      <c r="CA8" s="13">
        <v>0</v>
      </c>
      <c r="CB8" s="38">
        <v>0</v>
      </c>
      <c r="CC8" s="37">
        <v>0</v>
      </c>
      <c r="CD8" s="13">
        <v>0</v>
      </c>
      <c r="CE8" s="38">
        <v>0</v>
      </c>
      <c r="CF8" s="7">
        <f t="shared" si="1"/>
        <v>1</v>
      </c>
      <c r="CG8" s="15">
        <f t="shared" si="2"/>
        <v>99</v>
      </c>
      <c r="CH8" s="4"/>
      <c r="CI8" s="5"/>
      <c r="CJ8" s="4"/>
      <c r="CK8" s="4"/>
      <c r="CL8" s="4"/>
      <c r="CM8" s="5"/>
      <c r="CN8" s="4"/>
      <c r="CO8" s="4"/>
      <c r="CP8" s="4"/>
      <c r="CQ8" s="5"/>
      <c r="CR8" s="4"/>
      <c r="CS8" s="4"/>
      <c r="CT8" s="4"/>
      <c r="CU8" s="2"/>
      <c r="CV8" s="1"/>
      <c r="CW8" s="1"/>
      <c r="CX8" s="1"/>
      <c r="CY8" s="2"/>
      <c r="CZ8" s="1"/>
      <c r="DA8" s="1"/>
      <c r="DB8" s="1"/>
    </row>
    <row r="9" spans="1:185" x14ac:dyDescent="0.25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v>0</v>
      </c>
      <c r="X9" s="37">
        <v>0</v>
      </c>
      <c r="Y9" s="13">
        <v>0</v>
      </c>
      <c r="Z9" s="38"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9</v>
      </c>
      <c r="AL9" s="38">
        <v>0</v>
      </c>
      <c r="AM9" s="37">
        <v>0</v>
      </c>
      <c r="AN9" s="13">
        <v>0</v>
      </c>
      <c r="AO9" s="38">
        <v>0</v>
      </c>
      <c r="AP9" s="37">
        <v>0</v>
      </c>
      <c r="AQ9" s="13">
        <v>0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37">
        <v>0</v>
      </c>
      <c r="BO9" s="13">
        <v>0</v>
      </c>
      <c r="BP9" s="38">
        <v>0</v>
      </c>
      <c r="BQ9" s="37">
        <v>0</v>
      </c>
      <c r="BR9" s="13">
        <v>0</v>
      </c>
      <c r="BS9" s="38">
        <v>0</v>
      </c>
      <c r="BT9" s="37">
        <v>0</v>
      </c>
      <c r="BU9" s="13">
        <v>0</v>
      </c>
      <c r="BV9" s="38">
        <v>0</v>
      </c>
      <c r="BW9" s="37">
        <v>0</v>
      </c>
      <c r="BX9" s="13">
        <v>0</v>
      </c>
      <c r="BY9" s="38">
        <v>0</v>
      </c>
      <c r="BZ9" s="37">
        <v>0</v>
      </c>
      <c r="CA9" s="13">
        <v>0</v>
      </c>
      <c r="CB9" s="38">
        <v>0</v>
      </c>
      <c r="CC9" s="37">
        <v>0</v>
      </c>
      <c r="CD9" s="13">
        <v>0</v>
      </c>
      <c r="CE9" s="38">
        <v>0</v>
      </c>
      <c r="CF9" s="7">
        <f t="shared" si="1"/>
        <v>0</v>
      </c>
      <c r="CG9" s="15">
        <f t="shared" si="2"/>
        <v>9</v>
      </c>
      <c r="CH9" s="4"/>
      <c r="CI9" s="5"/>
      <c r="CJ9" s="4"/>
      <c r="CK9" s="4"/>
      <c r="CL9" s="4"/>
      <c r="CM9" s="5"/>
      <c r="CN9" s="4"/>
      <c r="CO9" s="4"/>
      <c r="CP9" s="4"/>
      <c r="CQ9" s="5"/>
      <c r="CR9" s="4"/>
      <c r="CS9" s="4"/>
      <c r="CT9" s="4"/>
      <c r="CU9" s="2"/>
      <c r="CV9" s="1"/>
      <c r="CW9" s="1"/>
      <c r="CX9" s="1"/>
      <c r="CY9" s="2"/>
      <c r="CZ9" s="1"/>
      <c r="DA9" s="1"/>
      <c r="DB9" s="1"/>
    </row>
    <row r="10" spans="1:185" x14ac:dyDescent="0.25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v>0</v>
      </c>
      <c r="X10" s="37">
        <v>0</v>
      </c>
      <c r="Y10" s="13">
        <v>0</v>
      </c>
      <c r="Z10" s="38"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0</v>
      </c>
      <c r="AF10" s="38">
        <v>0</v>
      </c>
      <c r="AG10" s="37">
        <v>0</v>
      </c>
      <c r="AH10" s="13">
        <v>0</v>
      </c>
      <c r="AI10" s="38">
        <v>0</v>
      </c>
      <c r="AJ10" s="43">
        <v>2</v>
      </c>
      <c r="AK10" s="14">
        <v>144</v>
      </c>
      <c r="AL10" s="38">
        <f t="shared" si="0"/>
        <v>72000</v>
      </c>
      <c r="AM10" s="37">
        <v>0</v>
      </c>
      <c r="AN10" s="13">
        <v>0</v>
      </c>
      <c r="AO10" s="38">
        <v>0</v>
      </c>
      <c r="AP10" s="37">
        <v>0</v>
      </c>
      <c r="AQ10" s="13">
        <v>0</v>
      </c>
      <c r="AR10" s="38">
        <v>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7">
        <v>0</v>
      </c>
      <c r="BL10" s="13">
        <v>0</v>
      </c>
      <c r="BM10" s="38">
        <v>0</v>
      </c>
      <c r="BN10" s="37">
        <v>0</v>
      </c>
      <c r="BO10" s="13">
        <v>0</v>
      </c>
      <c r="BP10" s="38">
        <v>0</v>
      </c>
      <c r="BQ10" s="37">
        <v>0</v>
      </c>
      <c r="BR10" s="13">
        <v>0</v>
      </c>
      <c r="BS10" s="38">
        <v>0</v>
      </c>
      <c r="BT10" s="37">
        <v>0</v>
      </c>
      <c r="BU10" s="13">
        <v>0</v>
      </c>
      <c r="BV10" s="38">
        <v>0</v>
      </c>
      <c r="BW10" s="37">
        <v>0</v>
      </c>
      <c r="BX10" s="13">
        <v>0</v>
      </c>
      <c r="BY10" s="38">
        <v>0</v>
      </c>
      <c r="BZ10" s="37">
        <v>0</v>
      </c>
      <c r="CA10" s="13">
        <v>0</v>
      </c>
      <c r="CB10" s="38">
        <v>0</v>
      </c>
      <c r="CC10" s="37">
        <v>0</v>
      </c>
      <c r="CD10" s="13">
        <v>0</v>
      </c>
      <c r="CE10" s="38">
        <v>0</v>
      </c>
      <c r="CF10" s="7">
        <f t="shared" si="1"/>
        <v>2</v>
      </c>
      <c r="CG10" s="15">
        <f t="shared" si="2"/>
        <v>144</v>
      </c>
      <c r="CH10" s="4"/>
      <c r="CI10" s="5"/>
      <c r="CJ10" s="4"/>
      <c r="CK10" s="4"/>
      <c r="CL10" s="4"/>
      <c r="CM10" s="5"/>
      <c r="CN10" s="4"/>
      <c r="CO10" s="4"/>
      <c r="CP10" s="4"/>
      <c r="CQ10" s="5"/>
      <c r="CR10" s="4"/>
      <c r="CS10" s="4"/>
      <c r="CT10" s="4"/>
      <c r="CU10" s="2"/>
      <c r="CV10" s="1"/>
      <c r="CW10" s="1"/>
      <c r="CX10" s="1"/>
      <c r="CY10" s="2"/>
      <c r="CZ10" s="1"/>
      <c r="DA10" s="1"/>
      <c r="DB10" s="1"/>
    </row>
    <row r="11" spans="1:185" x14ac:dyDescent="0.25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v>0</v>
      </c>
      <c r="X11" s="37">
        <v>0</v>
      </c>
      <c r="Y11" s="13">
        <v>0</v>
      </c>
      <c r="Z11" s="38"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7">
        <v>0</v>
      </c>
      <c r="AH11" s="13">
        <v>0</v>
      </c>
      <c r="AI11" s="38">
        <v>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7">
        <v>0</v>
      </c>
      <c r="BL11" s="13">
        <v>0</v>
      </c>
      <c r="BM11" s="38">
        <v>0</v>
      </c>
      <c r="BN11" s="37">
        <v>0</v>
      </c>
      <c r="BO11" s="13">
        <v>0</v>
      </c>
      <c r="BP11" s="38">
        <v>0</v>
      </c>
      <c r="BQ11" s="37">
        <v>0</v>
      </c>
      <c r="BR11" s="13">
        <v>0</v>
      </c>
      <c r="BS11" s="38">
        <v>0</v>
      </c>
      <c r="BT11" s="37">
        <v>0</v>
      </c>
      <c r="BU11" s="13">
        <v>0</v>
      </c>
      <c r="BV11" s="38">
        <v>0</v>
      </c>
      <c r="BW11" s="37">
        <v>0</v>
      </c>
      <c r="BX11" s="13">
        <v>0</v>
      </c>
      <c r="BY11" s="38">
        <v>0</v>
      </c>
      <c r="BZ11" s="37">
        <v>0</v>
      </c>
      <c r="CA11" s="13">
        <v>0</v>
      </c>
      <c r="CB11" s="38">
        <v>0</v>
      </c>
      <c r="CC11" s="37">
        <v>0</v>
      </c>
      <c r="CD11" s="13">
        <v>0</v>
      </c>
      <c r="CE11" s="38">
        <v>0</v>
      </c>
      <c r="CF11" s="7">
        <f t="shared" si="1"/>
        <v>0</v>
      </c>
      <c r="CG11" s="15">
        <f t="shared" si="2"/>
        <v>0</v>
      </c>
      <c r="CH11" s="4"/>
      <c r="CI11" s="5"/>
      <c r="CJ11" s="4"/>
      <c r="CK11" s="4"/>
      <c r="CL11" s="4"/>
      <c r="CM11" s="5"/>
      <c r="CN11" s="4"/>
      <c r="CO11" s="4"/>
      <c r="CP11" s="4"/>
      <c r="CQ11" s="5"/>
      <c r="CR11" s="4"/>
      <c r="CS11" s="4"/>
      <c r="CT11" s="4"/>
      <c r="CU11" s="2"/>
      <c r="CV11" s="1"/>
      <c r="CW11" s="1"/>
      <c r="CX11" s="1"/>
      <c r="CY11" s="2"/>
      <c r="CZ11" s="1"/>
      <c r="DA11" s="1"/>
      <c r="DB11" s="1"/>
    </row>
    <row r="12" spans="1:185" x14ac:dyDescent="0.25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v>0</v>
      </c>
      <c r="X12" s="37">
        <v>0</v>
      </c>
      <c r="Y12" s="13">
        <v>0</v>
      </c>
      <c r="Z12" s="38"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7">
        <v>0</v>
      </c>
      <c r="BL12" s="13">
        <v>0</v>
      </c>
      <c r="BM12" s="38">
        <v>0</v>
      </c>
      <c r="BN12" s="37">
        <v>0</v>
      </c>
      <c r="BO12" s="13">
        <v>0</v>
      </c>
      <c r="BP12" s="38">
        <v>0</v>
      </c>
      <c r="BQ12" s="37">
        <v>0</v>
      </c>
      <c r="BR12" s="13">
        <v>0</v>
      </c>
      <c r="BS12" s="38">
        <v>0</v>
      </c>
      <c r="BT12" s="37">
        <v>0</v>
      </c>
      <c r="BU12" s="13">
        <v>0</v>
      </c>
      <c r="BV12" s="38">
        <v>0</v>
      </c>
      <c r="BW12" s="37">
        <v>0</v>
      </c>
      <c r="BX12" s="13">
        <v>0</v>
      </c>
      <c r="BY12" s="38">
        <v>0</v>
      </c>
      <c r="BZ12" s="37">
        <v>0</v>
      </c>
      <c r="CA12" s="13">
        <v>0</v>
      </c>
      <c r="CB12" s="38">
        <v>0</v>
      </c>
      <c r="CC12" s="37">
        <v>0</v>
      </c>
      <c r="CD12" s="13">
        <v>0</v>
      </c>
      <c r="CE12" s="38">
        <v>0</v>
      </c>
      <c r="CF12" s="7">
        <f t="shared" si="1"/>
        <v>0</v>
      </c>
      <c r="CG12" s="15">
        <f t="shared" si="2"/>
        <v>0</v>
      </c>
      <c r="CH12" s="4"/>
      <c r="CI12" s="5"/>
      <c r="CJ12" s="4"/>
      <c r="CK12" s="4"/>
      <c r="CL12" s="4"/>
      <c r="CM12" s="5"/>
      <c r="CN12" s="4"/>
      <c r="CO12" s="4"/>
      <c r="CP12" s="4"/>
      <c r="CQ12" s="5"/>
      <c r="CR12" s="4"/>
      <c r="CS12" s="4"/>
      <c r="CT12" s="4"/>
      <c r="CU12" s="2"/>
      <c r="CV12" s="1"/>
      <c r="CW12" s="1"/>
      <c r="CX12" s="1"/>
      <c r="CY12" s="2"/>
      <c r="CZ12" s="1"/>
      <c r="DA12" s="1"/>
      <c r="DB12" s="1"/>
    </row>
    <row r="13" spans="1:185" x14ac:dyDescent="0.25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v>0</v>
      </c>
      <c r="X13" s="37">
        <v>0</v>
      </c>
      <c r="Y13" s="13">
        <v>0</v>
      </c>
      <c r="Z13" s="38"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37">
        <v>0</v>
      </c>
      <c r="BO13" s="13">
        <v>0</v>
      </c>
      <c r="BP13" s="38">
        <v>0</v>
      </c>
      <c r="BQ13" s="37">
        <v>0</v>
      </c>
      <c r="BR13" s="13">
        <v>0</v>
      </c>
      <c r="BS13" s="38">
        <v>0</v>
      </c>
      <c r="BT13" s="37">
        <v>0</v>
      </c>
      <c r="BU13" s="13">
        <v>0</v>
      </c>
      <c r="BV13" s="38">
        <v>0</v>
      </c>
      <c r="BW13" s="37">
        <v>0</v>
      </c>
      <c r="BX13" s="13">
        <v>0</v>
      </c>
      <c r="BY13" s="38">
        <v>0</v>
      </c>
      <c r="BZ13" s="37">
        <v>0</v>
      </c>
      <c r="CA13" s="13">
        <v>0</v>
      </c>
      <c r="CB13" s="38">
        <v>0</v>
      </c>
      <c r="CC13" s="37">
        <v>0</v>
      </c>
      <c r="CD13" s="13">
        <v>0</v>
      </c>
      <c r="CE13" s="38">
        <v>0</v>
      </c>
      <c r="CF13" s="7">
        <f t="shared" si="1"/>
        <v>0</v>
      </c>
      <c r="CG13" s="15">
        <f t="shared" si="2"/>
        <v>0</v>
      </c>
      <c r="CH13" s="4"/>
      <c r="CI13" s="5"/>
      <c r="CJ13" s="4"/>
      <c r="CK13" s="4"/>
      <c r="CL13" s="4"/>
      <c r="CM13" s="5"/>
      <c r="CN13" s="4"/>
      <c r="CO13" s="4"/>
      <c r="CP13" s="4"/>
      <c r="CQ13" s="5"/>
      <c r="CR13" s="4"/>
      <c r="CS13" s="4"/>
      <c r="CT13" s="4"/>
      <c r="CU13" s="2"/>
      <c r="CV13" s="1"/>
      <c r="CW13" s="1"/>
      <c r="CX13" s="1"/>
      <c r="CY13" s="2"/>
      <c r="CZ13" s="1"/>
      <c r="DA13" s="1"/>
      <c r="DB13" s="1"/>
    </row>
    <row r="14" spans="1:185" x14ac:dyDescent="0.25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v>0</v>
      </c>
      <c r="X14" s="43">
        <v>10</v>
      </c>
      <c r="Y14" s="14">
        <v>86</v>
      </c>
      <c r="Z14" s="38">
        <f t="shared" si="3"/>
        <v>8600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15</v>
      </c>
      <c r="AO14" s="38"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0</v>
      </c>
      <c r="AX14" s="38">
        <v>0</v>
      </c>
      <c r="AY14" s="37">
        <v>0</v>
      </c>
      <c r="AZ14" s="13">
        <v>0</v>
      </c>
      <c r="BA14" s="38"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37">
        <v>0</v>
      </c>
      <c r="BO14" s="13">
        <v>0</v>
      </c>
      <c r="BP14" s="38">
        <v>0</v>
      </c>
      <c r="BQ14" s="37">
        <v>0</v>
      </c>
      <c r="BR14" s="13">
        <v>0</v>
      </c>
      <c r="BS14" s="38">
        <v>0</v>
      </c>
      <c r="BT14" s="37">
        <v>0</v>
      </c>
      <c r="BU14" s="13">
        <v>0</v>
      </c>
      <c r="BV14" s="38">
        <v>0</v>
      </c>
      <c r="BW14" s="37">
        <v>0</v>
      </c>
      <c r="BX14" s="13">
        <v>0</v>
      </c>
      <c r="BY14" s="38">
        <v>0</v>
      </c>
      <c r="BZ14" s="37">
        <v>0</v>
      </c>
      <c r="CA14" s="13">
        <v>0</v>
      </c>
      <c r="CB14" s="38">
        <v>0</v>
      </c>
      <c r="CC14" s="37">
        <v>0</v>
      </c>
      <c r="CD14" s="13">
        <v>0</v>
      </c>
      <c r="CE14" s="38">
        <v>0</v>
      </c>
      <c r="CF14" s="7">
        <f t="shared" si="1"/>
        <v>10</v>
      </c>
      <c r="CG14" s="15">
        <f t="shared" si="2"/>
        <v>101</v>
      </c>
      <c r="CH14" s="4"/>
      <c r="CI14" s="5"/>
      <c r="CJ14" s="4"/>
      <c r="CK14" s="4"/>
      <c r="CL14" s="4"/>
      <c r="CM14" s="5"/>
      <c r="CN14" s="4"/>
      <c r="CO14" s="4"/>
      <c r="CP14" s="4"/>
      <c r="CQ14" s="5"/>
      <c r="CR14" s="4"/>
      <c r="CS14" s="4"/>
      <c r="CT14" s="4"/>
      <c r="CU14" s="2"/>
      <c r="CV14" s="1"/>
      <c r="CW14" s="1"/>
      <c r="CX14" s="1"/>
      <c r="CY14" s="2"/>
      <c r="CZ14" s="1"/>
      <c r="DA14" s="1"/>
      <c r="DB14" s="1"/>
    </row>
    <row r="15" spans="1:185" x14ac:dyDescent="0.25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v>0</v>
      </c>
      <c r="X15" s="37">
        <v>0</v>
      </c>
      <c r="Y15" s="13">
        <v>0</v>
      </c>
      <c r="Z15" s="38"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37</v>
      </c>
      <c r="AL15" s="38">
        <v>0</v>
      </c>
      <c r="AM15" s="37">
        <v>0</v>
      </c>
      <c r="AN15" s="13">
        <v>0</v>
      </c>
      <c r="AO15" s="38">
        <v>0</v>
      </c>
      <c r="AP15" s="37">
        <v>0</v>
      </c>
      <c r="AQ15" s="13">
        <v>0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1</v>
      </c>
      <c r="BJ15" s="38">
        <v>0</v>
      </c>
      <c r="BK15" s="37">
        <v>0</v>
      </c>
      <c r="BL15" s="13">
        <v>0</v>
      </c>
      <c r="BM15" s="38">
        <v>0</v>
      </c>
      <c r="BN15" s="37">
        <v>0</v>
      </c>
      <c r="BO15" s="13">
        <v>0</v>
      </c>
      <c r="BP15" s="38">
        <v>0</v>
      </c>
      <c r="BQ15" s="37">
        <v>0</v>
      </c>
      <c r="BR15" s="13">
        <v>0</v>
      </c>
      <c r="BS15" s="38">
        <v>0</v>
      </c>
      <c r="BT15" s="37">
        <v>0</v>
      </c>
      <c r="BU15" s="13">
        <v>0</v>
      </c>
      <c r="BV15" s="38">
        <v>0</v>
      </c>
      <c r="BW15" s="37">
        <v>0</v>
      </c>
      <c r="BX15" s="13">
        <v>0</v>
      </c>
      <c r="BY15" s="38">
        <v>0</v>
      </c>
      <c r="BZ15" s="37">
        <v>0</v>
      </c>
      <c r="CA15" s="13">
        <v>0</v>
      </c>
      <c r="CB15" s="38">
        <v>0</v>
      </c>
      <c r="CC15" s="37">
        <v>0</v>
      </c>
      <c r="CD15" s="13">
        <v>0</v>
      </c>
      <c r="CE15" s="38">
        <v>0</v>
      </c>
      <c r="CF15" s="7">
        <f t="shared" si="1"/>
        <v>0</v>
      </c>
      <c r="CG15" s="15">
        <f t="shared" si="2"/>
        <v>38</v>
      </c>
      <c r="CH15" s="4"/>
      <c r="CI15" s="5"/>
      <c r="CJ15" s="4"/>
      <c r="CK15" s="4"/>
      <c r="CL15" s="4"/>
      <c r="CM15" s="5"/>
      <c r="CN15" s="4"/>
      <c r="CO15" s="4"/>
      <c r="CP15" s="4"/>
      <c r="CQ15" s="5"/>
      <c r="CR15" s="4"/>
      <c r="CS15" s="4"/>
      <c r="CT15" s="4"/>
      <c r="CU15" s="2"/>
      <c r="CV15" s="1"/>
      <c r="CW15" s="1"/>
      <c r="CX15" s="1"/>
      <c r="CY15" s="2"/>
      <c r="CZ15" s="1"/>
      <c r="DA15" s="1"/>
      <c r="DB15" s="1"/>
    </row>
    <row r="16" spans="1:185" x14ac:dyDescent="0.25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v>0</v>
      </c>
      <c r="X16" s="37">
        <v>0</v>
      </c>
      <c r="Y16" s="13">
        <v>0</v>
      </c>
      <c r="Z16" s="38"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43">
        <v>1</v>
      </c>
      <c r="AK16" s="14">
        <v>78</v>
      </c>
      <c r="AL16" s="38">
        <f t="shared" si="0"/>
        <v>78000</v>
      </c>
      <c r="AM16" s="37">
        <v>0</v>
      </c>
      <c r="AN16" s="13">
        <v>0</v>
      </c>
      <c r="AO16" s="38">
        <v>0</v>
      </c>
      <c r="AP16" s="37">
        <v>0</v>
      </c>
      <c r="AQ16" s="13">
        <v>0</v>
      </c>
      <c r="AR16" s="38">
        <v>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37">
        <v>0</v>
      </c>
      <c r="BO16" s="13">
        <v>0</v>
      </c>
      <c r="BP16" s="38">
        <v>0</v>
      </c>
      <c r="BQ16" s="37">
        <v>0</v>
      </c>
      <c r="BR16" s="13">
        <v>0</v>
      </c>
      <c r="BS16" s="38">
        <v>0</v>
      </c>
      <c r="BT16" s="37">
        <v>0</v>
      </c>
      <c r="BU16" s="13">
        <v>0</v>
      </c>
      <c r="BV16" s="38">
        <v>0</v>
      </c>
      <c r="BW16" s="43">
        <v>1</v>
      </c>
      <c r="BX16" s="14">
        <v>32</v>
      </c>
      <c r="BY16" s="38">
        <f t="shared" ref="BY16" si="5">BX16/BW16*1000</f>
        <v>32000</v>
      </c>
      <c r="BZ16" s="37">
        <v>0</v>
      </c>
      <c r="CA16" s="13">
        <v>0</v>
      </c>
      <c r="CB16" s="38">
        <v>0</v>
      </c>
      <c r="CC16" s="37">
        <v>0</v>
      </c>
      <c r="CD16" s="13">
        <v>0</v>
      </c>
      <c r="CE16" s="38">
        <v>0</v>
      </c>
      <c r="CF16" s="7">
        <f t="shared" si="1"/>
        <v>2</v>
      </c>
      <c r="CG16" s="15">
        <f t="shared" si="2"/>
        <v>110</v>
      </c>
      <c r="CH16" s="4"/>
      <c r="CI16" s="5"/>
      <c r="CJ16" s="4"/>
      <c r="CK16" s="4"/>
      <c r="CL16" s="4"/>
      <c r="CM16" s="5"/>
      <c r="CN16" s="4"/>
      <c r="CO16" s="4"/>
      <c r="CP16" s="4"/>
      <c r="CQ16" s="5"/>
      <c r="CR16" s="4"/>
      <c r="CS16" s="4"/>
      <c r="CT16" s="4"/>
      <c r="CU16" s="2"/>
      <c r="CV16" s="1"/>
      <c r="CW16" s="1"/>
      <c r="CX16" s="1"/>
      <c r="CY16" s="2"/>
      <c r="CZ16" s="1"/>
      <c r="DA16" s="1"/>
      <c r="DB16" s="1"/>
    </row>
    <row r="17" spans="1:181" x14ac:dyDescent="0.25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v>0</v>
      </c>
      <c r="X17" s="37">
        <v>0</v>
      </c>
      <c r="Y17" s="13">
        <v>0</v>
      </c>
      <c r="Z17" s="38"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37">
        <v>0</v>
      </c>
      <c r="BO17" s="13">
        <v>0</v>
      </c>
      <c r="BP17" s="38">
        <v>0</v>
      </c>
      <c r="BQ17" s="37">
        <v>0</v>
      </c>
      <c r="BR17" s="13">
        <v>0</v>
      </c>
      <c r="BS17" s="38">
        <v>0</v>
      </c>
      <c r="BT17" s="37">
        <v>0</v>
      </c>
      <c r="BU17" s="13">
        <v>0</v>
      </c>
      <c r="BV17" s="38">
        <v>0</v>
      </c>
      <c r="BW17" s="37">
        <v>0</v>
      </c>
      <c r="BX17" s="13">
        <v>0</v>
      </c>
      <c r="BY17" s="38">
        <v>0</v>
      </c>
      <c r="BZ17" s="37">
        <v>0</v>
      </c>
      <c r="CA17" s="13">
        <v>0</v>
      </c>
      <c r="CB17" s="38">
        <v>0</v>
      </c>
      <c r="CC17" s="37">
        <v>0</v>
      </c>
      <c r="CD17" s="13">
        <v>0</v>
      </c>
      <c r="CE17" s="38">
        <v>0</v>
      </c>
      <c r="CF17" s="7">
        <f t="shared" si="1"/>
        <v>0</v>
      </c>
      <c r="CG17" s="15">
        <f t="shared" si="2"/>
        <v>0</v>
      </c>
      <c r="CH17" s="4"/>
      <c r="CI17" s="5"/>
      <c r="CJ17" s="4"/>
      <c r="CK17" s="4"/>
      <c r="CL17" s="4"/>
      <c r="CM17" s="5"/>
      <c r="CN17" s="4"/>
      <c r="CO17" s="4"/>
      <c r="CP17" s="4"/>
      <c r="CQ17" s="5"/>
      <c r="CR17" s="4"/>
      <c r="CS17" s="4"/>
      <c r="CT17" s="4"/>
      <c r="CU17" s="2"/>
      <c r="CV17" s="1"/>
      <c r="CW17" s="1"/>
      <c r="CX17" s="1"/>
      <c r="CY17" s="2"/>
      <c r="CZ17" s="1"/>
      <c r="DA17" s="1"/>
      <c r="DB17" s="1"/>
    </row>
    <row r="18" spans="1:181" ht="15.75" thickBot="1" x14ac:dyDescent="0.3">
      <c r="A18" s="48"/>
      <c r="B18" s="49" t="s">
        <v>17</v>
      </c>
      <c r="C18" s="39">
        <f>SUM(C6:C17)</f>
        <v>0</v>
      </c>
      <c r="D18" s="31">
        <f>SUM(D6:D17)</f>
        <v>0</v>
      </c>
      <c r="E18" s="40"/>
      <c r="F18" s="39">
        <f t="shared" ref="F18:G18" si="6">SUM(F6:F17)</f>
        <v>0</v>
      </c>
      <c r="G18" s="31">
        <f t="shared" si="6"/>
        <v>0</v>
      </c>
      <c r="H18" s="40"/>
      <c r="I18" s="39">
        <f t="shared" ref="I18:J18" si="7">SUM(I6:I17)</f>
        <v>1</v>
      </c>
      <c r="J18" s="31">
        <f t="shared" si="7"/>
        <v>99</v>
      </c>
      <c r="K18" s="40"/>
      <c r="L18" s="39">
        <f t="shared" ref="L18:M18" si="8">SUM(L6:L17)</f>
        <v>0</v>
      </c>
      <c r="M18" s="31">
        <f t="shared" si="8"/>
        <v>0</v>
      </c>
      <c r="N18" s="40"/>
      <c r="O18" s="39">
        <f t="shared" ref="O18:P18" si="9">SUM(O6:O17)</f>
        <v>0</v>
      </c>
      <c r="P18" s="31">
        <f t="shared" si="9"/>
        <v>0</v>
      </c>
      <c r="Q18" s="40"/>
      <c r="R18" s="39">
        <f t="shared" ref="R18:S18" si="10">SUM(R6:R17)</f>
        <v>0</v>
      </c>
      <c r="S18" s="31">
        <f t="shared" si="10"/>
        <v>0</v>
      </c>
      <c r="T18" s="40"/>
      <c r="U18" s="39">
        <f t="shared" ref="U18:V18" si="11">SUM(U6:U17)</f>
        <v>0</v>
      </c>
      <c r="V18" s="31">
        <f t="shared" si="11"/>
        <v>0</v>
      </c>
      <c r="W18" s="40"/>
      <c r="X18" s="39">
        <f t="shared" ref="X18:Y18" si="12">SUM(X6:X17)</f>
        <v>20</v>
      </c>
      <c r="Y18" s="31">
        <f t="shared" si="12"/>
        <v>155</v>
      </c>
      <c r="Z18" s="40"/>
      <c r="AA18" s="39">
        <f t="shared" ref="AA18:AB18" si="13">SUM(AA6:AA17)</f>
        <v>0</v>
      </c>
      <c r="AB18" s="31">
        <f t="shared" si="13"/>
        <v>0</v>
      </c>
      <c r="AC18" s="40"/>
      <c r="AD18" s="39">
        <f t="shared" ref="AD18:AE18" si="14">SUM(AD6:AD17)</f>
        <v>0</v>
      </c>
      <c r="AE18" s="31">
        <f t="shared" si="14"/>
        <v>0</v>
      </c>
      <c r="AF18" s="40"/>
      <c r="AG18" s="39">
        <f t="shared" ref="AG18:AH18" si="15">SUM(AG6:AG17)</f>
        <v>0</v>
      </c>
      <c r="AH18" s="31">
        <f t="shared" si="15"/>
        <v>0</v>
      </c>
      <c r="AI18" s="40"/>
      <c r="AJ18" s="39">
        <f t="shared" ref="AJ18:AK18" si="16">SUM(AJ6:AJ17)</f>
        <v>4</v>
      </c>
      <c r="AK18" s="31">
        <f t="shared" si="16"/>
        <v>335</v>
      </c>
      <c r="AL18" s="40"/>
      <c r="AM18" s="39">
        <f t="shared" ref="AM18:AN18" si="17">SUM(AM6:AM17)</f>
        <v>0</v>
      </c>
      <c r="AN18" s="31">
        <f t="shared" si="17"/>
        <v>15</v>
      </c>
      <c r="AO18" s="40"/>
      <c r="AP18" s="39">
        <f t="shared" ref="AP18:AQ18" si="18">SUM(AP6:AP17)</f>
        <v>0</v>
      </c>
      <c r="AQ18" s="31">
        <f t="shared" si="18"/>
        <v>0</v>
      </c>
      <c r="AR18" s="40"/>
      <c r="AS18" s="39">
        <f t="shared" ref="AS18:AT18" si="19">SUM(AS6:AS17)</f>
        <v>0</v>
      </c>
      <c r="AT18" s="31">
        <f t="shared" si="19"/>
        <v>0</v>
      </c>
      <c r="AU18" s="40"/>
      <c r="AV18" s="39">
        <f t="shared" ref="AV18:AW18" si="20">SUM(AV6:AV17)</f>
        <v>0</v>
      </c>
      <c r="AW18" s="31">
        <f t="shared" si="20"/>
        <v>0</v>
      </c>
      <c r="AX18" s="40"/>
      <c r="AY18" s="39">
        <f t="shared" ref="AY18:AZ18" si="21">SUM(AY6:AY17)</f>
        <v>0</v>
      </c>
      <c r="AZ18" s="31">
        <f t="shared" si="21"/>
        <v>0</v>
      </c>
      <c r="BA18" s="40"/>
      <c r="BB18" s="39">
        <f t="shared" ref="BB18:BC18" si="22">SUM(BB6:BB17)</f>
        <v>0</v>
      </c>
      <c r="BC18" s="31">
        <f t="shared" si="22"/>
        <v>0</v>
      </c>
      <c r="BD18" s="40"/>
      <c r="BE18" s="39">
        <f t="shared" ref="BE18:BF18" si="23">SUM(BE6:BE17)</f>
        <v>0</v>
      </c>
      <c r="BF18" s="31">
        <f t="shared" si="23"/>
        <v>0</v>
      </c>
      <c r="BG18" s="40"/>
      <c r="BH18" s="39">
        <f t="shared" ref="BH18:BI18" si="24">SUM(BH6:BH17)</f>
        <v>0</v>
      </c>
      <c r="BI18" s="31">
        <f t="shared" si="24"/>
        <v>1</v>
      </c>
      <c r="BJ18" s="40"/>
      <c r="BK18" s="39">
        <f t="shared" ref="BK18:BL18" si="25">SUM(BK6:BK17)</f>
        <v>0</v>
      </c>
      <c r="BL18" s="31">
        <f t="shared" si="25"/>
        <v>0</v>
      </c>
      <c r="BM18" s="40"/>
      <c r="BN18" s="39">
        <f t="shared" ref="BN18:BO18" si="26">SUM(BN6:BN17)</f>
        <v>0</v>
      </c>
      <c r="BO18" s="31">
        <f t="shared" si="26"/>
        <v>0</v>
      </c>
      <c r="BP18" s="40"/>
      <c r="BQ18" s="39">
        <f t="shared" ref="BQ18:BR18" si="27">SUM(BQ6:BQ17)</f>
        <v>0</v>
      </c>
      <c r="BR18" s="31">
        <f t="shared" si="27"/>
        <v>0</v>
      </c>
      <c r="BS18" s="40"/>
      <c r="BT18" s="39">
        <f t="shared" ref="BT18:BU18" si="28">SUM(BT6:BT17)</f>
        <v>0</v>
      </c>
      <c r="BU18" s="31">
        <f t="shared" si="28"/>
        <v>0</v>
      </c>
      <c r="BV18" s="40"/>
      <c r="BW18" s="39">
        <f t="shared" ref="BW18:BX18" si="29">SUM(BW6:BW17)</f>
        <v>1</v>
      </c>
      <c r="BX18" s="31">
        <f t="shared" si="29"/>
        <v>32</v>
      </c>
      <c r="BY18" s="40"/>
      <c r="BZ18" s="39">
        <f t="shared" ref="BZ18:CA18" si="30">SUM(BZ6:BZ17)</f>
        <v>0</v>
      </c>
      <c r="CA18" s="31">
        <f t="shared" si="30"/>
        <v>0</v>
      </c>
      <c r="CB18" s="40"/>
      <c r="CC18" s="39">
        <f t="shared" ref="CC18:CD18" si="31">SUM(CC6:CC17)</f>
        <v>0</v>
      </c>
      <c r="CD18" s="31">
        <f t="shared" si="31"/>
        <v>0</v>
      </c>
      <c r="CE18" s="40"/>
      <c r="CF18" s="32">
        <f t="shared" si="1"/>
        <v>26</v>
      </c>
      <c r="CG18" s="33">
        <f t="shared" si="2"/>
        <v>637</v>
      </c>
      <c r="CH18" s="4"/>
      <c r="CI18" s="5"/>
      <c r="CJ18" s="4"/>
      <c r="CK18" s="4"/>
      <c r="CL18" s="4"/>
      <c r="CM18" s="5"/>
      <c r="CN18" s="4"/>
      <c r="CO18" s="4"/>
      <c r="CP18" s="4"/>
      <c r="CQ18" s="5"/>
      <c r="CR18" s="4"/>
      <c r="CS18" s="4"/>
      <c r="CT18" s="4"/>
      <c r="CU18" s="2"/>
      <c r="CV18" s="1"/>
      <c r="CW18" s="1"/>
      <c r="CX18" s="1"/>
      <c r="CY18" s="2"/>
      <c r="CZ18" s="1"/>
      <c r="DA18" s="1"/>
      <c r="DB18" s="1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</row>
    <row r="19" spans="1:181" x14ac:dyDescent="0.25">
      <c r="A19" s="50">
        <v>2005</v>
      </c>
      <c r="B19" s="51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41">
        <v>0</v>
      </c>
      <c r="AN19" s="28">
        <v>0</v>
      </c>
      <c r="AO19" s="42">
        <v>0</v>
      </c>
      <c r="AP19" s="41">
        <v>0</v>
      </c>
      <c r="AQ19" s="28">
        <v>0</v>
      </c>
      <c r="AR19" s="42">
        <v>0</v>
      </c>
      <c r="AS19" s="41">
        <v>0</v>
      </c>
      <c r="AT19" s="28">
        <v>0</v>
      </c>
      <c r="AU19" s="42">
        <v>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v>0</v>
      </c>
      <c r="BT19" s="41">
        <v>0</v>
      </c>
      <c r="BU19" s="28">
        <v>0</v>
      </c>
      <c r="BV19" s="42"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0</v>
      </c>
      <c r="CD19" s="28">
        <v>0</v>
      </c>
      <c r="CE19" s="42">
        <v>0</v>
      </c>
      <c r="CF19" s="29">
        <f t="shared" ref="CF19:CF50" si="32">SUM(BW19,BQ19,BN19,BB19,AV19,AJ19,AA19,X19,R19,O19,I19,F19,C19)</f>
        <v>0</v>
      </c>
      <c r="CG19" s="30">
        <f t="shared" ref="CG19:CG31" si="33">SUM(BX19,BR19,BO19,BC19,AW19,AK19,AB19,Y19,S19,P19,J19,G19,D19,AN19)</f>
        <v>0</v>
      </c>
      <c r="CH19" s="4"/>
      <c r="CI19" s="5"/>
      <c r="CJ19" s="4"/>
      <c r="CK19" s="4"/>
      <c r="CL19" s="4"/>
      <c r="CM19" s="5"/>
      <c r="CN19" s="4"/>
      <c r="CO19" s="4"/>
      <c r="CP19" s="4"/>
      <c r="CQ19" s="5"/>
      <c r="CR19" s="4"/>
      <c r="CS19" s="4"/>
      <c r="CT19" s="4"/>
      <c r="CU19" s="2"/>
      <c r="CV19" s="1"/>
      <c r="CW19" s="1"/>
      <c r="CX19" s="1"/>
      <c r="CY19" s="2"/>
      <c r="CZ19" s="1"/>
      <c r="DA19" s="1"/>
      <c r="DB19" s="1"/>
    </row>
    <row r="20" spans="1:181" x14ac:dyDescent="0.25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v>0</v>
      </c>
      <c r="X20" s="43">
        <v>10</v>
      </c>
      <c r="Y20" s="14">
        <v>102</v>
      </c>
      <c r="Z20" s="38">
        <f t="shared" ref="Z20:Z23" si="34">Y20/X20*1000</f>
        <v>10200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81</v>
      </c>
      <c r="AL20" s="38">
        <v>0</v>
      </c>
      <c r="AM20" s="37">
        <v>0</v>
      </c>
      <c r="AN20" s="13">
        <v>4</v>
      </c>
      <c r="AO20" s="38">
        <v>0</v>
      </c>
      <c r="AP20" s="37">
        <v>0</v>
      </c>
      <c r="AQ20" s="13">
        <v>0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0</v>
      </c>
      <c r="AX20" s="38">
        <v>0</v>
      </c>
      <c r="AY20" s="37">
        <v>0</v>
      </c>
      <c r="AZ20" s="13">
        <v>0</v>
      </c>
      <c r="BA20" s="38"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37">
        <v>0</v>
      </c>
      <c r="BO20" s="13">
        <v>0</v>
      </c>
      <c r="BP20" s="38">
        <v>0</v>
      </c>
      <c r="BQ20" s="37">
        <v>0</v>
      </c>
      <c r="BR20" s="13">
        <v>0</v>
      </c>
      <c r="BS20" s="38">
        <v>0</v>
      </c>
      <c r="BT20" s="37">
        <v>0</v>
      </c>
      <c r="BU20" s="13">
        <v>0</v>
      </c>
      <c r="BV20" s="38">
        <v>0</v>
      </c>
      <c r="BW20" s="37">
        <v>0</v>
      </c>
      <c r="BX20" s="13">
        <v>0</v>
      </c>
      <c r="BY20" s="38">
        <v>0</v>
      </c>
      <c r="BZ20" s="37">
        <v>0</v>
      </c>
      <c r="CA20" s="13">
        <v>0</v>
      </c>
      <c r="CB20" s="38">
        <v>0</v>
      </c>
      <c r="CC20" s="37">
        <v>0</v>
      </c>
      <c r="CD20" s="13">
        <v>0</v>
      </c>
      <c r="CE20" s="38">
        <v>0</v>
      </c>
      <c r="CF20" s="7">
        <f t="shared" si="32"/>
        <v>10</v>
      </c>
      <c r="CG20" s="15">
        <f t="shared" si="33"/>
        <v>187</v>
      </c>
      <c r="CH20" s="4"/>
      <c r="CI20" s="5"/>
      <c r="CJ20" s="4"/>
      <c r="CK20" s="4"/>
      <c r="CL20" s="4"/>
      <c r="CM20" s="5"/>
      <c r="CN20" s="4"/>
      <c r="CO20" s="4"/>
      <c r="CP20" s="4"/>
      <c r="CQ20" s="5"/>
      <c r="CR20" s="4"/>
      <c r="CS20" s="4"/>
      <c r="CT20" s="4"/>
      <c r="CU20" s="2"/>
      <c r="CV20" s="1"/>
      <c r="CW20" s="1"/>
      <c r="CX20" s="1"/>
      <c r="CY20" s="2"/>
      <c r="CZ20" s="1"/>
      <c r="DA20" s="1"/>
      <c r="DB20" s="1"/>
    </row>
    <row r="21" spans="1:181" x14ac:dyDescent="0.25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v>0</v>
      </c>
      <c r="X21" s="37">
        <v>0</v>
      </c>
      <c r="Y21" s="13">
        <v>0</v>
      </c>
      <c r="Z21" s="38"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21</v>
      </c>
      <c r="AO21" s="38"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0</v>
      </c>
      <c r="AX21" s="38">
        <v>0</v>
      </c>
      <c r="AY21" s="37">
        <v>0</v>
      </c>
      <c r="AZ21" s="13">
        <v>0</v>
      </c>
      <c r="BA21" s="38"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0</v>
      </c>
      <c r="BJ21" s="38">
        <v>0</v>
      </c>
      <c r="BK21" s="37">
        <v>0</v>
      </c>
      <c r="BL21" s="13">
        <v>0</v>
      </c>
      <c r="BM21" s="38">
        <v>0</v>
      </c>
      <c r="BN21" s="37">
        <v>0</v>
      </c>
      <c r="BO21" s="13">
        <v>0</v>
      </c>
      <c r="BP21" s="38">
        <v>0</v>
      </c>
      <c r="BQ21" s="37">
        <v>0</v>
      </c>
      <c r="BR21" s="13">
        <v>0</v>
      </c>
      <c r="BS21" s="38">
        <v>0</v>
      </c>
      <c r="BT21" s="37">
        <v>0</v>
      </c>
      <c r="BU21" s="13">
        <v>0</v>
      </c>
      <c r="BV21" s="38">
        <v>0</v>
      </c>
      <c r="BW21" s="37">
        <v>0</v>
      </c>
      <c r="BX21" s="13">
        <v>0</v>
      </c>
      <c r="BY21" s="38">
        <v>0</v>
      </c>
      <c r="BZ21" s="37">
        <v>0</v>
      </c>
      <c r="CA21" s="13">
        <v>0</v>
      </c>
      <c r="CB21" s="38">
        <v>0</v>
      </c>
      <c r="CC21" s="37">
        <v>0</v>
      </c>
      <c r="CD21" s="13">
        <v>0</v>
      </c>
      <c r="CE21" s="38">
        <v>0</v>
      </c>
      <c r="CF21" s="7">
        <f t="shared" si="32"/>
        <v>0</v>
      </c>
      <c r="CG21" s="15">
        <f t="shared" si="33"/>
        <v>21</v>
      </c>
      <c r="CH21" s="4"/>
      <c r="CI21" s="5"/>
      <c r="CJ21" s="4"/>
      <c r="CK21" s="4"/>
      <c r="CL21" s="4"/>
      <c r="CM21" s="5"/>
      <c r="CN21" s="4"/>
      <c r="CO21" s="4"/>
      <c r="CP21" s="4"/>
      <c r="CQ21" s="5"/>
      <c r="CR21" s="4"/>
      <c r="CS21" s="4"/>
      <c r="CT21" s="4"/>
      <c r="CU21" s="2"/>
      <c r="CV21" s="1"/>
      <c r="CW21" s="1"/>
      <c r="CX21" s="1"/>
      <c r="CY21" s="2"/>
      <c r="CZ21" s="1"/>
      <c r="DA21" s="1"/>
      <c r="DB21" s="1"/>
    </row>
    <row r="22" spans="1:181" x14ac:dyDescent="0.25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v>0</v>
      </c>
      <c r="X22" s="37">
        <v>0</v>
      </c>
      <c r="Y22" s="13">
        <v>0</v>
      </c>
      <c r="Z22" s="38"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40</v>
      </c>
      <c r="AL22" s="38">
        <v>0</v>
      </c>
      <c r="AM22" s="37">
        <v>0</v>
      </c>
      <c r="AN22" s="13">
        <v>0</v>
      </c>
      <c r="AO22" s="38">
        <v>0</v>
      </c>
      <c r="AP22" s="37">
        <v>0</v>
      </c>
      <c r="AQ22" s="13">
        <v>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37">
        <v>0</v>
      </c>
      <c r="BO22" s="13">
        <v>0</v>
      </c>
      <c r="BP22" s="38">
        <v>0</v>
      </c>
      <c r="BQ22" s="37">
        <v>0</v>
      </c>
      <c r="BR22" s="13">
        <v>0</v>
      </c>
      <c r="BS22" s="38">
        <v>0</v>
      </c>
      <c r="BT22" s="37">
        <v>0</v>
      </c>
      <c r="BU22" s="13">
        <v>0</v>
      </c>
      <c r="BV22" s="38">
        <v>0</v>
      </c>
      <c r="BW22" s="37">
        <v>0</v>
      </c>
      <c r="BX22" s="13">
        <v>0</v>
      </c>
      <c r="BY22" s="38">
        <v>0</v>
      </c>
      <c r="BZ22" s="37">
        <v>0</v>
      </c>
      <c r="CA22" s="13">
        <v>0</v>
      </c>
      <c r="CB22" s="38">
        <v>0</v>
      </c>
      <c r="CC22" s="37">
        <v>0</v>
      </c>
      <c r="CD22" s="13">
        <v>0</v>
      </c>
      <c r="CE22" s="38">
        <v>0</v>
      </c>
      <c r="CF22" s="7">
        <f t="shared" si="32"/>
        <v>0</v>
      </c>
      <c r="CG22" s="15">
        <f t="shared" si="33"/>
        <v>40</v>
      </c>
      <c r="CH22" s="4"/>
      <c r="CI22" s="5"/>
      <c r="CJ22" s="4"/>
      <c r="CK22" s="4"/>
      <c r="CL22" s="4"/>
      <c r="CM22" s="5"/>
      <c r="CN22" s="4"/>
      <c r="CO22" s="4"/>
      <c r="CP22" s="4"/>
      <c r="CQ22" s="5"/>
      <c r="CR22" s="4"/>
      <c r="CS22" s="4"/>
      <c r="CT22" s="4"/>
      <c r="CU22" s="2"/>
      <c r="CV22" s="1"/>
      <c r="CW22" s="1"/>
      <c r="CX22" s="1"/>
      <c r="CY22" s="2"/>
      <c r="CZ22" s="1"/>
      <c r="DA22" s="1"/>
      <c r="DB22" s="1"/>
    </row>
    <row r="23" spans="1:181" x14ac:dyDescent="0.25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v>0</v>
      </c>
      <c r="X23" s="43">
        <v>10</v>
      </c>
      <c r="Y23" s="14">
        <v>97</v>
      </c>
      <c r="Z23" s="38">
        <f t="shared" si="34"/>
        <v>9700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41</v>
      </c>
      <c r="AL23" s="38">
        <v>0</v>
      </c>
      <c r="AM23" s="37">
        <v>0</v>
      </c>
      <c r="AN23" s="13">
        <v>0</v>
      </c>
      <c r="AO23" s="38">
        <v>0</v>
      </c>
      <c r="AP23" s="37">
        <v>0</v>
      </c>
      <c r="AQ23" s="13">
        <v>0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37">
        <v>0</v>
      </c>
      <c r="BO23" s="13">
        <v>0</v>
      </c>
      <c r="BP23" s="38">
        <v>0</v>
      </c>
      <c r="BQ23" s="37">
        <v>0</v>
      </c>
      <c r="BR23" s="13">
        <v>0</v>
      </c>
      <c r="BS23" s="38">
        <v>0</v>
      </c>
      <c r="BT23" s="37">
        <v>0</v>
      </c>
      <c r="BU23" s="13">
        <v>0</v>
      </c>
      <c r="BV23" s="38">
        <v>0</v>
      </c>
      <c r="BW23" s="37">
        <v>0</v>
      </c>
      <c r="BX23" s="13">
        <v>0</v>
      </c>
      <c r="BY23" s="38">
        <v>0</v>
      </c>
      <c r="BZ23" s="37">
        <v>0</v>
      </c>
      <c r="CA23" s="13">
        <v>0</v>
      </c>
      <c r="CB23" s="38">
        <v>0</v>
      </c>
      <c r="CC23" s="37">
        <v>0</v>
      </c>
      <c r="CD23" s="13">
        <v>0</v>
      </c>
      <c r="CE23" s="38">
        <v>0</v>
      </c>
      <c r="CF23" s="7">
        <f t="shared" si="32"/>
        <v>10</v>
      </c>
      <c r="CG23" s="15">
        <f t="shared" si="33"/>
        <v>138</v>
      </c>
      <c r="CH23" s="4"/>
      <c r="CI23" s="5"/>
      <c r="CJ23" s="4"/>
      <c r="CK23" s="4"/>
      <c r="CL23" s="4"/>
      <c r="CM23" s="5"/>
      <c r="CN23" s="4"/>
      <c r="CO23" s="4"/>
      <c r="CP23" s="4"/>
      <c r="CQ23" s="5"/>
      <c r="CR23" s="4"/>
      <c r="CS23" s="4"/>
      <c r="CT23" s="4"/>
      <c r="CU23" s="2"/>
      <c r="CV23" s="1"/>
      <c r="CW23" s="1"/>
      <c r="CX23" s="1"/>
      <c r="CY23" s="2"/>
      <c r="CZ23" s="1"/>
      <c r="DA23" s="1"/>
      <c r="DB23" s="1"/>
    </row>
    <row r="24" spans="1:181" x14ac:dyDescent="0.25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1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v>0</v>
      </c>
      <c r="X24" s="37">
        <v>0</v>
      </c>
      <c r="Y24" s="13">
        <v>0</v>
      </c>
      <c r="Z24" s="38"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43">
        <v>1</v>
      </c>
      <c r="AK24" s="14">
        <v>47</v>
      </c>
      <c r="AL24" s="38">
        <f t="shared" ref="AL24:AL27" si="35">AK24/AJ24*1000</f>
        <v>47000</v>
      </c>
      <c r="AM24" s="37">
        <v>0</v>
      </c>
      <c r="AN24" s="13">
        <v>0</v>
      </c>
      <c r="AO24" s="38">
        <v>0</v>
      </c>
      <c r="AP24" s="37">
        <v>0</v>
      </c>
      <c r="AQ24" s="13">
        <v>0</v>
      </c>
      <c r="AR24" s="38">
        <v>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37">
        <v>0</v>
      </c>
      <c r="BO24" s="13">
        <v>0</v>
      </c>
      <c r="BP24" s="38">
        <v>0</v>
      </c>
      <c r="BQ24" s="37">
        <v>0</v>
      </c>
      <c r="BR24" s="13">
        <v>0</v>
      </c>
      <c r="BS24" s="38">
        <v>0</v>
      </c>
      <c r="BT24" s="37">
        <v>0</v>
      </c>
      <c r="BU24" s="13">
        <v>0</v>
      </c>
      <c r="BV24" s="38">
        <v>0</v>
      </c>
      <c r="BW24" s="37">
        <v>0</v>
      </c>
      <c r="BX24" s="13">
        <v>0</v>
      </c>
      <c r="BY24" s="38">
        <v>0</v>
      </c>
      <c r="BZ24" s="37">
        <v>0</v>
      </c>
      <c r="CA24" s="13">
        <v>0</v>
      </c>
      <c r="CB24" s="38">
        <v>0</v>
      </c>
      <c r="CC24" s="37">
        <v>0</v>
      </c>
      <c r="CD24" s="13">
        <v>0</v>
      </c>
      <c r="CE24" s="38">
        <v>0</v>
      </c>
      <c r="CF24" s="7">
        <f t="shared" si="32"/>
        <v>1</v>
      </c>
      <c r="CG24" s="15">
        <f t="shared" si="33"/>
        <v>48</v>
      </c>
      <c r="CH24" s="4"/>
      <c r="CI24" s="5"/>
      <c r="CJ24" s="4"/>
      <c r="CK24" s="4"/>
      <c r="CL24" s="4"/>
      <c r="CM24" s="5"/>
      <c r="CN24" s="4"/>
      <c r="CO24" s="4"/>
      <c r="CP24" s="4"/>
      <c r="CQ24" s="5"/>
      <c r="CR24" s="4"/>
      <c r="CS24" s="4"/>
      <c r="CT24" s="4"/>
      <c r="CU24" s="2"/>
      <c r="CV24" s="1"/>
      <c r="CW24" s="1"/>
      <c r="CX24" s="1"/>
      <c r="CY24" s="2"/>
      <c r="CZ24" s="1"/>
      <c r="DA24" s="1"/>
      <c r="DB24" s="1"/>
    </row>
    <row r="25" spans="1:181" x14ac:dyDescent="0.25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v>0</v>
      </c>
      <c r="X25" s="37">
        <v>0</v>
      </c>
      <c r="Y25" s="13">
        <v>0</v>
      </c>
      <c r="Z25" s="38"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50</v>
      </c>
      <c r="AL25" s="38">
        <v>0</v>
      </c>
      <c r="AM25" s="37">
        <v>0</v>
      </c>
      <c r="AN25" s="13">
        <v>13</v>
      </c>
      <c r="AO25" s="38">
        <v>0</v>
      </c>
      <c r="AP25" s="37">
        <v>0</v>
      </c>
      <c r="AQ25" s="13">
        <v>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0</v>
      </c>
      <c r="AX25" s="38">
        <v>0</v>
      </c>
      <c r="AY25" s="37">
        <v>0</v>
      </c>
      <c r="AZ25" s="13">
        <v>0</v>
      </c>
      <c r="BA25" s="38"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7">
        <v>0</v>
      </c>
      <c r="BL25" s="13">
        <v>0</v>
      </c>
      <c r="BM25" s="38">
        <v>0</v>
      </c>
      <c r="BN25" s="37">
        <v>0</v>
      </c>
      <c r="BO25" s="13">
        <v>0</v>
      </c>
      <c r="BP25" s="38">
        <v>0</v>
      </c>
      <c r="BQ25" s="43">
        <v>4</v>
      </c>
      <c r="BR25" s="14">
        <v>22</v>
      </c>
      <c r="BS25" s="38">
        <f t="shared" ref="BS25" si="36">BR25/BQ25*1000</f>
        <v>5500</v>
      </c>
      <c r="BT25" s="37">
        <v>0</v>
      </c>
      <c r="BU25" s="13">
        <v>0</v>
      </c>
      <c r="BV25" s="38">
        <v>0</v>
      </c>
      <c r="BW25" s="37">
        <v>0</v>
      </c>
      <c r="BX25" s="13">
        <v>0</v>
      </c>
      <c r="BY25" s="38">
        <v>0</v>
      </c>
      <c r="BZ25" s="37">
        <v>0</v>
      </c>
      <c r="CA25" s="13">
        <v>0</v>
      </c>
      <c r="CB25" s="38">
        <v>0</v>
      </c>
      <c r="CC25" s="37">
        <v>0</v>
      </c>
      <c r="CD25" s="13">
        <v>0</v>
      </c>
      <c r="CE25" s="38">
        <v>0</v>
      </c>
      <c r="CF25" s="7">
        <f t="shared" si="32"/>
        <v>4</v>
      </c>
      <c r="CG25" s="15">
        <f t="shared" si="33"/>
        <v>85</v>
      </c>
      <c r="CH25" s="4"/>
      <c r="CI25" s="5"/>
      <c r="CJ25" s="4"/>
      <c r="CK25" s="4"/>
      <c r="CL25" s="4"/>
      <c r="CM25" s="5"/>
      <c r="CN25" s="4"/>
      <c r="CO25" s="4"/>
      <c r="CP25" s="4"/>
      <c r="CQ25" s="5"/>
      <c r="CR25" s="4"/>
      <c r="CS25" s="4"/>
      <c r="CT25" s="4"/>
      <c r="CU25" s="2"/>
      <c r="CV25" s="1"/>
      <c r="CW25" s="1"/>
      <c r="CX25" s="1"/>
      <c r="CY25" s="2"/>
      <c r="CZ25" s="1"/>
      <c r="DA25" s="1"/>
      <c r="DB25" s="1"/>
    </row>
    <row r="26" spans="1:181" x14ac:dyDescent="0.25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v>0</v>
      </c>
      <c r="X26" s="37">
        <v>0</v>
      </c>
      <c r="Y26" s="13">
        <v>0</v>
      </c>
      <c r="Z26" s="38"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48</v>
      </c>
      <c r="AL26" s="38">
        <v>0</v>
      </c>
      <c r="AM26" s="37">
        <v>0</v>
      </c>
      <c r="AN26" s="13">
        <v>0</v>
      </c>
      <c r="AO26" s="38">
        <v>0</v>
      </c>
      <c r="AP26" s="37">
        <v>0</v>
      </c>
      <c r="AQ26" s="13">
        <v>0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37">
        <v>0</v>
      </c>
      <c r="BO26" s="13">
        <v>0</v>
      </c>
      <c r="BP26" s="38">
        <v>0</v>
      </c>
      <c r="BQ26" s="37">
        <v>0</v>
      </c>
      <c r="BR26" s="13">
        <v>0</v>
      </c>
      <c r="BS26" s="38">
        <v>0</v>
      </c>
      <c r="BT26" s="37">
        <v>0</v>
      </c>
      <c r="BU26" s="13">
        <v>0</v>
      </c>
      <c r="BV26" s="38">
        <v>0</v>
      </c>
      <c r="BW26" s="37">
        <v>0</v>
      </c>
      <c r="BX26" s="13">
        <v>0</v>
      </c>
      <c r="BY26" s="38">
        <v>0</v>
      </c>
      <c r="BZ26" s="37">
        <v>0</v>
      </c>
      <c r="CA26" s="13">
        <v>0</v>
      </c>
      <c r="CB26" s="38">
        <v>0</v>
      </c>
      <c r="CC26" s="37">
        <v>0</v>
      </c>
      <c r="CD26" s="13">
        <v>0</v>
      </c>
      <c r="CE26" s="38">
        <v>0</v>
      </c>
      <c r="CF26" s="7">
        <f t="shared" si="32"/>
        <v>0</v>
      </c>
      <c r="CG26" s="15">
        <f t="shared" si="33"/>
        <v>48</v>
      </c>
      <c r="CH26" s="4"/>
      <c r="CI26" s="5"/>
      <c r="CJ26" s="4"/>
      <c r="CK26" s="4"/>
      <c r="CL26" s="4"/>
      <c r="CM26" s="5"/>
      <c r="CN26" s="4"/>
      <c r="CO26" s="4"/>
      <c r="CP26" s="4"/>
      <c r="CQ26" s="5"/>
      <c r="CR26" s="4"/>
      <c r="CS26" s="4"/>
      <c r="CT26" s="4"/>
      <c r="CU26" s="2"/>
      <c r="CV26" s="1"/>
      <c r="CW26" s="1"/>
      <c r="CX26" s="1"/>
      <c r="CY26" s="2"/>
      <c r="CZ26" s="1"/>
      <c r="DA26" s="1"/>
      <c r="DB26" s="1"/>
    </row>
    <row r="27" spans="1:181" x14ac:dyDescent="0.25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v>0</v>
      </c>
      <c r="X27" s="37">
        <v>0</v>
      </c>
      <c r="Y27" s="13">
        <v>0</v>
      </c>
      <c r="Z27" s="38"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43">
        <v>1</v>
      </c>
      <c r="AK27" s="14">
        <v>159</v>
      </c>
      <c r="AL27" s="38">
        <f t="shared" si="35"/>
        <v>159000</v>
      </c>
      <c r="AM27" s="37">
        <v>0</v>
      </c>
      <c r="AN27" s="13">
        <v>0</v>
      </c>
      <c r="AO27" s="38">
        <v>0</v>
      </c>
      <c r="AP27" s="37">
        <v>0</v>
      </c>
      <c r="AQ27" s="13">
        <v>0</v>
      </c>
      <c r="AR27" s="38">
        <v>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37">
        <v>0</v>
      </c>
      <c r="BO27" s="13">
        <v>0</v>
      </c>
      <c r="BP27" s="38">
        <v>0</v>
      </c>
      <c r="BQ27" s="37">
        <v>0</v>
      </c>
      <c r="BR27" s="13">
        <v>0</v>
      </c>
      <c r="BS27" s="38">
        <v>0</v>
      </c>
      <c r="BT27" s="37">
        <v>0</v>
      </c>
      <c r="BU27" s="13">
        <v>0</v>
      </c>
      <c r="BV27" s="38">
        <v>0</v>
      </c>
      <c r="BW27" s="37">
        <v>0</v>
      </c>
      <c r="BX27" s="13">
        <v>0</v>
      </c>
      <c r="BY27" s="38">
        <v>0</v>
      </c>
      <c r="BZ27" s="37">
        <v>0</v>
      </c>
      <c r="CA27" s="13">
        <v>0</v>
      </c>
      <c r="CB27" s="38">
        <v>0</v>
      </c>
      <c r="CC27" s="37">
        <v>0</v>
      </c>
      <c r="CD27" s="13">
        <v>0</v>
      </c>
      <c r="CE27" s="38">
        <v>0</v>
      </c>
      <c r="CF27" s="7">
        <f t="shared" si="32"/>
        <v>1</v>
      </c>
      <c r="CG27" s="15">
        <f t="shared" si="33"/>
        <v>159</v>
      </c>
      <c r="CH27" s="4"/>
      <c r="CI27" s="5"/>
      <c r="CJ27" s="4"/>
      <c r="CK27" s="4"/>
      <c r="CL27" s="4"/>
      <c r="CM27" s="5"/>
      <c r="CN27" s="4"/>
      <c r="CO27" s="4"/>
      <c r="CP27" s="4"/>
      <c r="CQ27" s="5"/>
      <c r="CR27" s="4"/>
      <c r="CS27" s="4"/>
      <c r="CT27" s="4"/>
      <c r="CU27" s="2"/>
      <c r="CV27" s="1"/>
      <c r="CW27" s="1"/>
      <c r="CX27" s="1"/>
      <c r="CY27" s="2"/>
      <c r="CZ27" s="1"/>
      <c r="DA27" s="1"/>
      <c r="DB27" s="1"/>
    </row>
    <row r="28" spans="1:181" x14ac:dyDescent="0.25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0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v>0</v>
      </c>
      <c r="X28" s="37">
        <v>0</v>
      </c>
      <c r="Y28" s="13">
        <v>0</v>
      </c>
      <c r="Z28" s="38">
        <v>0</v>
      </c>
      <c r="AA28" s="43">
        <v>2</v>
      </c>
      <c r="AB28" s="14">
        <v>86</v>
      </c>
      <c r="AC28" s="38">
        <f t="shared" ref="AC28" si="37">AB28/AA28*1000</f>
        <v>43000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7">
        <v>0</v>
      </c>
      <c r="BL28" s="13">
        <v>0</v>
      </c>
      <c r="BM28" s="38">
        <v>0</v>
      </c>
      <c r="BN28" s="37">
        <v>0</v>
      </c>
      <c r="BO28" s="13">
        <v>0</v>
      </c>
      <c r="BP28" s="38">
        <v>0</v>
      </c>
      <c r="BQ28" s="37">
        <v>0</v>
      </c>
      <c r="BR28" s="13">
        <v>0</v>
      </c>
      <c r="BS28" s="38">
        <v>0</v>
      </c>
      <c r="BT28" s="37">
        <v>0</v>
      </c>
      <c r="BU28" s="13">
        <v>0</v>
      </c>
      <c r="BV28" s="38">
        <v>0</v>
      </c>
      <c r="BW28" s="37">
        <v>0</v>
      </c>
      <c r="BX28" s="13">
        <v>0</v>
      </c>
      <c r="BY28" s="38">
        <v>0</v>
      </c>
      <c r="BZ28" s="37">
        <v>0</v>
      </c>
      <c r="CA28" s="13">
        <v>0</v>
      </c>
      <c r="CB28" s="38">
        <v>0</v>
      </c>
      <c r="CC28" s="37">
        <v>0</v>
      </c>
      <c r="CD28" s="13">
        <v>0</v>
      </c>
      <c r="CE28" s="38">
        <v>0</v>
      </c>
      <c r="CF28" s="7">
        <f t="shared" si="32"/>
        <v>2</v>
      </c>
      <c r="CG28" s="15">
        <f t="shared" si="33"/>
        <v>86</v>
      </c>
      <c r="CH28" s="4"/>
      <c r="CI28" s="5"/>
      <c r="CJ28" s="4"/>
      <c r="CK28" s="4"/>
      <c r="CL28" s="4"/>
      <c r="CM28" s="5"/>
      <c r="CN28" s="4"/>
      <c r="CO28" s="4"/>
      <c r="CP28" s="4"/>
      <c r="CQ28" s="5"/>
      <c r="CR28" s="4"/>
      <c r="CS28" s="4"/>
      <c r="CT28" s="4"/>
      <c r="CU28" s="2"/>
      <c r="CV28" s="1"/>
      <c r="CW28" s="1"/>
      <c r="CX28" s="1"/>
      <c r="CY28" s="2"/>
      <c r="CZ28" s="1"/>
      <c r="DA28" s="1"/>
      <c r="DB28" s="1"/>
    </row>
    <row r="29" spans="1:181" x14ac:dyDescent="0.25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v>0</v>
      </c>
      <c r="X29" s="37">
        <v>0</v>
      </c>
      <c r="Y29" s="13">
        <v>0</v>
      </c>
      <c r="Z29" s="38"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37">
        <v>0</v>
      </c>
      <c r="BO29" s="13">
        <v>0</v>
      </c>
      <c r="BP29" s="38">
        <v>0</v>
      </c>
      <c r="BQ29" s="37">
        <v>0</v>
      </c>
      <c r="BR29" s="13">
        <v>0</v>
      </c>
      <c r="BS29" s="38">
        <v>0</v>
      </c>
      <c r="BT29" s="37">
        <v>0</v>
      </c>
      <c r="BU29" s="13">
        <v>0</v>
      </c>
      <c r="BV29" s="38">
        <v>0</v>
      </c>
      <c r="BW29" s="37">
        <v>0</v>
      </c>
      <c r="BX29" s="13">
        <v>0</v>
      </c>
      <c r="BY29" s="38">
        <v>0</v>
      </c>
      <c r="BZ29" s="37">
        <v>0</v>
      </c>
      <c r="CA29" s="13">
        <v>0</v>
      </c>
      <c r="CB29" s="38">
        <v>0</v>
      </c>
      <c r="CC29" s="37">
        <v>0</v>
      </c>
      <c r="CD29" s="13">
        <v>0</v>
      </c>
      <c r="CE29" s="38">
        <v>0</v>
      </c>
      <c r="CF29" s="7">
        <f t="shared" si="32"/>
        <v>0</v>
      </c>
      <c r="CG29" s="15">
        <f t="shared" si="33"/>
        <v>0</v>
      </c>
      <c r="CH29" s="4"/>
      <c r="CI29" s="5"/>
      <c r="CJ29" s="4"/>
      <c r="CK29" s="4"/>
      <c r="CL29" s="4"/>
      <c r="CM29" s="5"/>
      <c r="CN29" s="4"/>
      <c r="CO29" s="4"/>
      <c r="CP29" s="4"/>
      <c r="CQ29" s="5"/>
      <c r="CR29" s="4"/>
      <c r="CS29" s="4"/>
      <c r="CT29" s="4"/>
      <c r="CU29" s="2"/>
      <c r="CV29" s="1"/>
      <c r="CW29" s="1"/>
      <c r="CX29" s="1"/>
      <c r="CY29" s="2"/>
      <c r="CZ29" s="1"/>
      <c r="DA29" s="1"/>
      <c r="DB29" s="1"/>
    </row>
    <row r="30" spans="1:181" x14ac:dyDescent="0.25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v>0</v>
      </c>
      <c r="X30" s="37">
        <v>0</v>
      </c>
      <c r="Y30" s="13">
        <v>0</v>
      </c>
      <c r="Z30" s="38"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37">
        <v>0</v>
      </c>
      <c r="BO30" s="13">
        <v>0</v>
      </c>
      <c r="BP30" s="38">
        <v>0</v>
      </c>
      <c r="BQ30" s="37">
        <v>0</v>
      </c>
      <c r="BR30" s="13">
        <v>0</v>
      </c>
      <c r="BS30" s="38">
        <v>0</v>
      </c>
      <c r="BT30" s="37">
        <v>0</v>
      </c>
      <c r="BU30" s="13">
        <v>0</v>
      </c>
      <c r="BV30" s="38">
        <v>0</v>
      </c>
      <c r="BW30" s="37">
        <v>0</v>
      </c>
      <c r="BX30" s="13">
        <v>0</v>
      </c>
      <c r="BY30" s="38">
        <v>0</v>
      </c>
      <c r="BZ30" s="37">
        <v>0</v>
      </c>
      <c r="CA30" s="13">
        <v>0</v>
      </c>
      <c r="CB30" s="38">
        <v>0</v>
      </c>
      <c r="CC30" s="37">
        <v>0</v>
      </c>
      <c r="CD30" s="13">
        <v>0</v>
      </c>
      <c r="CE30" s="38">
        <v>0</v>
      </c>
      <c r="CF30" s="7">
        <f t="shared" si="32"/>
        <v>0</v>
      </c>
      <c r="CG30" s="15">
        <f t="shared" si="33"/>
        <v>0</v>
      </c>
      <c r="CH30" s="4"/>
      <c r="CI30" s="5"/>
      <c r="CJ30" s="4"/>
      <c r="CK30" s="4"/>
      <c r="CL30" s="4"/>
      <c r="CM30" s="5"/>
      <c r="CN30" s="4"/>
      <c r="CO30" s="4"/>
      <c r="CP30" s="4"/>
      <c r="CQ30" s="5"/>
      <c r="CR30" s="4"/>
      <c r="CS30" s="4"/>
      <c r="CT30" s="4"/>
      <c r="CU30" s="2"/>
      <c r="CV30" s="1"/>
      <c r="CW30" s="1"/>
      <c r="CX30" s="1"/>
      <c r="CY30" s="2"/>
      <c r="CZ30" s="1"/>
      <c r="DA30" s="1"/>
      <c r="DB30" s="1"/>
    </row>
    <row r="31" spans="1:181" ht="15.75" thickBot="1" x14ac:dyDescent="0.3">
      <c r="A31" s="48"/>
      <c r="B31" s="49" t="s">
        <v>17</v>
      </c>
      <c r="C31" s="39">
        <f>SUM(C19:C30)</f>
        <v>0</v>
      </c>
      <c r="D31" s="31">
        <f>SUM(D19:D30)</f>
        <v>0</v>
      </c>
      <c r="E31" s="40"/>
      <c r="F31" s="39">
        <f t="shared" ref="F31:G31" si="38">SUM(F19:F30)</f>
        <v>0</v>
      </c>
      <c r="G31" s="31">
        <f t="shared" si="38"/>
        <v>0</v>
      </c>
      <c r="H31" s="40"/>
      <c r="I31" s="39">
        <f t="shared" ref="I31:J31" si="39">SUM(I19:I30)</f>
        <v>0</v>
      </c>
      <c r="J31" s="31">
        <f t="shared" si="39"/>
        <v>1</v>
      </c>
      <c r="K31" s="40"/>
      <c r="L31" s="39">
        <f t="shared" ref="L31:M31" si="40">SUM(L19:L30)</f>
        <v>0</v>
      </c>
      <c r="M31" s="31">
        <f t="shared" si="40"/>
        <v>0</v>
      </c>
      <c r="N31" s="40"/>
      <c r="O31" s="39">
        <f t="shared" ref="O31:P31" si="41">SUM(O19:O30)</f>
        <v>0</v>
      </c>
      <c r="P31" s="31">
        <f t="shared" si="41"/>
        <v>0</v>
      </c>
      <c r="Q31" s="40"/>
      <c r="R31" s="39">
        <f t="shared" ref="R31:S31" si="42">SUM(R19:R30)</f>
        <v>0</v>
      </c>
      <c r="S31" s="31">
        <f t="shared" si="42"/>
        <v>0</v>
      </c>
      <c r="T31" s="40"/>
      <c r="U31" s="39">
        <f t="shared" ref="U31:V31" si="43">SUM(U19:U30)</f>
        <v>0</v>
      </c>
      <c r="V31" s="31">
        <f t="shared" si="43"/>
        <v>0</v>
      </c>
      <c r="W31" s="40"/>
      <c r="X31" s="39">
        <f t="shared" ref="X31:Y31" si="44">SUM(X19:X30)</f>
        <v>20</v>
      </c>
      <c r="Y31" s="31">
        <f t="shared" si="44"/>
        <v>199</v>
      </c>
      <c r="Z31" s="40"/>
      <c r="AA31" s="39">
        <f t="shared" ref="AA31:AB31" si="45">SUM(AA19:AA30)</f>
        <v>2</v>
      </c>
      <c r="AB31" s="31">
        <f t="shared" si="45"/>
        <v>86</v>
      </c>
      <c r="AC31" s="40"/>
      <c r="AD31" s="39">
        <f t="shared" ref="AD31:AE31" si="46">SUM(AD19:AD30)</f>
        <v>0</v>
      </c>
      <c r="AE31" s="31">
        <f t="shared" si="46"/>
        <v>0</v>
      </c>
      <c r="AF31" s="40"/>
      <c r="AG31" s="39">
        <f t="shared" ref="AG31:AH31" si="47">SUM(AG19:AG30)</f>
        <v>0</v>
      </c>
      <c r="AH31" s="31">
        <f t="shared" si="47"/>
        <v>0</v>
      </c>
      <c r="AI31" s="40"/>
      <c r="AJ31" s="39">
        <f t="shared" ref="AJ31:AK31" si="48">SUM(AJ19:AJ30)</f>
        <v>2</v>
      </c>
      <c r="AK31" s="31">
        <f t="shared" si="48"/>
        <v>466</v>
      </c>
      <c r="AL31" s="40"/>
      <c r="AM31" s="39">
        <f t="shared" ref="AM31:AN31" si="49">SUM(AM19:AM30)</f>
        <v>0</v>
      </c>
      <c r="AN31" s="31">
        <f t="shared" si="49"/>
        <v>38</v>
      </c>
      <c r="AO31" s="40"/>
      <c r="AP31" s="39">
        <f t="shared" ref="AP31:AQ31" si="50">SUM(AP19:AP30)</f>
        <v>0</v>
      </c>
      <c r="AQ31" s="31">
        <f t="shared" si="50"/>
        <v>0</v>
      </c>
      <c r="AR31" s="40"/>
      <c r="AS31" s="39">
        <f t="shared" ref="AS31:AT31" si="51">SUM(AS19:AS30)</f>
        <v>0</v>
      </c>
      <c r="AT31" s="31">
        <f t="shared" si="51"/>
        <v>0</v>
      </c>
      <c r="AU31" s="40"/>
      <c r="AV31" s="39">
        <f t="shared" ref="AV31:AW31" si="52">SUM(AV19:AV30)</f>
        <v>0</v>
      </c>
      <c r="AW31" s="31">
        <f t="shared" si="52"/>
        <v>0</v>
      </c>
      <c r="AX31" s="40"/>
      <c r="AY31" s="39">
        <f t="shared" ref="AY31:AZ31" si="53">SUM(AY19:AY30)</f>
        <v>0</v>
      </c>
      <c r="AZ31" s="31">
        <f t="shared" si="53"/>
        <v>0</v>
      </c>
      <c r="BA31" s="40"/>
      <c r="BB31" s="39">
        <f t="shared" ref="BB31:BC31" si="54">SUM(BB19:BB30)</f>
        <v>0</v>
      </c>
      <c r="BC31" s="31">
        <f t="shared" si="54"/>
        <v>0</v>
      </c>
      <c r="BD31" s="40"/>
      <c r="BE31" s="39">
        <f t="shared" ref="BE31:BF31" si="55">SUM(BE19:BE30)</f>
        <v>0</v>
      </c>
      <c r="BF31" s="31">
        <f t="shared" si="55"/>
        <v>0</v>
      </c>
      <c r="BG31" s="40"/>
      <c r="BH31" s="39">
        <f t="shared" ref="BH31:BI31" si="56">SUM(BH19:BH30)</f>
        <v>0</v>
      </c>
      <c r="BI31" s="31">
        <f t="shared" si="56"/>
        <v>0</v>
      </c>
      <c r="BJ31" s="40"/>
      <c r="BK31" s="39">
        <f t="shared" ref="BK31:BL31" si="57">SUM(BK19:BK30)</f>
        <v>0</v>
      </c>
      <c r="BL31" s="31">
        <f t="shared" si="57"/>
        <v>0</v>
      </c>
      <c r="BM31" s="40"/>
      <c r="BN31" s="39">
        <f t="shared" ref="BN31:BO31" si="58">SUM(BN19:BN30)</f>
        <v>0</v>
      </c>
      <c r="BO31" s="31">
        <f t="shared" si="58"/>
        <v>0</v>
      </c>
      <c r="BP31" s="40"/>
      <c r="BQ31" s="39">
        <f t="shared" ref="BQ31:BR31" si="59">SUM(BQ19:BQ30)</f>
        <v>4</v>
      </c>
      <c r="BR31" s="31">
        <f t="shared" si="59"/>
        <v>22</v>
      </c>
      <c r="BS31" s="40"/>
      <c r="BT31" s="39">
        <f t="shared" ref="BT31:BU31" si="60">SUM(BT19:BT30)</f>
        <v>0</v>
      </c>
      <c r="BU31" s="31">
        <f t="shared" si="60"/>
        <v>0</v>
      </c>
      <c r="BV31" s="40"/>
      <c r="BW31" s="39">
        <f t="shared" ref="BW31:BX31" si="61">SUM(BW19:BW30)</f>
        <v>0</v>
      </c>
      <c r="BX31" s="31">
        <f t="shared" si="61"/>
        <v>0</v>
      </c>
      <c r="BY31" s="40"/>
      <c r="BZ31" s="39">
        <f t="shared" ref="BZ31:CA31" si="62">SUM(BZ19:BZ30)</f>
        <v>0</v>
      </c>
      <c r="CA31" s="31">
        <f t="shared" si="62"/>
        <v>0</v>
      </c>
      <c r="CB31" s="40"/>
      <c r="CC31" s="39">
        <f t="shared" ref="CC31:CD31" si="63">SUM(CC19:CC30)</f>
        <v>0</v>
      </c>
      <c r="CD31" s="31">
        <f t="shared" si="63"/>
        <v>0</v>
      </c>
      <c r="CE31" s="40"/>
      <c r="CF31" s="32">
        <f t="shared" si="32"/>
        <v>28</v>
      </c>
      <c r="CG31" s="33">
        <f t="shared" si="33"/>
        <v>812</v>
      </c>
      <c r="CH31" s="4"/>
      <c r="CI31" s="5"/>
      <c r="CJ31" s="4"/>
      <c r="CK31" s="4"/>
      <c r="CL31" s="4"/>
      <c r="CM31" s="5"/>
      <c r="CN31" s="4"/>
      <c r="CO31" s="4"/>
      <c r="CP31" s="4"/>
      <c r="CQ31" s="5"/>
      <c r="CR31" s="4"/>
      <c r="CS31" s="4"/>
      <c r="CT31" s="4"/>
      <c r="CU31" s="2"/>
      <c r="CV31" s="1"/>
      <c r="CW31" s="1"/>
      <c r="CX31" s="1"/>
      <c r="CY31" s="2"/>
      <c r="CZ31" s="1"/>
      <c r="DA31" s="1"/>
      <c r="DB31" s="1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</row>
    <row r="32" spans="1:181" x14ac:dyDescent="0.25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v>0</v>
      </c>
      <c r="X32" s="37">
        <v>0</v>
      </c>
      <c r="Y32" s="13">
        <v>0</v>
      </c>
      <c r="Z32" s="38"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7">
        <v>0</v>
      </c>
      <c r="BL32" s="13">
        <v>0</v>
      </c>
      <c r="BM32" s="38">
        <v>0</v>
      </c>
      <c r="BN32" s="37">
        <v>0</v>
      </c>
      <c r="BO32" s="13">
        <v>0</v>
      </c>
      <c r="BP32" s="38">
        <v>0</v>
      </c>
      <c r="BQ32" s="37">
        <v>0</v>
      </c>
      <c r="BR32" s="13">
        <v>0</v>
      </c>
      <c r="BS32" s="38">
        <v>0</v>
      </c>
      <c r="BT32" s="37">
        <v>0</v>
      </c>
      <c r="BU32" s="13">
        <v>0</v>
      </c>
      <c r="BV32" s="38">
        <v>0</v>
      </c>
      <c r="BW32" s="37">
        <v>0</v>
      </c>
      <c r="BX32" s="13">
        <v>0</v>
      </c>
      <c r="BY32" s="38">
        <v>0</v>
      </c>
      <c r="BZ32" s="37">
        <v>0</v>
      </c>
      <c r="CA32" s="13">
        <v>0</v>
      </c>
      <c r="CB32" s="38">
        <v>0</v>
      </c>
      <c r="CC32" s="37">
        <v>0</v>
      </c>
      <c r="CD32" s="13">
        <v>0</v>
      </c>
      <c r="CE32" s="38">
        <v>0</v>
      </c>
      <c r="CF32" s="7">
        <f t="shared" si="32"/>
        <v>0</v>
      </c>
      <c r="CG32" s="15">
        <f t="shared" ref="CG32:CG57" si="64">SUM(BX32,BR32,BO32,BC32,AW32,AK32,AB32,Y32,S32,P32,J32,G32,D32)</f>
        <v>0</v>
      </c>
      <c r="CH32" s="4"/>
      <c r="CI32" s="5"/>
      <c r="CJ32" s="4"/>
      <c r="CK32" s="4"/>
      <c r="CL32" s="4"/>
      <c r="CM32" s="5"/>
      <c r="CN32" s="4"/>
      <c r="CO32" s="4"/>
      <c r="CP32" s="4"/>
      <c r="CQ32" s="5"/>
      <c r="CR32" s="4"/>
      <c r="CS32" s="4"/>
      <c r="CT32" s="4"/>
      <c r="CU32" s="2"/>
      <c r="CV32" s="1"/>
      <c r="CW32" s="1"/>
      <c r="CX32" s="1"/>
      <c r="CY32" s="2"/>
      <c r="CZ32" s="1"/>
      <c r="DA32" s="1"/>
      <c r="DB32" s="1"/>
    </row>
    <row r="33" spans="1:181" x14ac:dyDescent="0.25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v>0</v>
      </c>
      <c r="X33" s="43">
        <v>11</v>
      </c>
      <c r="Y33" s="14">
        <v>102</v>
      </c>
      <c r="Z33" s="38">
        <f t="shared" ref="Z33:Z37" si="65">Y33/X33*1000</f>
        <v>9272.7272727272739</v>
      </c>
      <c r="AA33" s="43">
        <v>1</v>
      </c>
      <c r="AB33" s="14">
        <v>40</v>
      </c>
      <c r="AC33" s="38">
        <f t="shared" ref="AC33:AC36" si="66">AB33/AA33*1000</f>
        <v>40000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7">
        <v>0</v>
      </c>
      <c r="BL33" s="13">
        <v>0</v>
      </c>
      <c r="BM33" s="38">
        <v>0</v>
      </c>
      <c r="BN33" s="37">
        <v>0</v>
      </c>
      <c r="BO33" s="13">
        <v>0</v>
      </c>
      <c r="BP33" s="38">
        <v>0</v>
      </c>
      <c r="BQ33" s="37">
        <v>0</v>
      </c>
      <c r="BR33" s="13">
        <v>0</v>
      </c>
      <c r="BS33" s="38">
        <v>0</v>
      </c>
      <c r="BT33" s="37">
        <v>0</v>
      </c>
      <c r="BU33" s="13">
        <v>0</v>
      </c>
      <c r="BV33" s="38">
        <v>0</v>
      </c>
      <c r="BW33" s="37">
        <v>0</v>
      </c>
      <c r="BX33" s="13">
        <v>0</v>
      </c>
      <c r="BY33" s="38">
        <v>0</v>
      </c>
      <c r="BZ33" s="37">
        <v>0</v>
      </c>
      <c r="CA33" s="13">
        <v>0</v>
      </c>
      <c r="CB33" s="38">
        <v>0</v>
      </c>
      <c r="CC33" s="37">
        <v>0</v>
      </c>
      <c r="CD33" s="13">
        <v>0</v>
      </c>
      <c r="CE33" s="38">
        <v>0</v>
      </c>
      <c r="CF33" s="7">
        <f t="shared" si="32"/>
        <v>12</v>
      </c>
      <c r="CG33" s="15">
        <f t="shared" si="64"/>
        <v>142</v>
      </c>
      <c r="CH33" s="4"/>
      <c r="CI33" s="5"/>
      <c r="CJ33" s="4"/>
      <c r="CK33" s="4"/>
      <c r="CL33" s="4"/>
      <c r="CM33" s="5"/>
      <c r="CN33" s="4"/>
      <c r="CO33" s="4"/>
      <c r="CP33" s="4"/>
      <c r="CQ33" s="5"/>
      <c r="CR33" s="4"/>
      <c r="CS33" s="4"/>
      <c r="CT33" s="4"/>
      <c r="CU33" s="2"/>
      <c r="CV33" s="1"/>
      <c r="CW33" s="1"/>
      <c r="CX33" s="1"/>
      <c r="CY33" s="2"/>
      <c r="CZ33" s="1"/>
      <c r="DA33" s="1"/>
      <c r="DB33" s="1"/>
    </row>
    <row r="34" spans="1:181" x14ac:dyDescent="0.25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43">
        <v>1</v>
      </c>
      <c r="J34" s="14">
        <v>45</v>
      </c>
      <c r="K34" s="38">
        <f t="shared" ref="K34:K43" si="67">J34/I34*1000</f>
        <v>45000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v>0</v>
      </c>
      <c r="X34" s="37">
        <v>0</v>
      </c>
      <c r="Y34" s="13">
        <v>0</v>
      </c>
      <c r="Z34" s="38"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v>0</v>
      </c>
      <c r="BB34" s="43">
        <v>1</v>
      </c>
      <c r="BC34" s="14">
        <v>50</v>
      </c>
      <c r="BD34" s="38">
        <f t="shared" ref="BD34" si="68">BC34/BB34*1000</f>
        <v>50000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37">
        <v>0</v>
      </c>
      <c r="BO34" s="13">
        <v>0</v>
      </c>
      <c r="BP34" s="38">
        <v>0</v>
      </c>
      <c r="BQ34" s="37">
        <v>0</v>
      </c>
      <c r="BR34" s="13">
        <v>0</v>
      </c>
      <c r="BS34" s="38">
        <v>0</v>
      </c>
      <c r="BT34" s="37">
        <v>0</v>
      </c>
      <c r="BU34" s="13">
        <v>0</v>
      </c>
      <c r="BV34" s="38">
        <v>0</v>
      </c>
      <c r="BW34" s="37">
        <v>0</v>
      </c>
      <c r="BX34" s="13">
        <v>0</v>
      </c>
      <c r="BY34" s="38">
        <v>0</v>
      </c>
      <c r="BZ34" s="37">
        <v>0</v>
      </c>
      <c r="CA34" s="13">
        <v>0</v>
      </c>
      <c r="CB34" s="38">
        <v>0</v>
      </c>
      <c r="CC34" s="37">
        <v>0</v>
      </c>
      <c r="CD34" s="13">
        <v>0</v>
      </c>
      <c r="CE34" s="38">
        <v>0</v>
      </c>
      <c r="CF34" s="7">
        <f t="shared" si="32"/>
        <v>2</v>
      </c>
      <c r="CG34" s="15">
        <f t="shared" si="64"/>
        <v>95</v>
      </c>
      <c r="CH34" s="4"/>
      <c r="CI34" s="5"/>
      <c r="CJ34" s="4"/>
      <c r="CK34" s="4"/>
      <c r="CL34" s="4"/>
      <c r="CM34" s="5"/>
      <c r="CN34" s="4"/>
      <c r="CO34" s="4"/>
      <c r="CP34" s="4"/>
      <c r="CQ34" s="5"/>
      <c r="CR34" s="4"/>
      <c r="CS34" s="4"/>
      <c r="CT34" s="4"/>
      <c r="CU34" s="2"/>
      <c r="CV34" s="1"/>
      <c r="CW34" s="1"/>
      <c r="CX34" s="1"/>
      <c r="CY34" s="2"/>
      <c r="CZ34" s="1"/>
      <c r="DA34" s="1"/>
      <c r="DB34" s="1"/>
    </row>
    <row r="35" spans="1:181" x14ac:dyDescent="0.25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v>0</v>
      </c>
      <c r="X35" s="37">
        <v>0</v>
      </c>
      <c r="Y35" s="13">
        <v>0</v>
      </c>
      <c r="Z35" s="38"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37">
        <v>0</v>
      </c>
      <c r="BO35" s="13">
        <v>0</v>
      </c>
      <c r="BP35" s="38">
        <v>0</v>
      </c>
      <c r="BQ35" s="37">
        <v>0</v>
      </c>
      <c r="BR35" s="13">
        <v>0</v>
      </c>
      <c r="BS35" s="38">
        <v>0</v>
      </c>
      <c r="BT35" s="37">
        <v>0</v>
      </c>
      <c r="BU35" s="13">
        <v>0</v>
      </c>
      <c r="BV35" s="38">
        <v>0</v>
      </c>
      <c r="BW35" s="37">
        <v>0</v>
      </c>
      <c r="BX35" s="13">
        <v>0</v>
      </c>
      <c r="BY35" s="38">
        <v>0</v>
      </c>
      <c r="BZ35" s="37">
        <v>0</v>
      </c>
      <c r="CA35" s="13">
        <v>0</v>
      </c>
      <c r="CB35" s="38">
        <v>0</v>
      </c>
      <c r="CC35" s="37">
        <v>0</v>
      </c>
      <c r="CD35" s="13">
        <v>0</v>
      </c>
      <c r="CE35" s="38">
        <v>0</v>
      </c>
      <c r="CF35" s="7">
        <f t="shared" si="32"/>
        <v>0</v>
      </c>
      <c r="CG35" s="15">
        <f t="shared" si="64"/>
        <v>0</v>
      </c>
      <c r="CH35" s="4"/>
      <c r="CI35" s="5"/>
      <c r="CJ35" s="4"/>
      <c r="CK35" s="4"/>
      <c r="CL35" s="4"/>
      <c r="CM35" s="5"/>
      <c r="CN35" s="4"/>
      <c r="CO35" s="4"/>
      <c r="CP35" s="4"/>
      <c r="CQ35" s="5"/>
      <c r="CR35" s="4"/>
      <c r="CS35" s="4"/>
      <c r="CT35" s="4"/>
      <c r="CU35" s="2"/>
      <c r="CV35" s="1"/>
      <c r="CW35" s="1"/>
      <c r="CX35" s="1"/>
      <c r="CY35" s="2"/>
      <c r="CZ35" s="1"/>
      <c r="DA35" s="1"/>
      <c r="DB35" s="1"/>
    </row>
    <row r="36" spans="1:181" x14ac:dyDescent="0.25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v>0</v>
      </c>
      <c r="X36" s="37">
        <v>0</v>
      </c>
      <c r="Y36" s="13">
        <v>0</v>
      </c>
      <c r="Z36" s="38">
        <v>0</v>
      </c>
      <c r="AA36" s="43">
        <v>2</v>
      </c>
      <c r="AB36" s="14">
        <v>76</v>
      </c>
      <c r="AC36" s="38">
        <f t="shared" si="66"/>
        <v>38000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37">
        <v>0</v>
      </c>
      <c r="BO36" s="13">
        <v>0</v>
      </c>
      <c r="BP36" s="38">
        <v>0</v>
      </c>
      <c r="BQ36" s="37">
        <v>0</v>
      </c>
      <c r="BR36" s="13">
        <v>0</v>
      </c>
      <c r="BS36" s="38">
        <v>0</v>
      </c>
      <c r="BT36" s="37">
        <v>0</v>
      </c>
      <c r="BU36" s="13">
        <v>0</v>
      </c>
      <c r="BV36" s="38">
        <v>0</v>
      </c>
      <c r="BW36" s="37">
        <v>0</v>
      </c>
      <c r="BX36" s="13">
        <v>0</v>
      </c>
      <c r="BY36" s="38">
        <v>0</v>
      </c>
      <c r="BZ36" s="37">
        <v>0</v>
      </c>
      <c r="CA36" s="13">
        <v>0</v>
      </c>
      <c r="CB36" s="38">
        <v>0</v>
      </c>
      <c r="CC36" s="37">
        <v>0</v>
      </c>
      <c r="CD36" s="13">
        <v>0</v>
      </c>
      <c r="CE36" s="38">
        <v>0</v>
      </c>
      <c r="CF36" s="7">
        <f t="shared" si="32"/>
        <v>2</v>
      </c>
      <c r="CG36" s="15">
        <f t="shared" si="64"/>
        <v>76</v>
      </c>
      <c r="CH36" s="4"/>
      <c r="CI36" s="5"/>
      <c r="CJ36" s="4"/>
      <c r="CK36" s="4"/>
      <c r="CL36" s="4"/>
      <c r="CM36" s="5"/>
      <c r="CN36" s="4"/>
      <c r="CO36" s="4"/>
      <c r="CP36" s="4"/>
      <c r="CQ36" s="5"/>
      <c r="CR36" s="4"/>
      <c r="CS36" s="4"/>
      <c r="CT36" s="4"/>
      <c r="CU36" s="2"/>
      <c r="CV36" s="1"/>
      <c r="CW36" s="1"/>
      <c r="CX36" s="1"/>
      <c r="CY36" s="2"/>
      <c r="CZ36" s="1"/>
      <c r="DA36" s="1"/>
      <c r="DB36" s="1"/>
    </row>
    <row r="37" spans="1:181" x14ac:dyDescent="0.25">
      <c r="A37" s="46">
        <v>2006</v>
      </c>
      <c r="B37" s="47" t="s">
        <v>10</v>
      </c>
      <c r="C37" s="37">
        <v>0</v>
      </c>
      <c r="D37" s="13">
        <v>2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v>0</v>
      </c>
      <c r="X37" s="43">
        <v>10</v>
      </c>
      <c r="Y37" s="14">
        <v>88</v>
      </c>
      <c r="Z37" s="38">
        <f t="shared" si="65"/>
        <v>8800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37">
        <v>0</v>
      </c>
      <c r="BO37" s="13">
        <v>0</v>
      </c>
      <c r="BP37" s="38">
        <v>0</v>
      </c>
      <c r="BQ37" s="37">
        <v>0</v>
      </c>
      <c r="BR37" s="13">
        <v>0</v>
      </c>
      <c r="BS37" s="38">
        <v>0</v>
      </c>
      <c r="BT37" s="37">
        <v>0</v>
      </c>
      <c r="BU37" s="13">
        <v>0</v>
      </c>
      <c r="BV37" s="38">
        <v>0</v>
      </c>
      <c r="BW37" s="37">
        <v>0</v>
      </c>
      <c r="BX37" s="13">
        <v>0</v>
      </c>
      <c r="BY37" s="38">
        <v>0</v>
      </c>
      <c r="BZ37" s="37">
        <v>0</v>
      </c>
      <c r="CA37" s="13">
        <v>0</v>
      </c>
      <c r="CB37" s="38">
        <v>0</v>
      </c>
      <c r="CC37" s="37">
        <v>0</v>
      </c>
      <c r="CD37" s="13">
        <v>0</v>
      </c>
      <c r="CE37" s="38">
        <v>0</v>
      </c>
      <c r="CF37" s="7">
        <f t="shared" si="32"/>
        <v>10</v>
      </c>
      <c r="CG37" s="15">
        <f t="shared" si="64"/>
        <v>90</v>
      </c>
      <c r="CH37" s="4"/>
      <c r="CI37" s="5"/>
      <c r="CJ37" s="4"/>
      <c r="CK37" s="4"/>
      <c r="CL37" s="4"/>
      <c r="CM37" s="5"/>
      <c r="CN37" s="4"/>
      <c r="CO37" s="4"/>
      <c r="CP37" s="4"/>
      <c r="CQ37" s="5"/>
      <c r="CR37" s="4"/>
      <c r="CS37" s="4"/>
      <c r="CT37" s="4"/>
      <c r="CU37" s="2"/>
      <c r="CV37" s="1"/>
      <c r="CW37" s="1"/>
      <c r="CX37" s="1"/>
      <c r="CY37" s="2"/>
      <c r="CZ37" s="1"/>
      <c r="DA37" s="1"/>
      <c r="DB37" s="1"/>
    </row>
    <row r="38" spans="1:181" x14ac:dyDescent="0.25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v>0</v>
      </c>
      <c r="X38" s="37">
        <v>0</v>
      </c>
      <c r="Y38" s="13">
        <v>0</v>
      </c>
      <c r="Z38" s="38"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37">
        <v>0</v>
      </c>
      <c r="BO38" s="13">
        <v>0</v>
      </c>
      <c r="BP38" s="38">
        <v>0</v>
      </c>
      <c r="BQ38" s="37">
        <v>0</v>
      </c>
      <c r="BR38" s="13">
        <v>0</v>
      </c>
      <c r="BS38" s="38">
        <v>0</v>
      </c>
      <c r="BT38" s="37">
        <v>0</v>
      </c>
      <c r="BU38" s="13">
        <v>0</v>
      </c>
      <c r="BV38" s="38">
        <v>0</v>
      </c>
      <c r="BW38" s="37">
        <v>0</v>
      </c>
      <c r="BX38" s="13">
        <v>11</v>
      </c>
      <c r="BY38" s="38">
        <v>0</v>
      </c>
      <c r="BZ38" s="37">
        <v>0</v>
      </c>
      <c r="CA38" s="13">
        <v>0</v>
      </c>
      <c r="CB38" s="38">
        <v>0</v>
      </c>
      <c r="CC38" s="37">
        <v>0</v>
      </c>
      <c r="CD38" s="13">
        <v>0</v>
      </c>
      <c r="CE38" s="38">
        <v>0</v>
      </c>
      <c r="CF38" s="7">
        <f t="shared" si="32"/>
        <v>0</v>
      </c>
      <c r="CG38" s="15">
        <f t="shared" si="64"/>
        <v>11</v>
      </c>
      <c r="CH38" s="4"/>
      <c r="CI38" s="5"/>
      <c r="CJ38" s="4"/>
      <c r="CK38" s="4"/>
      <c r="CL38" s="4"/>
      <c r="CM38" s="5"/>
      <c r="CN38" s="4"/>
      <c r="CO38" s="4"/>
      <c r="CP38" s="4"/>
      <c r="CQ38" s="5"/>
      <c r="CR38" s="4"/>
      <c r="CS38" s="4"/>
      <c r="CT38" s="4"/>
      <c r="CU38" s="2"/>
      <c r="CV38" s="1"/>
      <c r="CW38" s="1"/>
      <c r="CX38" s="1"/>
      <c r="CY38" s="2"/>
      <c r="CZ38" s="1"/>
      <c r="DA38" s="1"/>
      <c r="DB38" s="1"/>
    </row>
    <row r="39" spans="1:181" x14ac:dyDescent="0.25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v>0</v>
      </c>
      <c r="X39" s="37">
        <v>0</v>
      </c>
      <c r="Y39" s="13">
        <v>0</v>
      </c>
      <c r="Z39" s="38"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5</v>
      </c>
      <c r="AL39" s="38">
        <v>0</v>
      </c>
      <c r="AM39" s="37">
        <v>0</v>
      </c>
      <c r="AN39" s="13">
        <v>0</v>
      </c>
      <c r="AO39" s="38">
        <v>0</v>
      </c>
      <c r="AP39" s="37">
        <v>0</v>
      </c>
      <c r="AQ39" s="13">
        <v>0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37">
        <v>0</v>
      </c>
      <c r="BO39" s="13">
        <v>0</v>
      </c>
      <c r="BP39" s="38">
        <v>0</v>
      </c>
      <c r="BQ39" s="37">
        <v>0</v>
      </c>
      <c r="BR39" s="13">
        <v>0</v>
      </c>
      <c r="BS39" s="38">
        <v>0</v>
      </c>
      <c r="BT39" s="37">
        <v>0</v>
      </c>
      <c r="BU39" s="13">
        <v>0</v>
      </c>
      <c r="BV39" s="38">
        <v>0</v>
      </c>
      <c r="BW39" s="43">
        <v>2</v>
      </c>
      <c r="BX39" s="14">
        <v>33</v>
      </c>
      <c r="BY39" s="38">
        <f t="shared" ref="BY39" si="69">BX39/BW39*1000</f>
        <v>16500</v>
      </c>
      <c r="BZ39" s="37">
        <v>0</v>
      </c>
      <c r="CA39" s="13">
        <v>0</v>
      </c>
      <c r="CB39" s="38">
        <v>0</v>
      </c>
      <c r="CC39" s="37">
        <v>0</v>
      </c>
      <c r="CD39" s="13">
        <v>0</v>
      </c>
      <c r="CE39" s="38">
        <v>0</v>
      </c>
      <c r="CF39" s="7">
        <f t="shared" si="32"/>
        <v>2</v>
      </c>
      <c r="CG39" s="15">
        <f t="shared" si="64"/>
        <v>38</v>
      </c>
      <c r="CH39" s="4"/>
      <c r="CI39" s="5"/>
      <c r="CJ39" s="4"/>
      <c r="CK39" s="4"/>
      <c r="CL39" s="4"/>
      <c r="CM39" s="5"/>
      <c r="CN39" s="4"/>
      <c r="CO39" s="4"/>
      <c r="CP39" s="4"/>
      <c r="CQ39" s="5"/>
      <c r="CR39" s="4"/>
      <c r="CS39" s="4"/>
      <c r="CT39" s="4"/>
      <c r="CU39" s="2"/>
      <c r="CV39" s="1"/>
      <c r="CW39" s="1"/>
      <c r="CX39" s="1"/>
      <c r="CY39" s="2"/>
      <c r="CZ39" s="1"/>
      <c r="DA39" s="1"/>
      <c r="DB39" s="1"/>
    </row>
    <row r="40" spans="1:181" x14ac:dyDescent="0.25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v>0</v>
      </c>
      <c r="X40" s="37">
        <v>0</v>
      </c>
      <c r="Y40" s="13">
        <v>0</v>
      </c>
      <c r="Z40" s="38"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37">
        <v>0</v>
      </c>
      <c r="BO40" s="13">
        <v>0</v>
      </c>
      <c r="BP40" s="38">
        <v>0</v>
      </c>
      <c r="BQ40" s="37">
        <v>0</v>
      </c>
      <c r="BR40" s="13">
        <v>0</v>
      </c>
      <c r="BS40" s="38">
        <v>0</v>
      </c>
      <c r="BT40" s="37">
        <v>0</v>
      </c>
      <c r="BU40" s="13">
        <v>0</v>
      </c>
      <c r="BV40" s="38">
        <v>0</v>
      </c>
      <c r="BW40" s="37">
        <v>0</v>
      </c>
      <c r="BX40" s="13">
        <v>0</v>
      </c>
      <c r="BY40" s="38">
        <v>0</v>
      </c>
      <c r="BZ40" s="37">
        <v>0</v>
      </c>
      <c r="CA40" s="13">
        <v>0</v>
      </c>
      <c r="CB40" s="38">
        <v>0</v>
      </c>
      <c r="CC40" s="37">
        <v>0</v>
      </c>
      <c r="CD40" s="13">
        <v>0</v>
      </c>
      <c r="CE40" s="38">
        <v>0</v>
      </c>
      <c r="CF40" s="7">
        <f t="shared" si="32"/>
        <v>0</v>
      </c>
      <c r="CG40" s="15">
        <f t="shared" si="64"/>
        <v>0</v>
      </c>
      <c r="CH40" s="4"/>
      <c r="CI40" s="5"/>
      <c r="CJ40" s="4"/>
      <c r="CK40" s="4"/>
      <c r="CL40" s="4"/>
      <c r="CM40" s="5"/>
      <c r="CN40" s="4"/>
      <c r="CO40" s="4"/>
      <c r="CP40" s="4"/>
      <c r="CQ40" s="5"/>
      <c r="CR40" s="4"/>
      <c r="CS40" s="4"/>
      <c r="CT40" s="4"/>
      <c r="CU40" s="2"/>
      <c r="CV40" s="1"/>
      <c r="CW40" s="1"/>
      <c r="CX40" s="1"/>
      <c r="CY40" s="2"/>
      <c r="CZ40" s="1"/>
      <c r="DA40" s="1"/>
      <c r="DB40" s="1"/>
    </row>
    <row r="41" spans="1:181" x14ac:dyDescent="0.25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12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v>0</v>
      </c>
      <c r="X41" s="37">
        <v>0</v>
      </c>
      <c r="Y41" s="13">
        <v>0</v>
      </c>
      <c r="Z41" s="38"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37">
        <v>0</v>
      </c>
      <c r="BO41" s="13">
        <v>53</v>
      </c>
      <c r="BP41" s="38">
        <v>0</v>
      </c>
      <c r="BQ41" s="37">
        <v>0</v>
      </c>
      <c r="BR41" s="13">
        <v>0</v>
      </c>
      <c r="BS41" s="38">
        <v>0</v>
      </c>
      <c r="BT41" s="37">
        <v>0</v>
      </c>
      <c r="BU41" s="13">
        <v>0</v>
      </c>
      <c r="BV41" s="38">
        <v>0</v>
      </c>
      <c r="BW41" s="37">
        <v>0</v>
      </c>
      <c r="BX41" s="13">
        <v>398</v>
      </c>
      <c r="BY41" s="38">
        <v>0</v>
      </c>
      <c r="BZ41" s="37">
        <v>0</v>
      </c>
      <c r="CA41" s="13">
        <v>0</v>
      </c>
      <c r="CB41" s="38">
        <v>0</v>
      </c>
      <c r="CC41" s="37">
        <v>0</v>
      </c>
      <c r="CD41" s="13">
        <v>0</v>
      </c>
      <c r="CE41" s="38">
        <v>0</v>
      </c>
      <c r="CF41" s="7">
        <f t="shared" si="32"/>
        <v>0</v>
      </c>
      <c r="CG41" s="15">
        <f t="shared" si="64"/>
        <v>463</v>
      </c>
      <c r="CH41" s="4"/>
      <c r="CI41" s="5"/>
      <c r="CJ41" s="4"/>
      <c r="CK41" s="4"/>
      <c r="CL41" s="4"/>
      <c r="CM41" s="5"/>
      <c r="CN41" s="4"/>
      <c r="CO41" s="4"/>
      <c r="CP41" s="4"/>
      <c r="CQ41" s="5"/>
      <c r="CR41" s="4"/>
      <c r="CS41" s="4"/>
      <c r="CT41" s="4"/>
      <c r="CU41" s="2"/>
      <c r="CV41" s="1"/>
      <c r="CW41" s="1"/>
      <c r="CX41" s="1"/>
      <c r="CY41" s="2"/>
      <c r="CZ41" s="1"/>
      <c r="DA41" s="1"/>
      <c r="DB41" s="1"/>
    </row>
    <row r="42" spans="1:181" x14ac:dyDescent="0.25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v>0</v>
      </c>
      <c r="X42" s="37">
        <v>0</v>
      </c>
      <c r="Y42" s="13">
        <v>0</v>
      </c>
      <c r="Z42" s="38"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37">
        <v>0</v>
      </c>
      <c r="BO42" s="13">
        <v>20</v>
      </c>
      <c r="BP42" s="38">
        <v>0</v>
      </c>
      <c r="BQ42" s="37">
        <v>0</v>
      </c>
      <c r="BR42" s="13">
        <v>0</v>
      </c>
      <c r="BS42" s="38">
        <v>0</v>
      </c>
      <c r="BT42" s="37">
        <v>0</v>
      </c>
      <c r="BU42" s="13">
        <v>0</v>
      </c>
      <c r="BV42" s="38">
        <v>0</v>
      </c>
      <c r="BW42" s="37">
        <v>0</v>
      </c>
      <c r="BX42" s="13">
        <v>0</v>
      </c>
      <c r="BY42" s="38">
        <v>0</v>
      </c>
      <c r="BZ42" s="37">
        <v>0</v>
      </c>
      <c r="CA42" s="13">
        <v>0</v>
      </c>
      <c r="CB42" s="38">
        <v>0</v>
      </c>
      <c r="CC42" s="37">
        <v>0</v>
      </c>
      <c r="CD42" s="13">
        <v>0</v>
      </c>
      <c r="CE42" s="38">
        <v>0</v>
      </c>
      <c r="CF42" s="7">
        <f t="shared" si="32"/>
        <v>0</v>
      </c>
      <c r="CG42" s="15">
        <f t="shared" si="64"/>
        <v>20</v>
      </c>
      <c r="CH42" s="4"/>
      <c r="CI42" s="5"/>
      <c r="CJ42" s="4"/>
      <c r="CK42" s="4"/>
      <c r="CL42" s="4"/>
      <c r="CM42" s="5"/>
      <c r="CN42" s="4"/>
      <c r="CO42" s="4"/>
      <c r="CP42" s="4"/>
      <c r="CQ42" s="5"/>
      <c r="CR42" s="4"/>
      <c r="CS42" s="4"/>
      <c r="CT42" s="4"/>
      <c r="CU42" s="2"/>
      <c r="CV42" s="1"/>
      <c r="CW42" s="1"/>
      <c r="CX42" s="1"/>
      <c r="CY42" s="2"/>
      <c r="CZ42" s="1"/>
      <c r="DA42" s="1"/>
      <c r="DB42" s="1"/>
    </row>
    <row r="43" spans="1:181" x14ac:dyDescent="0.25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43">
        <v>3</v>
      </c>
      <c r="J43" s="14">
        <v>279</v>
      </c>
      <c r="K43" s="38">
        <f t="shared" si="67"/>
        <v>93000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v>0</v>
      </c>
      <c r="X43" s="37">
        <v>0</v>
      </c>
      <c r="Y43" s="13">
        <v>0</v>
      </c>
      <c r="Z43" s="38"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37">
        <v>0</v>
      </c>
      <c r="BO43" s="13">
        <v>17</v>
      </c>
      <c r="BP43" s="38">
        <v>0</v>
      </c>
      <c r="BQ43" s="37">
        <v>0</v>
      </c>
      <c r="BR43" s="13">
        <v>0</v>
      </c>
      <c r="BS43" s="38">
        <v>0</v>
      </c>
      <c r="BT43" s="37">
        <v>0</v>
      </c>
      <c r="BU43" s="13">
        <v>0</v>
      </c>
      <c r="BV43" s="38">
        <v>0</v>
      </c>
      <c r="BW43" s="37">
        <v>0</v>
      </c>
      <c r="BX43" s="13">
        <v>0</v>
      </c>
      <c r="BY43" s="38">
        <v>0</v>
      </c>
      <c r="BZ43" s="37">
        <v>0</v>
      </c>
      <c r="CA43" s="13">
        <v>0</v>
      </c>
      <c r="CB43" s="38">
        <v>0</v>
      </c>
      <c r="CC43" s="37">
        <v>0</v>
      </c>
      <c r="CD43" s="13">
        <v>0</v>
      </c>
      <c r="CE43" s="38">
        <v>0</v>
      </c>
      <c r="CF43" s="7">
        <f t="shared" si="32"/>
        <v>3</v>
      </c>
      <c r="CG43" s="15">
        <f t="shared" si="64"/>
        <v>296</v>
      </c>
      <c r="CH43" s="4"/>
      <c r="CI43" s="5"/>
      <c r="CJ43" s="4"/>
      <c r="CK43" s="4"/>
      <c r="CL43" s="4"/>
      <c r="CM43" s="5"/>
      <c r="CN43" s="4"/>
      <c r="CO43" s="4"/>
      <c r="CP43" s="4"/>
      <c r="CQ43" s="5"/>
      <c r="CR43" s="4"/>
      <c r="CS43" s="4"/>
      <c r="CT43" s="4"/>
      <c r="CU43" s="2"/>
      <c r="CV43" s="1"/>
      <c r="CW43" s="1"/>
      <c r="CX43" s="1"/>
      <c r="CY43" s="2"/>
      <c r="CZ43" s="1"/>
      <c r="DA43" s="1"/>
      <c r="DB43" s="1"/>
    </row>
    <row r="44" spans="1:181" ht="15.75" thickBot="1" x14ac:dyDescent="0.3">
      <c r="A44" s="48"/>
      <c r="B44" s="49" t="s">
        <v>17</v>
      </c>
      <c r="C44" s="39">
        <f>SUM(C32:C43)</f>
        <v>0</v>
      </c>
      <c r="D44" s="31">
        <f>SUM(D32:D43)</f>
        <v>2</v>
      </c>
      <c r="E44" s="40"/>
      <c r="F44" s="39">
        <f t="shared" ref="F44:G44" si="70">SUM(F32:F43)</f>
        <v>0</v>
      </c>
      <c r="G44" s="31">
        <f t="shared" si="70"/>
        <v>0</v>
      </c>
      <c r="H44" s="40"/>
      <c r="I44" s="39">
        <f t="shared" ref="I44:J44" si="71">SUM(I32:I43)</f>
        <v>4</v>
      </c>
      <c r="J44" s="31">
        <f t="shared" si="71"/>
        <v>336</v>
      </c>
      <c r="K44" s="40"/>
      <c r="L44" s="39">
        <f t="shared" ref="L44:M44" si="72">SUM(L32:L43)</f>
        <v>0</v>
      </c>
      <c r="M44" s="31">
        <f t="shared" si="72"/>
        <v>0</v>
      </c>
      <c r="N44" s="40"/>
      <c r="O44" s="39">
        <f t="shared" ref="O44:P44" si="73">SUM(O32:O43)</f>
        <v>0</v>
      </c>
      <c r="P44" s="31">
        <f t="shared" si="73"/>
        <v>0</v>
      </c>
      <c r="Q44" s="40"/>
      <c r="R44" s="39">
        <f t="shared" ref="R44:S44" si="74">SUM(R32:R43)</f>
        <v>0</v>
      </c>
      <c r="S44" s="31">
        <f t="shared" si="74"/>
        <v>0</v>
      </c>
      <c r="T44" s="40"/>
      <c r="U44" s="39">
        <f t="shared" ref="U44:V44" si="75">SUM(U32:U43)</f>
        <v>0</v>
      </c>
      <c r="V44" s="31">
        <f t="shared" si="75"/>
        <v>0</v>
      </c>
      <c r="W44" s="40"/>
      <c r="X44" s="39">
        <f t="shared" ref="X44:Y44" si="76">SUM(X32:X43)</f>
        <v>21</v>
      </c>
      <c r="Y44" s="31">
        <f t="shared" si="76"/>
        <v>190</v>
      </c>
      <c r="Z44" s="40"/>
      <c r="AA44" s="39">
        <f t="shared" ref="AA44:AB44" si="77">SUM(AA32:AA43)</f>
        <v>3</v>
      </c>
      <c r="AB44" s="31">
        <f t="shared" si="77"/>
        <v>116</v>
      </c>
      <c r="AC44" s="40"/>
      <c r="AD44" s="39">
        <f t="shared" ref="AD44:AE44" si="78">SUM(AD32:AD43)</f>
        <v>0</v>
      </c>
      <c r="AE44" s="31">
        <f t="shared" si="78"/>
        <v>0</v>
      </c>
      <c r="AF44" s="40"/>
      <c r="AG44" s="39">
        <f t="shared" ref="AG44:AH44" si="79">SUM(AG32:AG43)</f>
        <v>0</v>
      </c>
      <c r="AH44" s="31">
        <f t="shared" si="79"/>
        <v>0</v>
      </c>
      <c r="AI44" s="40"/>
      <c r="AJ44" s="39">
        <f t="shared" ref="AJ44:AK44" si="80">SUM(AJ32:AJ43)</f>
        <v>0</v>
      </c>
      <c r="AK44" s="31">
        <f t="shared" si="80"/>
        <v>5</v>
      </c>
      <c r="AL44" s="40"/>
      <c r="AM44" s="39">
        <f t="shared" ref="AM44:AN44" si="81">SUM(AM32:AM43)</f>
        <v>0</v>
      </c>
      <c r="AN44" s="31">
        <f t="shared" si="81"/>
        <v>0</v>
      </c>
      <c r="AO44" s="40"/>
      <c r="AP44" s="39">
        <f t="shared" ref="AP44:AQ44" si="82">SUM(AP32:AP43)</f>
        <v>0</v>
      </c>
      <c r="AQ44" s="31">
        <f t="shared" si="82"/>
        <v>0</v>
      </c>
      <c r="AR44" s="40"/>
      <c r="AS44" s="39">
        <f t="shared" ref="AS44:AT44" si="83">SUM(AS32:AS43)</f>
        <v>0</v>
      </c>
      <c r="AT44" s="31">
        <f t="shared" si="83"/>
        <v>0</v>
      </c>
      <c r="AU44" s="40"/>
      <c r="AV44" s="39">
        <f t="shared" ref="AV44:AW44" si="84">SUM(AV32:AV43)</f>
        <v>0</v>
      </c>
      <c r="AW44" s="31">
        <f t="shared" si="84"/>
        <v>0</v>
      </c>
      <c r="AX44" s="40"/>
      <c r="AY44" s="39">
        <f t="shared" ref="AY44:AZ44" si="85">SUM(AY32:AY43)</f>
        <v>0</v>
      </c>
      <c r="AZ44" s="31">
        <f t="shared" si="85"/>
        <v>0</v>
      </c>
      <c r="BA44" s="40"/>
      <c r="BB44" s="39">
        <f t="shared" ref="BB44:BC44" si="86">SUM(BB32:BB43)</f>
        <v>1</v>
      </c>
      <c r="BC44" s="31">
        <f t="shared" si="86"/>
        <v>50</v>
      </c>
      <c r="BD44" s="40"/>
      <c r="BE44" s="39">
        <f t="shared" ref="BE44:BF44" si="87">SUM(BE32:BE43)</f>
        <v>0</v>
      </c>
      <c r="BF44" s="31">
        <f t="shared" si="87"/>
        <v>0</v>
      </c>
      <c r="BG44" s="40"/>
      <c r="BH44" s="39">
        <f t="shared" ref="BH44:BI44" si="88">SUM(BH32:BH43)</f>
        <v>0</v>
      </c>
      <c r="BI44" s="31">
        <f t="shared" si="88"/>
        <v>0</v>
      </c>
      <c r="BJ44" s="40"/>
      <c r="BK44" s="39">
        <f t="shared" ref="BK44:BL44" si="89">SUM(BK32:BK43)</f>
        <v>0</v>
      </c>
      <c r="BL44" s="31">
        <f t="shared" si="89"/>
        <v>0</v>
      </c>
      <c r="BM44" s="40"/>
      <c r="BN44" s="39">
        <f t="shared" ref="BN44:BO44" si="90">SUM(BN32:BN43)</f>
        <v>0</v>
      </c>
      <c r="BO44" s="31">
        <f t="shared" si="90"/>
        <v>90</v>
      </c>
      <c r="BP44" s="40"/>
      <c r="BQ44" s="39">
        <f t="shared" ref="BQ44:BR44" si="91">SUM(BQ32:BQ43)</f>
        <v>0</v>
      </c>
      <c r="BR44" s="31">
        <f t="shared" si="91"/>
        <v>0</v>
      </c>
      <c r="BS44" s="40"/>
      <c r="BT44" s="39">
        <f t="shared" ref="BT44:BU44" si="92">SUM(BT32:BT43)</f>
        <v>0</v>
      </c>
      <c r="BU44" s="31">
        <f t="shared" si="92"/>
        <v>0</v>
      </c>
      <c r="BV44" s="40"/>
      <c r="BW44" s="39">
        <f t="shared" ref="BW44:BX44" si="93">SUM(BW32:BW43)</f>
        <v>2</v>
      </c>
      <c r="BX44" s="31">
        <f t="shared" si="93"/>
        <v>442</v>
      </c>
      <c r="BY44" s="40"/>
      <c r="BZ44" s="39">
        <f t="shared" ref="BZ44:CA44" si="94">SUM(BZ32:BZ43)</f>
        <v>0</v>
      </c>
      <c r="CA44" s="31">
        <f t="shared" si="94"/>
        <v>0</v>
      </c>
      <c r="CB44" s="40"/>
      <c r="CC44" s="39">
        <f t="shared" ref="CC44:CD44" si="95">SUM(CC32:CC43)</f>
        <v>0</v>
      </c>
      <c r="CD44" s="31">
        <f t="shared" si="95"/>
        <v>0</v>
      </c>
      <c r="CE44" s="40"/>
      <c r="CF44" s="32">
        <f t="shared" si="32"/>
        <v>31</v>
      </c>
      <c r="CG44" s="33">
        <f t="shared" si="64"/>
        <v>1231</v>
      </c>
      <c r="CH44" s="4"/>
      <c r="CI44" s="5"/>
      <c r="CJ44" s="4"/>
      <c r="CK44" s="4"/>
      <c r="CL44" s="4"/>
      <c r="CM44" s="5"/>
      <c r="CN44" s="4"/>
      <c r="CO44" s="4"/>
      <c r="CP44" s="4"/>
      <c r="CQ44" s="5"/>
      <c r="CR44" s="4"/>
      <c r="CS44" s="4"/>
      <c r="CT44" s="4"/>
      <c r="CU44" s="2"/>
      <c r="CV44" s="1"/>
      <c r="CW44" s="1"/>
      <c r="CX44" s="1"/>
      <c r="CY44" s="2"/>
      <c r="CZ44" s="1"/>
      <c r="DA44" s="1"/>
      <c r="DB44" s="1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</row>
    <row r="45" spans="1:181" x14ac:dyDescent="0.25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v>0</v>
      </c>
      <c r="X45" s="43">
        <v>12</v>
      </c>
      <c r="Y45" s="14">
        <v>116</v>
      </c>
      <c r="Z45" s="38">
        <f t="shared" ref="Z45" si="96">Y45/X45*1000</f>
        <v>9666.6666666666661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37">
        <v>0</v>
      </c>
      <c r="BO45" s="13">
        <v>0</v>
      </c>
      <c r="BP45" s="38">
        <v>0</v>
      </c>
      <c r="BQ45" s="37">
        <v>0</v>
      </c>
      <c r="BR45" s="13">
        <v>0</v>
      </c>
      <c r="BS45" s="38">
        <v>0</v>
      </c>
      <c r="BT45" s="37">
        <v>0</v>
      </c>
      <c r="BU45" s="13">
        <v>0</v>
      </c>
      <c r="BV45" s="38">
        <v>0</v>
      </c>
      <c r="BW45" s="37">
        <v>0</v>
      </c>
      <c r="BX45" s="13">
        <v>0</v>
      </c>
      <c r="BY45" s="38">
        <v>0</v>
      </c>
      <c r="BZ45" s="37">
        <v>0</v>
      </c>
      <c r="CA45" s="13">
        <v>0</v>
      </c>
      <c r="CB45" s="38">
        <v>0</v>
      </c>
      <c r="CC45" s="37">
        <v>0</v>
      </c>
      <c r="CD45" s="13">
        <v>0</v>
      </c>
      <c r="CE45" s="38">
        <v>0</v>
      </c>
      <c r="CF45" s="7">
        <f t="shared" si="32"/>
        <v>12</v>
      </c>
      <c r="CG45" s="15">
        <f t="shared" si="64"/>
        <v>116</v>
      </c>
      <c r="CH45" s="4"/>
      <c r="CI45" s="5"/>
      <c r="CJ45" s="4"/>
      <c r="CK45" s="4"/>
      <c r="CL45" s="4"/>
      <c r="CM45" s="5"/>
      <c r="CN45" s="4"/>
      <c r="CO45" s="4"/>
      <c r="CP45" s="4"/>
      <c r="CQ45" s="5"/>
      <c r="CR45" s="4"/>
      <c r="CS45" s="4"/>
      <c r="CT45" s="4"/>
      <c r="CU45" s="2"/>
      <c r="CV45" s="1"/>
      <c r="CW45" s="1"/>
      <c r="CX45" s="1"/>
      <c r="CY45" s="2"/>
      <c r="CZ45" s="1"/>
      <c r="DA45" s="1"/>
      <c r="DB45" s="1"/>
    </row>
    <row r="46" spans="1:181" x14ac:dyDescent="0.25">
      <c r="A46" s="46">
        <v>2007</v>
      </c>
      <c r="B46" s="47" t="s">
        <v>6</v>
      </c>
      <c r="C46" s="43">
        <v>1</v>
      </c>
      <c r="D46" s="14">
        <v>50</v>
      </c>
      <c r="E46" s="38">
        <f t="shared" ref="E46" si="97">D46/C46*1000</f>
        <v>50000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v>0</v>
      </c>
      <c r="X46" s="37">
        <v>0</v>
      </c>
      <c r="Y46" s="13">
        <v>0</v>
      </c>
      <c r="Z46" s="38"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37">
        <v>0</v>
      </c>
      <c r="BO46" s="13">
        <v>0</v>
      </c>
      <c r="BP46" s="38">
        <v>0</v>
      </c>
      <c r="BQ46" s="37">
        <v>0</v>
      </c>
      <c r="BR46" s="13">
        <v>0</v>
      </c>
      <c r="BS46" s="38">
        <v>0</v>
      </c>
      <c r="BT46" s="37">
        <v>0</v>
      </c>
      <c r="BU46" s="13">
        <v>0</v>
      </c>
      <c r="BV46" s="38">
        <v>0</v>
      </c>
      <c r="BW46" s="37">
        <v>0</v>
      </c>
      <c r="BX46" s="13">
        <v>0</v>
      </c>
      <c r="BY46" s="38">
        <v>0</v>
      </c>
      <c r="BZ46" s="37">
        <v>0</v>
      </c>
      <c r="CA46" s="13">
        <v>0</v>
      </c>
      <c r="CB46" s="38">
        <v>0</v>
      </c>
      <c r="CC46" s="37">
        <v>0</v>
      </c>
      <c r="CD46" s="13">
        <v>0</v>
      </c>
      <c r="CE46" s="38">
        <v>0</v>
      </c>
      <c r="CF46" s="7">
        <f t="shared" si="32"/>
        <v>1</v>
      </c>
      <c r="CG46" s="15">
        <f t="shared" si="64"/>
        <v>50</v>
      </c>
      <c r="CH46" s="4"/>
      <c r="CI46" s="5"/>
      <c r="CJ46" s="4"/>
      <c r="CK46" s="4"/>
      <c r="CL46" s="4"/>
      <c r="CM46" s="5"/>
      <c r="CN46" s="4"/>
      <c r="CO46" s="4"/>
      <c r="CP46" s="4"/>
      <c r="CQ46" s="5"/>
      <c r="CR46" s="4"/>
      <c r="CS46" s="4"/>
      <c r="CT46" s="4"/>
      <c r="CU46" s="2"/>
      <c r="CV46" s="1"/>
      <c r="CW46" s="1"/>
      <c r="CX46" s="1"/>
      <c r="CY46" s="2"/>
      <c r="CZ46" s="1"/>
      <c r="DA46" s="1"/>
      <c r="DB46" s="1"/>
    </row>
    <row r="47" spans="1:181" x14ac:dyDescent="0.25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v>0</v>
      </c>
      <c r="X47" s="37">
        <v>0</v>
      </c>
      <c r="Y47" s="13">
        <v>0</v>
      </c>
      <c r="Z47" s="38"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0</v>
      </c>
      <c r="BM47" s="38">
        <v>0</v>
      </c>
      <c r="BN47" s="37">
        <v>0</v>
      </c>
      <c r="BO47" s="13">
        <v>0</v>
      </c>
      <c r="BP47" s="38">
        <v>0</v>
      </c>
      <c r="BQ47" s="37">
        <v>0</v>
      </c>
      <c r="BR47" s="13">
        <v>0</v>
      </c>
      <c r="BS47" s="38">
        <v>0</v>
      </c>
      <c r="BT47" s="37">
        <v>0</v>
      </c>
      <c r="BU47" s="13">
        <v>0</v>
      </c>
      <c r="BV47" s="38">
        <v>0</v>
      </c>
      <c r="BW47" s="37">
        <v>0</v>
      </c>
      <c r="BX47" s="13">
        <v>0</v>
      </c>
      <c r="BY47" s="38">
        <v>0</v>
      </c>
      <c r="BZ47" s="37">
        <v>0</v>
      </c>
      <c r="CA47" s="13">
        <v>0</v>
      </c>
      <c r="CB47" s="38">
        <v>0</v>
      </c>
      <c r="CC47" s="37">
        <v>0</v>
      </c>
      <c r="CD47" s="13">
        <v>0</v>
      </c>
      <c r="CE47" s="38">
        <v>0</v>
      </c>
      <c r="CF47" s="7">
        <f t="shared" si="32"/>
        <v>0</v>
      </c>
      <c r="CG47" s="15">
        <f t="shared" si="64"/>
        <v>0</v>
      </c>
      <c r="CH47" s="4"/>
      <c r="CI47" s="5"/>
      <c r="CJ47" s="4"/>
      <c r="CK47" s="4"/>
      <c r="CL47" s="4"/>
      <c r="CM47" s="5"/>
      <c r="CN47" s="4"/>
      <c r="CO47" s="4"/>
      <c r="CP47" s="4"/>
      <c r="CQ47" s="5"/>
      <c r="CR47" s="4"/>
      <c r="CS47" s="4"/>
      <c r="CT47" s="4"/>
      <c r="CU47" s="2"/>
      <c r="CV47" s="1"/>
      <c r="CW47" s="1"/>
      <c r="CX47" s="1"/>
      <c r="CY47" s="2"/>
      <c r="CZ47" s="1"/>
      <c r="DA47" s="1"/>
      <c r="DB47" s="1"/>
    </row>
    <row r="48" spans="1:181" x14ac:dyDescent="0.25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43">
        <v>1</v>
      </c>
      <c r="G48" s="14">
        <v>10</v>
      </c>
      <c r="H48" s="38">
        <f t="shared" ref="H48" si="98">G48/F48*1000</f>
        <v>10000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v>0</v>
      </c>
      <c r="X48" s="37">
        <v>0</v>
      </c>
      <c r="Y48" s="13">
        <v>0</v>
      </c>
      <c r="Z48" s="38"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37">
        <v>0</v>
      </c>
      <c r="BO48" s="13">
        <v>0</v>
      </c>
      <c r="BP48" s="38">
        <v>0</v>
      </c>
      <c r="BQ48" s="37">
        <v>0</v>
      </c>
      <c r="BR48" s="13">
        <v>0</v>
      </c>
      <c r="BS48" s="38">
        <v>0</v>
      </c>
      <c r="BT48" s="37">
        <v>0</v>
      </c>
      <c r="BU48" s="13">
        <v>0</v>
      </c>
      <c r="BV48" s="38">
        <v>0</v>
      </c>
      <c r="BW48" s="37">
        <v>0</v>
      </c>
      <c r="BX48" s="13">
        <v>0</v>
      </c>
      <c r="BY48" s="38">
        <v>0</v>
      </c>
      <c r="BZ48" s="37">
        <v>0</v>
      </c>
      <c r="CA48" s="13">
        <v>0</v>
      </c>
      <c r="CB48" s="38">
        <v>0</v>
      </c>
      <c r="CC48" s="37">
        <v>0</v>
      </c>
      <c r="CD48" s="13">
        <v>0</v>
      </c>
      <c r="CE48" s="38">
        <v>0</v>
      </c>
      <c r="CF48" s="7">
        <f t="shared" si="32"/>
        <v>1</v>
      </c>
      <c r="CG48" s="15">
        <f t="shared" si="64"/>
        <v>10</v>
      </c>
      <c r="CH48" s="4"/>
      <c r="CI48" s="5"/>
      <c r="CJ48" s="4"/>
      <c r="CK48" s="4"/>
      <c r="CL48" s="4"/>
      <c r="CM48" s="5"/>
      <c r="CN48" s="4"/>
      <c r="CO48" s="4"/>
      <c r="CP48" s="4"/>
      <c r="CQ48" s="5"/>
      <c r="CR48" s="4"/>
      <c r="CS48" s="4"/>
      <c r="CT48" s="4"/>
      <c r="CU48" s="2"/>
      <c r="CV48" s="1"/>
      <c r="CW48" s="1"/>
      <c r="CX48" s="1"/>
      <c r="CY48" s="2"/>
      <c r="CZ48" s="1"/>
      <c r="DA48" s="1"/>
      <c r="DB48" s="1"/>
    </row>
    <row r="49" spans="1:181" x14ac:dyDescent="0.25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v>0</v>
      </c>
      <c r="X49" s="37">
        <v>0</v>
      </c>
      <c r="Y49" s="13">
        <v>0</v>
      </c>
      <c r="Z49" s="38"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43">
        <v>1</v>
      </c>
      <c r="BO49" s="14">
        <v>129</v>
      </c>
      <c r="BP49" s="38">
        <f t="shared" ref="BP49" si="99">BO49/BN49*1000</f>
        <v>129000</v>
      </c>
      <c r="BQ49" s="37">
        <v>0</v>
      </c>
      <c r="BR49" s="13">
        <v>0</v>
      </c>
      <c r="BS49" s="38">
        <v>0</v>
      </c>
      <c r="BT49" s="37">
        <v>0</v>
      </c>
      <c r="BU49" s="13">
        <v>0</v>
      </c>
      <c r="BV49" s="38">
        <v>0</v>
      </c>
      <c r="BW49" s="37">
        <v>0</v>
      </c>
      <c r="BX49" s="13">
        <v>0</v>
      </c>
      <c r="BY49" s="38">
        <v>0</v>
      </c>
      <c r="BZ49" s="37">
        <v>0</v>
      </c>
      <c r="CA49" s="13">
        <v>0</v>
      </c>
      <c r="CB49" s="38">
        <v>0</v>
      </c>
      <c r="CC49" s="37">
        <v>0</v>
      </c>
      <c r="CD49" s="13">
        <v>0</v>
      </c>
      <c r="CE49" s="38">
        <v>0</v>
      </c>
      <c r="CF49" s="7">
        <f t="shared" si="32"/>
        <v>1</v>
      </c>
      <c r="CG49" s="15">
        <f t="shared" si="64"/>
        <v>129</v>
      </c>
      <c r="CH49" s="4"/>
      <c r="CI49" s="5"/>
      <c r="CJ49" s="4"/>
      <c r="CK49" s="4"/>
      <c r="CL49" s="4"/>
      <c r="CM49" s="5"/>
      <c r="CN49" s="4"/>
      <c r="CO49" s="4"/>
      <c r="CP49" s="4"/>
      <c r="CQ49" s="5"/>
      <c r="CR49" s="4"/>
      <c r="CS49" s="4"/>
      <c r="CT49" s="4"/>
      <c r="CU49" s="2"/>
      <c r="CV49" s="1"/>
      <c r="CW49" s="1"/>
      <c r="CX49" s="1"/>
      <c r="CY49" s="2"/>
      <c r="CZ49" s="1"/>
      <c r="DA49" s="1"/>
      <c r="DB49" s="1"/>
    </row>
    <row r="50" spans="1:181" x14ac:dyDescent="0.25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v>0</v>
      </c>
      <c r="X50" s="37">
        <v>0</v>
      </c>
      <c r="Y50" s="13">
        <v>0</v>
      </c>
      <c r="Z50" s="38">
        <v>0</v>
      </c>
      <c r="AA50" s="43">
        <v>5</v>
      </c>
      <c r="AB50" s="14">
        <v>297</v>
      </c>
      <c r="AC50" s="38">
        <f t="shared" ref="AC50" si="100">AB50/AA50*1000</f>
        <v>59400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37">
        <v>0</v>
      </c>
      <c r="BO50" s="13">
        <v>0</v>
      </c>
      <c r="BP50" s="38">
        <v>0</v>
      </c>
      <c r="BQ50" s="37">
        <v>0</v>
      </c>
      <c r="BR50" s="13">
        <v>0</v>
      </c>
      <c r="BS50" s="38">
        <v>0</v>
      </c>
      <c r="BT50" s="37">
        <v>0</v>
      </c>
      <c r="BU50" s="13">
        <v>0</v>
      </c>
      <c r="BV50" s="38">
        <v>0</v>
      </c>
      <c r="BW50" s="37">
        <v>0</v>
      </c>
      <c r="BX50" s="13">
        <v>0</v>
      </c>
      <c r="BY50" s="38">
        <v>0</v>
      </c>
      <c r="BZ50" s="37">
        <v>0</v>
      </c>
      <c r="CA50" s="13">
        <v>0</v>
      </c>
      <c r="CB50" s="38">
        <v>0</v>
      </c>
      <c r="CC50" s="37">
        <v>0</v>
      </c>
      <c r="CD50" s="13">
        <v>0</v>
      </c>
      <c r="CE50" s="38">
        <v>0</v>
      </c>
      <c r="CF50" s="7">
        <f t="shared" si="32"/>
        <v>5</v>
      </c>
      <c r="CG50" s="15">
        <f t="shared" si="64"/>
        <v>297</v>
      </c>
      <c r="CH50" s="4"/>
      <c r="CI50" s="5"/>
      <c r="CJ50" s="4"/>
      <c r="CK50" s="4"/>
      <c r="CL50" s="4"/>
      <c r="CM50" s="5"/>
      <c r="CN50" s="4"/>
      <c r="CO50" s="4"/>
      <c r="CP50" s="4"/>
      <c r="CQ50" s="5"/>
      <c r="CR50" s="4"/>
      <c r="CS50" s="4"/>
      <c r="CT50" s="4"/>
      <c r="CU50" s="2"/>
      <c r="CV50" s="1"/>
      <c r="CW50" s="1"/>
      <c r="CX50" s="1"/>
      <c r="CY50" s="2"/>
      <c r="CZ50" s="1"/>
      <c r="DA50" s="1"/>
      <c r="DB50" s="1"/>
    </row>
    <row r="51" spans="1:181" x14ac:dyDescent="0.25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v>0</v>
      </c>
      <c r="X51" s="37">
        <v>0</v>
      </c>
      <c r="Y51" s="13">
        <v>0</v>
      </c>
      <c r="Z51" s="38">
        <v>0</v>
      </c>
      <c r="AA51" s="43">
        <v>-3</v>
      </c>
      <c r="AB51" s="14">
        <v>-170</v>
      </c>
      <c r="AC51" s="38">
        <f>AB51/AA51*-1000</f>
        <v>-56666.666666666664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37">
        <v>0</v>
      </c>
      <c r="BO51" s="13">
        <v>0</v>
      </c>
      <c r="BP51" s="38">
        <v>0</v>
      </c>
      <c r="BQ51" s="37">
        <v>0</v>
      </c>
      <c r="BR51" s="13">
        <v>0</v>
      </c>
      <c r="BS51" s="38">
        <v>0</v>
      </c>
      <c r="BT51" s="37">
        <v>0</v>
      </c>
      <c r="BU51" s="13">
        <v>0</v>
      </c>
      <c r="BV51" s="38">
        <v>0</v>
      </c>
      <c r="BW51" s="37">
        <v>0</v>
      </c>
      <c r="BX51" s="13">
        <v>0</v>
      </c>
      <c r="BY51" s="38">
        <v>0</v>
      </c>
      <c r="BZ51" s="37">
        <v>0</v>
      </c>
      <c r="CA51" s="13">
        <v>0</v>
      </c>
      <c r="CB51" s="38">
        <v>0</v>
      </c>
      <c r="CC51" s="37">
        <v>0</v>
      </c>
      <c r="CD51" s="13">
        <v>0</v>
      </c>
      <c r="CE51" s="38">
        <v>0</v>
      </c>
      <c r="CF51" s="7">
        <f t="shared" ref="CF51:CF82" si="101">SUM(BW51,BQ51,BN51,BB51,AV51,AJ51,AA51,X51,R51,O51,I51,F51,C51)</f>
        <v>-3</v>
      </c>
      <c r="CG51" s="15">
        <f t="shared" si="64"/>
        <v>-170</v>
      </c>
      <c r="CH51" s="4"/>
      <c r="CI51" s="5"/>
      <c r="CJ51" s="4"/>
      <c r="CK51" s="4"/>
      <c r="CL51" s="4"/>
      <c r="CM51" s="5"/>
      <c r="CN51" s="4"/>
      <c r="CO51" s="4"/>
      <c r="CP51" s="4"/>
      <c r="CQ51" s="5"/>
      <c r="CR51" s="4"/>
      <c r="CS51" s="4"/>
      <c r="CT51" s="4"/>
      <c r="CU51" s="2"/>
      <c r="CV51" s="1"/>
      <c r="CW51" s="1"/>
      <c r="CX51" s="1"/>
      <c r="CY51" s="2"/>
      <c r="CZ51" s="1"/>
      <c r="DA51" s="1"/>
      <c r="DB51" s="1"/>
    </row>
    <row r="52" spans="1:181" x14ac:dyDescent="0.25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7">
        <v>0</v>
      </c>
      <c r="J52" s="13">
        <v>0</v>
      </c>
      <c r="K52" s="38">
        <v>0</v>
      </c>
      <c r="L52" s="37">
        <v>0</v>
      </c>
      <c r="M52" s="13">
        <v>0</v>
      </c>
      <c r="N52" s="38">
        <v>0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v>0</v>
      </c>
      <c r="X52" s="37">
        <v>0</v>
      </c>
      <c r="Y52" s="13">
        <v>0</v>
      </c>
      <c r="Z52" s="38"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37">
        <v>0</v>
      </c>
      <c r="BO52" s="13">
        <v>0</v>
      </c>
      <c r="BP52" s="38">
        <v>0</v>
      </c>
      <c r="BQ52" s="37">
        <v>0</v>
      </c>
      <c r="BR52" s="13">
        <v>0</v>
      </c>
      <c r="BS52" s="38">
        <v>0</v>
      </c>
      <c r="BT52" s="37">
        <v>0</v>
      </c>
      <c r="BU52" s="13">
        <v>0</v>
      </c>
      <c r="BV52" s="38">
        <v>0</v>
      </c>
      <c r="BW52" s="37">
        <v>0</v>
      </c>
      <c r="BX52" s="13">
        <v>1</v>
      </c>
      <c r="BY52" s="38">
        <v>0</v>
      </c>
      <c r="BZ52" s="37">
        <v>0</v>
      </c>
      <c r="CA52" s="13">
        <v>0</v>
      </c>
      <c r="CB52" s="38">
        <v>0</v>
      </c>
      <c r="CC52" s="37">
        <v>0</v>
      </c>
      <c r="CD52" s="13">
        <v>0</v>
      </c>
      <c r="CE52" s="38">
        <v>0</v>
      </c>
      <c r="CF52" s="7">
        <f t="shared" si="101"/>
        <v>0</v>
      </c>
      <c r="CG52" s="15">
        <f t="shared" si="64"/>
        <v>1</v>
      </c>
      <c r="CH52" s="4"/>
      <c r="CI52" s="5"/>
      <c r="CJ52" s="4"/>
      <c r="CK52" s="4"/>
      <c r="CL52" s="4"/>
      <c r="CM52" s="5"/>
      <c r="CN52" s="4"/>
      <c r="CO52" s="4"/>
      <c r="CP52" s="4"/>
      <c r="CQ52" s="5"/>
      <c r="CR52" s="4"/>
      <c r="CS52" s="4"/>
      <c r="CT52" s="4"/>
      <c r="CU52" s="2"/>
      <c r="CV52" s="1"/>
      <c r="CW52" s="1"/>
      <c r="CX52" s="1"/>
      <c r="CY52" s="2"/>
      <c r="CZ52" s="1"/>
      <c r="DA52" s="1"/>
      <c r="DB52" s="1"/>
    </row>
    <row r="53" spans="1:181" x14ac:dyDescent="0.25">
      <c r="A53" s="46">
        <v>2007</v>
      </c>
      <c r="B53" s="47" t="s">
        <v>13</v>
      </c>
      <c r="C53" s="37">
        <v>0</v>
      </c>
      <c r="D53" s="13">
        <v>0</v>
      </c>
      <c r="E53" s="38">
        <v>0</v>
      </c>
      <c r="F53" s="37">
        <v>0</v>
      </c>
      <c r="G53" s="13">
        <v>0</v>
      </c>
      <c r="H53" s="38">
        <v>0</v>
      </c>
      <c r="I53" s="37">
        <v>0</v>
      </c>
      <c r="J53" s="13">
        <v>0</v>
      </c>
      <c r="K53" s="38">
        <v>0</v>
      </c>
      <c r="L53" s="37">
        <v>0</v>
      </c>
      <c r="M53" s="13">
        <v>0</v>
      </c>
      <c r="N53" s="38">
        <v>0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v>0</v>
      </c>
      <c r="X53" s="37">
        <v>0</v>
      </c>
      <c r="Y53" s="13">
        <v>0</v>
      </c>
      <c r="Z53" s="38"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43">
        <v>18</v>
      </c>
      <c r="AW53" s="14">
        <v>299</v>
      </c>
      <c r="AX53" s="38">
        <f t="shared" ref="AX53" si="102">AW53/AV53*1000</f>
        <v>16611.111111111109</v>
      </c>
      <c r="AY53" s="37">
        <v>0</v>
      </c>
      <c r="AZ53" s="13">
        <v>0</v>
      </c>
      <c r="BA53" s="38"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37">
        <v>0</v>
      </c>
      <c r="BI53" s="13">
        <v>0</v>
      </c>
      <c r="BJ53" s="38">
        <v>0</v>
      </c>
      <c r="BK53" s="37">
        <v>0</v>
      </c>
      <c r="BL53" s="13">
        <v>0</v>
      </c>
      <c r="BM53" s="38">
        <v>0</v>
      </c>
      <c r="BN53" s="37">
        <v>0</v>
      </c>
      <c r="BO53" s="13">
        <v>0</v>
      </c>
      <c r="BP53" s="38">
        <v>0</v>
      </c>
      <c r="BQ53" s="37">
        <v>0</v>
      </c>
      <c r="BR53" s="13">
        <v>0</v>
      </c>
      <c r="BS53" s="38">
        <v>0</v>
      </c>
      <c r="BT53" s="37">
        <v>0</v>
      </c>
      <c r="BU53" s="13">
        <v>0</v>
      </c>
      <c r="BV53" s="38">
        <v>0</v>
      </c>
      <c r="BW53" s="37">
        <v>0</v>
      </c>
      <c r="BX53" s="13">
        <v>0</v>
      </c>
      <c r="BY53" s="38">
        <v>0</v>
      </c>
      <c r="BZ53" s="37">
        <v>0</v>
      </c>
      <c r="CA53" s="13">
        <v>0</v>
      </c>
      <c r="CB53" s="38">
        <v>0</v>
      </c>
      <c r="CC53" s="37">
        <v>0</v>
      </c>
      <c r="CD53" s="13">
        <v>0</v>
      </c>
      <c r="CE53" s="38">
        <v>0</v>
      </c>
      <c r="CF53" s="7">
        <f t="shared" si="101"/>
        <v>18</v>
      </c>
      <c r="CG53" s="15">
        <f t="shared" si="64"/>
        <v>299</v>
      </c>
      <c r="CH53" s="4"/>
      <c r="CI53" s="5"/>
      <c r="CJ53" s="4"/>
      <c r="CK53" s="4"/>
      <c r="CL53" s="4"/>
      <c r="CM53" s="5"/>
      <c r="CN53" s="4"/>
      <c r="CO53" s="4"/>
      <c r="CP53" s="4"/>
      <c r="CQ53" s="5"/>
      <c r="CR53" s="4"/>
      <c r="CS53" s="4"/>
      <c r="CT53" s="4"/>
      <c r="CU53" s="2"/>
      <c r="CV53" s="1"/>
      <c r="CW53" s="1"/>
      <c r="CX53" s="1"/>
      <c r="CY53" s="2"/>
      <c r="CZ53" s="1"/>
      <c r="DA53" s="1"/>
      <c r="DB53" s="1"/>
    </row>
    <row r="54" spans="1:181" x14ac:dyDescent="0.25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v>0</v>
      </c>
      <c r="X54" s="37">
        <v>0</v>
      </c>
      <c r="Y54" s="13">
        <v>0</v>
      </c>
      <c r="Z54" s="38"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37">
        <v>0</v>
      </c>
      <c r="BO54" s="13">
        <v>0</v>
      </c>
      <c r="BP54" s="38">
        <v>0</v>
      </c>
      <c r="BQ54" s="37">
        <v>0</v>
      </c>
      <c r="BR54" s="13">
        <v>0</v>
      </c>
      <c r="BS54" s="38">
        <v>0</v>
      </c>
      <c r="BT54" s="37">
        <v>0</v>
      </c>
      <c r="BU54" s="13">
        <v>0</v>
      </c>
      <c r="BV54" s="38">
        <v>0</v>
      </c>
      <c r="BW54" s="37">
        <v>0</v>
      </c>
      <c r="BX54" s="13">
        <v>0</v>
      </c>
      <c r="BY54" s="38">
        <v>0</v>
      </c>
      <c r="BZ54" s="37">
        <v>0</v>
      </c>
      <c r="CA54" s="13">
        <v>0</v>
      </c>
      <c r="CB54" s="38">
        <v>0</v>
      </c>
      <c r="CC54" s="37">
        <v>0</v>
      </c>
      <c r="CD54" s="13">
        <v>0</v>
      </c>
      <c r="CE54" s="38">
        <v>0</v>
      </c>
      <c r="CF54" s="7">
        <f t="shared" si="101"/>
        <v>0</v>
      </c>
      <c r="CG54" s="15">
        <f t="shared" si="64"/>
        <v>0</v>
      </c>
      <c r="CH54" s="4"/>
      <c r="CI54" s="5"/>
      <c r="CJ54" s="4"/>
      <c r="CK54" s="4"/>
      <c r="CL54" s="4"/>
      <c r="CM54" s="5"/>
      <c r="CN54" s="4"/>
      <c r="CO54" s="4"/>
      <c r="CP54" s="4"/>
      <c r="CQ54" s="5"/>
      <c r="CR54" s="4"/>
      <c r="CS54" s="4"/>
      <c r="CT54" s="4"/>
      <c r="CU54" s="2"/>
      <c r="CV54" s="1"/>
      <c r="CW54" s="1"/>
      <c r="CX54" s="1"/>
      <c r="CY54" s="2"/>
      <c r="CZ54" s="1"/>
      <c r="DA54" s="1"/>
      <c r="DB54" s="1"/>
    </row>
    <row r="55" spans="1:181" x14ac:dyDescent="0.25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v>0</v>
      </c>
      <c r="X55" s="37">
        <v>0</v>
      </c>
      <c r="Y55" s="13">
        <v>0</v>
      </c>
      <c r="Z55" s="38"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37">
        <v>0</v>
      </c>
      <c r="BO55" s="13">
        <v>0</v>
      </c>
      <c r="BP55" s="38">
        <v>0</v>
      </c>
      <c r="BQ55" s="37">
        <v>0</v>
      </c>
      <c r="BR55" s="13">
        <v>0</v>
      </c>
      <c r="BS55" s="38">
        <v>0</v>
      </c>
      <c r="BT55" s="37">
        <v>0</v>
      </c>
      <c r="BU55" s="13">
        <v>0</v>
      </c>
      <c r="BV55" s="38">
        <v>0</v>
      </c>
      <c r="BW55" s="37">
        <v>0</v>
      </c>
      <c r="BX55" s="13">
        <v>0</v>
      </c>
      <c r="BY55" s="38">
        <v>0</v>
      </c>
      <c r="BZ55" s="37">
        <v>0</v>
      </c>
      <c r="CA55" s="13">
        <v>0</v>
      </c>
      <c r="CB55" s="38">
        <v>0</v>
      </c>
      <c r="CC55" s="37">
        <v>0</v>
      </c>
      <c r="CD55" s="13">
        <v>0</v>
      </c>
      <c r="CE55" s="38">
        <v>0</v>
      </c>
      <c r="CF55" s="7">
        <f t="shared" si="101"/>
        <v>0</v>
      </c>
      <c r="CG55" s="15">
        <f t="shared" si="64"/>
        <v>0</v>
      </c>
      <c r="CH55" s="4"/>
      <c r="CI55" s="5"/>
      <c r="CJ55" s="4"/>
      <c r="CK55" s="4"/>
      <c r="CL55" s="4"/>
      <c r="CM55" s="5"/>
      <c r="CN55" s="4"/>
      <c r="CO55" s="4"/>
      <c r="CP55" s="4"/>
      <c r="CQ55" s="5"/>
      <c r="CR55" s="4"/>
      <c r="CS55" s="4"/>
      <c r="CT55" s="4"/>
      <c r="CU55" s="2"/>
      <c r="CV55" s="1"/>
      <c r="CW55" s="1"/>
      <c r="CX55" s="1"/>
      <c r="CY55" s="2"/>
      <c r="CZ55" s="1"/>
      <c r="DA55" s="1"/>
      <c r="DB55" s="1"/>
    </row>
    <row r="56" spans="1:181" x14ac:dyDescent="0.25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v>0</v>
      </c>
      <c r="X56" s="37">
        <v>0</v>
      </c>
      <c r="Y56" s="13">
        <v>0</v>
      </c>
      <c r="Z56" s="38"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37">
        <v>0</v>
      </c>
      <c r="BO56" s="13">
        <v>0</v>
      </c>
      <c r="BP56" s="38">
        <v>0</v>
      </c>
      <c r="BQ56" s="37">
        <v>0</v>
      </c>
      <c r="BR56" s="13">
        <v>0</v>
      </c>
      <c r="BS56" s="38">
        <v>0</v>
      </c>
      <c r="BT56" s="37">
        <v>0</v>
      </c>
      <c r="BU56" s="13">
        <v>0</v>
      </c>
      <c r="BV56" s="38">
        <v>0</v>
      </c>
      <c r="BW56" s="37">
        <v>0</v>
      </c>
      <c r="BX56" s="13">
        <v>0</v>
      </c>
      <c r="BY56" s="38">
        <v>0</v>
      </c>
      <c r="BZ56" s="37">
        <v>0</v>
      </c>
      <c r="CA56" s="13">
        <v>0</v>
      </c>
      <c r="CB56" s="38">
        <v>0</v>
      </c>
      <c r="CC56" s="37">
        <v>0</v>
      </c>
      <c r="CD56" s="13">
        <v>0</v>
      </c>
      <c r="CE56" s="38">
        <v>0</v>
      </c>
      <c r="CF56" s="7">
        <f t="shared" si="101"/>
        <v>0</v>
      </c>
      <c r="CG56" s="15">
        <f t="shared" si="64"/>
        <v>0</v>
      </c>
      <c r="CH56" s="4"/>
      <c r="CI56" s="5"/>
      <c r="CJ56" s="4"/>
      <c r="CK56" s="4"/>
      <c r="CL56" s="4"/>
      <c r="CM56" s="5"/>
      <c r="CN56" s="4"/>
      <c r="CO56" s="4"/>
      <c r="CP56" s="4"/>
      <c r="CQ56" s="5"/>
      <c r="CR56" s="4"/>
      <c r="CS56" s="4"/>
      <c r="CT56" s="4"/>
      <c r="CU56" s="2"/>
      <c r="CV56" s="1"/>
      <c r="CW56" s="1"/>
      <c r="CX56" s="1"/>
      <c r="CY56" s="2"/>
      <c r="CZ56" s="1"/>
      <c r="DA56" s="1"/>
      <c r="DB56" s="1"/>
    </row>
    <row r="57" spans="1:181" ht="15.75" thickBot="1" x14ac:dyDescent="0.3">
      <c r="A57" s="48"/>
      <c r="B57" s="49" t="s">
        <v>17</v>
      </c>
      <c r="C57" s="39">
        <f>SUM(C45:C56)</f>
        <v>1</v>
      </c>
      <c r="D57" s="31">
        <f>SUM(D45:D56)</f>
        <v>50</v>
      </c>
      <c r="E57" s="40"/>
      <c r="F57" s="39">
        <f t="shared" ref="F57:G57" si="103">SUM(F45:F56)</f>
        <v>1</v>
      </c>
      <c r="G57" s="31">
        <f t="shared" si="103"/>
        <v>10</v>
      </c>
      <c r="H57" s="40"/>
      <c r="I57" s="39">
        <f t="shared" ref="I57:J57" si="104">SUM(I45:I56)</f>
        <v>0</v>
      </c>
      <c r="J57" s="31">
        <f t="shared" si="104"/>
        <v>0</v>
      </c>
      <c r="K57" s="40"/>
      <c r="L57" s="39">
        <f t="shared" ref="L57:M57" si="105">SUM(L45:L56)</f>
        <v>0</v>
      </c>
      <c r="M57" s="31">
        <f t="shared" si="105"/>
        <v>0</v>
      </c>
      <c r="N57" s="40"/>
      <c r="O57" s="39">
        <f t="shared" ref="O57:P57" si="106">SUM(O45:O56)</f>
        <v>0</v>
      </c>
      <c r="P57" s="31">
        <f t="shared" si="106"/>
        <v>0</v>
      </c>
      <c r="Q57" s="40"/>
      <c r="R57" s="39">
        <f t="shared" ref="R57:S57" si="107">SUM(R45:R56)</f>
        <v>0</v>
      </c>
      <c r="S57" s="31">
        <f t="shared" si="107"/>
        <v>0</v>
      </c>
      <c r="T57" s="40"/>
      <c r="U57" s="39">
        <f t="shared" ref="U57:V57" si="108">SUM(U45:U56)</f>
        <v>0</v>
      </c>
      <c r="V57" s="31">
        <f t="shared" si="108"/>
        <v>0</v>
      </c>
      <c r="W57" s="40"/>
      <c r="X57" s="39">
        <f t="shared" ref="X57:Y57" si="109">SUM(X45:X56)</f>
        <v>12</v>
      </c>
      <c r="Y57" s="31">
        <f t="shared" si="109"/>
        <v>116</v>
      </c>
      <c r="Z57" s="40"/>
      <c r="AA57" s="39">
        <f t="shared" ref="AA57:AB57" si="110">SUM(AA45:AA56)</f>
        <v>2</v>
      </c>
      <c r="AB57" s="31">
        <f t="shared" si="110"/>
        <v>127</v>
      </c>
      <c r="AC57" s="40"/>
      <c r="AD57" s="39">
        <f t="shared" ref="AD57:AE57" si="111">SUM(AD45:AD56)</f>
        <v>0</v>
      </c>
      <c r="AE57" s="31">
        <f t="shared" si="111"/>
        <v>0</v>
      </c>
      <c r="AF57" s="40"/>
      <c r="AG57" s="39">
        <f t="shared" ref="AG57:AH57" si="112">SUM(AG45:AG56)</f>
        <v>0</v>
      </c>
      <c r="AH57" s="31">
        <f t="shared" si="112"/>
        <v>0</v>
      </c>
      <c r="AI57" s="40"/>
      <c r="AJ57" s="39">
        <f t="shared" ref="AJ57:AK57" si="113">SUM(AJ45:AJ56)</f>
        <v>0</v>
      </c>
      <c r="AK57" s="31">
        <f t="shared" si="113"/>
        <v>0</v>
      </c>
      <c r="AL57" s="40"/>
      <c r="AM57" s="39">
        <f t="shared" ref="AM57:AN57" si="114">SUM(AM45:AM56)</f>
        <v>0</v>
      </c>
      <c r="AN57" s="31">
        <f t="shared" si="114"/>
        <v>0</v>
      </c>
      <c r="AO57" s="40"/>
      <c r="AP57" s="39">
        <f t="shared" ref="AP57:AQ57" si="115">SUM(AP45:AP56)</f>
        <v>0</v>
      </c>
      <c r="AQ57" s="31">
        <f t="shared" si="115"/>
        <v>0</v>
      </c>
      <c r="AR57" s="40"/>
      <c r="AS57" s="39">
        <f t="shared" ref="AS57:AT57" si="116">SUM(AS45:AS56)</f>
        <v>0</v>
      </c>
      <c r="AT57" s="31">
        <f t="shared" si="116"/>
        <v>0</v>
      </c>
      <c r="AU57" s="40"/>
      <c r="AV57" s="39">
        <f t="shared" ref="AV57:AW57" si="117">SUM(AV45:AV56)</f>
        <v>18</v>
      </c>
      <c r="AW57" s="31">
        <f t="shared" si="117"/>
        <v>299</v>
      </c>
      <c r="AX57" s="40"/>
      <c r="AY57" s="39">
        <f t="shared" ref="AY57:AZ57" si="118">SUM(AY45:AY56)</f>
        <v>0</v>
      </c>
      <c r="AZ57" s="31">
        <f t="shared" si="118"/>
        <v>0</v>
      </c>
      <c r="BA57" s="40"/>
      <c r="BB57" s="39">
        <f t="shared" ref="BB57:BC57" si="119">SUM(BB45:BB56)</f>
        <v>0</v>
      </c>
      <c r="BC57" s="31">
        <f t="shared" si="119"/>
        <v>0</v>
      </c>
      <c r="BD57" s="40"/>
      <c r="BE57" s="39">
        <f t="shared" ref="BE57:BF57" si="120">SUM(BE45:BE56)</f>
        <v>0</v>
      </c>
      <c r="BF57" s="31">
        <f t="shared" si="120"/>
        <v>0</v>
      </c>
      <c r="BG57" s="40"/>
      <c r="BH57" s="39">
        <f t="shared" ref="BH57:BI57" si="121">SUM(BH45:BH56)</f>
        <v>0</v>
      </c>
      <c r="BI57" s="31">
        <f t="shared" si="121"/>
        <v>0</v>
      </c>
      <c r="BJ57" s="40"/>
      <c r="BK57" s="39">
        <f t="shared" ref="BK57:BL57" si="122">SUM(BK45:BK56)</f>
        <v>0</v>
      </c>
      <c r="BL57" s="31">
        <f t="shared" si="122"/>
        <v>0</v>
      </c>
      <c r="BM57" s="40"/>
      <c r="BN57" s="39">
        <f t="shared" ref="BN57:BO57" si="123">SUM(BN45:BN56)</f>
        <v>1</v>
      </c>
      <c r="BO57" s="31">
        <f t="shared" si="123"/>
        <v>129</v>
      </c>
      <c r="BP57" s="40"/>
      <c r="BQ57" s="39">
        <f t="shared" ref="BQ57:BR57" si="124">SUM(BQ45:BQ56)</f>
        <v>0</v>
      </c>
      <c r="BR57" s="31">
        <f t="shared" si="124"/>
        <v>0</v>
      </c>
      <c r="BS57" s="40"/>
      <c r="BT57" s="39">
        <f t="shared" ref="BT57:BU57" si="125">SUM(BT45:BT56)</f>
        <v>0</v>
      </c>
      <c r="BU57" s="31">
        <f t="shared" si="125"/>
        <v>0</v>
      </c>
      <c r="BV57" s="40"/>
      <c r="BW57" s="39">
        <f t="shared" ref="BW57:BX57" si="126">SUM(BW45:BW56)</f>
        <v>0</v>
      </c>
      <c r="BX57" s="31">
        <f t="shared" si="126"/>
        <v>1</v>
      </c>
      <c r="BY57" s="40"/>
      <c r="BZ57" s="39">
        <f t="shared" ref="BZ57:CA57" si="127">SUM(BZ45:BZ56)</f>
        <v>0</v>
      </c>
      <c r="CA57" s="31">
        <f t="shared" si="127"/>
        <v>0</v>
      </c>
      <c r="CB57" s="40"/>
      <c r="CC57" s="39">
        <f t="shared" ref="CC57:CD57" si="128">SUM(CC45:CC56)</f>
        <v>0</v>
      </c>
      <c r="CD57" s="31">
        <f t="shared" si="128"/>
        <v>0</v>
      </c>
      <c r="CE57" s="40"/>
      <c r="CF57" s="32">
        <f t="shared" si="101"/>
        <v>35</v>
      </c>
      <c r="CG57" s="33">
        <f t="shared" si="64"/>
        <v>732</v>
      </c>
      <c r="CH57" s="4"/>
      <c r="CI57" s="5"/>
      <c r="CJ57" s="4"/>
      <c r="CK57" s="4"/>
      <c r="CL57" s="4"/>
      <c r="CM57" s="5"/>
      <c r="CN57" s="4"/>
      <c r="CO57" s="4"/>
      <c r="CP57" s="4"/>
      <c r="CQ57" s="5"/>
      <c r="CR57" s="4"/>
      <c r="CS57" s="4"/>
      <c r="CT57" s="4"/>
      <c r="CU57" s="2"/>
      <c r="CV57" s="1"/>
      <c r="CW57" s="1"/>
      <c r="CX57" s="1"/>
      <c r="CY57" s="2"/>
      <c r="CZ57" s="1"/>
      <c r="DA57" s="1"/>
      <c r="DB57" s="1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</row>
    <row r="58" spans="1:181" x14ac:dyDescent="0.25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206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v>0</v>
      </c>
      <c r="X58" s="37">
        <v>0</v>
      </c>
      <c r="Y58" s="13">
        <v>0</v>
      </c>
      <c r="Z58" s="38"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37">
        <v>0</v>
      </c>
      <c r="BO58" s="13">
        <v>0</v>
      </c>
      <c r="BP58" s="38">
        <v>0</v>
      </c>
      <c r="BQ58" s="37">
        <v>0</v>
      </c>
      <c r="BR58" s="13">
        <v>0</v>
      </c>
      <c r="BS58" s="38">
        <v>0</v>
      </c>
      <c r="BT58" s="37">
        <v>0</v>
      </c>
      <c r="BU58" s="13">
        <v>0</v>
      </c>
      <c r="BV58" s="38">
        <v>0</v>
      </c>
      <c r="BW58" s="37">
        <v>0</v>
      </c>
      <c r="BX58" s="13">
        <v>0</v>
      </c>
      <c r="BY58" s="38">
        <v>0</v>
      </c>
      <c r="BZ58" s="37">
        <v>0</v>
      </c>
      <c r="CA58" s="13">
        <v>0</v>
      </c>
      <c r="CB58" s="38">
        <v>0</v>
      </c>
      <c r="CC58" s="37">
        <v>0</v>
      </c>
      <c r="CD58" s="13">
        <v>0</v>
      </c>
      <c r="CE58" s="38">
        <v>0</v>
      </c>
      <c r="CF58" s="7">
        <f t="shared" si="101"/>
        <v>0</v>
      </c>
      <c r="CG58" s="15">
        <f t="shared" ref="CG58:CG70" si="129">SUM(BX58,BR58,BO58,BC58,AW58,AK58,AB58,Y58,S58,P58,J58,G58,D58,AH58)</f>
        <v>206</v>
      </c>
      <c r="CH58" s="4"/>
      <c r="CI58" s="5"/>
      <c r="CJ58" s="4"/>
      <c r="CK58" s="4"/>
      <c r="CL58" s="4"/>
      <c r="CM58" s="5"/>
      <c r="CN58" s="4"/>
      <c r="CO58" s="4"/>
      <c r="CP58" s="4"/>
      <c r="CQ58" s="5"/>
      <c r="CR58" s="4"/>
      <c r="CS58" s="4"/>
      <c r="CT58" s="4"/>
      <c r="CU58" s="2"/>
      <c r="CV58" s="1"/>
      <c r="CW58" s="1"/>
      <c r="CX58" s="1"/>
      <c r="CY58" s="2"/>
      <c r="CZ58" s="1"/>
      <c r="DA58" s="1"/>
      <c r="DB58" s="1"/>
    </row>
    <row r="59" spans="1:181" x14ac:dyDescent="0.25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v>0</v>
      </c>
      <c r="X59" s="37">
        <v>0</v>
      </c>
      <c r="Y59" s="13">
        <v>0</v>
      </c>
      <c r="Z59" s="38"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7">
        <v>0</v>
      </c>
      <c r="BL59" s="13">
        <v>0</v>
      </c>
      <c r="BM59" s="38">
        <v>0</v>
      </c>
      <c r="BN59" s="37">
        <v>0</v>
      </c>
      <c r="BO59" s="13">
        <v>0</v>
      </c>
      <c r="BP59" s="38">
        <v>0</v>
      </c>
      <c r="BQ59" s="37">
        <v>0</v>
      </c>
      <c r="BR59" s="13">
        <v>0</v>
      </c>
      <c r="BS59" s="38">
        <v>0</v>
      </c>
      <c r="BT59" s="37">
        <v>0</v>
      </c>
      <c r="BU59" s="13">
        <v>0</v>
      </c>
      <c r="BV59" s="38">
        <v>0</v>
      </c>
      <c r="BW59" s="37">
        <v>0</v>
      </c>
      <c r="BX59" s="13">
        <v>0</v>
      </c>
      <c r="BY59" s="38">
        <v>0</v>
      </c>
      <c r="BZ59" s="37">
        <v>0</v>
      </c>
      <c r="CA59" s="13">
        <v>0</v>
      </c>
      <c r="CB59" s="38">
        <v>0</v>
      </c>
      <c r="CC59" s="37">
        <v>0</v>
      </c>
      <c r="CD59" s="13">
        <v>0</v>
      </c>
      <c r="CE59" s="38">
        <v>0</v>
      </c>
      <c r="CF59" s="7">
        <f t="shared" si="101"/>
        <v>0</v>
      </c>
      <c r="CG59" s="15">
        <f t="shared" si="129"/>
        <v>0</v>
      </c>
      <c r="CH59" s="4"/>
      <c r="CI59" s="5"/>
      <c r="CJ59" s="4"/>
      <c r="CK59" s="4"/>
      <c r="CL59" s="4"/>
      <c r="CM59" s="5"/>
      <c r="CN59" s="4"/>
      <c r="CO59" s="4"/>
      <c r="CP59" s="4"/>
      <c r="CQ59" s="5"/>
      <c r="CR59" s="4"/>
      <c r="CS59" s="4"/>
      <c r="CT59" s="4"/>
      <c r="CU59" s="2"/>
      <c r="CV59" s="1"/>
      <c r="CW59" s="1"/>
      <c r="CX59" s="1"/>
      <c r="CY59" s="2"/>
      <c r="CZ59" s="1"/>
      <c r="DA59" s="1"/>
      <c r="DB59" s="1"/>
    </row>
    <row r="60" spans="1:181" x14ac:dyDescent="0.25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43">
        <v>1</v>
      </c>
      <c r="G60" s="14">
        <v>10</v>
      </c>
      <c r="H60" s="38">
        <f t="shared" ref="H60" si="130">G60/F60*1000</f>
        <v>10000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v>0</v>
      </c>
      <c r="X60" s="37">
        <v>0</v>
      </c>
      <c r="Y60" s="13">
        <v>0</v>
      </c>
      <c r="Z60" s="38"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7">
        <v>0</v>
      </c>
      <c r="BL60" s="13">
        <v>0</v>
      </c>
      <c r="BM60" s="38">
        <v>0</v>
      </c>
      <c r="BN60" s="37">
        <v>0</v>
      </c>
      <c r="BO60" s="13">
        <v>102</v>
      </c>
      <c r="BP60" s="38">
        <v>0</v>
      </c>
      <c r="BQ60" s="37">
        <v>0</v>
      </c>
      <c r="BR60" s="13">
        <v>0</v>
      </c>
      <c r="BS60" s="38">
        <v>0</v>
      </c>
      <c r="BT60" s="37">
        <v>0</v>
      </c>
      <c r="BU60" s="13">
        <v>0</v>
      </c>
      <c r="BV60" s="38">
        <v>0</v>
      </c>
      <c r="BW60" s="37">
        <v>0</v>
      </c>
      <c r="BX60" s="13">
        <v>0</v>
      </c>
      <c r="BY60" s="38">
        <v>0</v>
      </c>
      <c r="BZ60" s="37">
        <v>0</v>
      </c>
      <c r="CA60" s="13">
        <v>0</v>
      </c>
      <c r="CB60" s="38">
        <v>0</v>
      </c>
      <c r="CC60" s="37">
        <v>0</v>
      </c>
      <c r="CD60" s="13">
        <v>0</v>
      </c>
      <c r="CE60" s="38">
        <v>0</v>
      </c>
      <c r="CF60" s="7">
        <f t="shared" si="101"/>
        <v>1</v>
      </c>
      <c r="CG60" s="15">
        <f t="shared" si="129"/>
        <v>112</v>
      </c>
      <c r="CH60" s="4"/>
      <c r="CI60" s="5"/>
      <c r="CJ60" s="4"/>
      <c r="CK60" s="4"/>
      <c r="CL60" s="4"/>
      <c r="CM60" s="5"/>
      <c r="CN60" s="4"/>
      <c r="CO60" s="4"/>
      <c r="CP60" s="4"/>
      <c r="CQ60" s="5"/>
      <c r="CR60" s="4"/>
      <c r="CS60" s="4"/>
      <c r="CT60" s="4"/>
      <c r="CU60" s="2"/>
      <c r="CV60" s="1"/>
      <c r="CW60" s="1"/>
      <c r="CX60" s="1"/>
      <c r="CY60" s="2"/>
      <c r="CZ60" s="1"/>
      <c r="DA60" s="1"/>
      <c r="DB60" s="1"/>
    </row>
    <row r="61" spans="1:181" x14ac:dyDescent="0.25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v>0</v>
      </c>
      <c r="X61" s="37">
        <v>0</v>
      </c>
      <c r="Y61" s="13">
        <v>0</v>
      </c>
      <c r="Z61" s="38"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37">
        <v>0</v>
      </c>
      <c r="BO61" s="13">
        <v>0</v>
      </c>
      <c r="BP61" s="38">
        <v>0</v>
      </c>
      <c r="BQ61" s="37">
        <v>0</v>
      </c>
      <c r="BR61" s="13">
        <v>0</v>
      </c>
      <c r="BS61" s="38">
        <v>0</v>
      </c>
      <c r="BT61" s="37">
        <v>0</v>
      </c>
      <c r="BU61" s="13">
        <v>0</v>
      </c>
      <c r="BV61" s="38">
        <v>0</v>
      </c>
      <c r="BW61" s="37">
        <v>0</v>
      </c>
      <c r="BX61" s="13">
        <v>0</v>
      </c>
      <c r="BY61" s="38">
        <v>0</v>
      </c>
      <c r="BZ61" s="37">
        <v>0</v>
      </c>
      <c r="CA61" s="13">
        <v>0</v>
      </c>
      <c r="CB61" s="38">
        <v>0</v>
      </c>
      <c r="CC61" s="37">
        <v>0</v>
      </c>
      <c r="CD61" s="13">
        <v>0</v>
      </c>
      <c r="CE61" s="38">
        <v>0</v>
      </c>
      <c r="CF61" s="7">
        <f t="shared" si="101"/>
        <v>0</v>
      </c>
      <c r="CG61" s="15">
        <f t="shared" si="129"/>
        <v>0</v>
      </c>
      <c r="CH61" s="4"/>
      <c r="CI61" s="5"/>
      <c r="CJ61" s="4"/>
      <c r="CK61" s="4"/>
      <c r="CL61" s="4"/>
      <c r="CM61" s="5"/>
      <c r="CN61" s="4"/>
      <c r="CO61" s="4"/>
      <c r="CP61" s="4"/>
      <c r="CQ61" s="5"/>
      <c r="CR61" s="4"/>
      <c r="CS61" s="4"/>
      <c r="CT61" s="4"/>
      <c r="CU61" s="2"/>
      <c r="CV61" s="1"/>
      <c r="CW61" s="1"/>
      <c r="CX61" s="1"/>
      <c r="CY61" s="2"/>
      <c r="CZ61" s="1"/>
      <c r="DA61" s="1"/>
      <c r="DB61" s="1"/>
    </row>
    <row r="62" spans="1:181" x14ac:dyDescent="0.25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v>0</v>
      </c>
      <c r="X62" s="37">
        <v>0</v>
      </c>
      <c r="Y62" s="13">
        <v>0</v>
      </c>
      <c r="Z62" s="38"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43">
        <v>2</v>
      </c>
      <c r="BO62" s="14">
        <v>283</v>
      </c>
      <c r="BP62" s="38">
        <f t="shared" ref="BP62:BP67" si="131">BO62/BN62*1000</f>
        <v>141500</v>
      </c>
      <c r="BQ62" s="37">
        <v>0</v>
      </c>
      <c r="BR62" s="13">
        <v>0</v>
      </c>
      <c r="BS62" s="38">
        <v>0</v>
      </c>
      <c r="BT62" s="37">
        <v>0</v>
      </c>
      <c r="BU62" s="13">
        <v>0</v>
      </c>
      <c r="BV62" s="38">
        <v>0</v>
      </c>
      <c r="BW62" s="37">
        <v>0</v>
      </c>
      <c r="BX62" s="13">
        <v>0</v>
      </c>
      <c r="BY62" s="38">
        <v>0</v>
      </c>
      <c r="BZ62" s="37">
        <v>0</v>
      </c>
      <c r="CA62" s="13">
        <v>0</v>
      </c>
      <c r="CB62" s="38">
        <v>0</v>
      </c>
      <c r="CC62" s="37">
        <v>0</v>
      </c>
      <c r="CD62" s="13">
        <v>0</v>
      </c>
      <c r="CE62" s="38">
        <v>0</v>
      </c>
      <c r="CF62" s="7">
        <f t="shared" si="101"/>
        <v>2</v>
      </c>
      <c r="CG62" s="15">
        <f t="shared" si="129"/>
        <v>283</v>
      </c>
      <c r="CH62" s="4"/>
      <c r="CI62" s="5"/>
      <c r="CJ62" s="4"/>
      <c r="CK62" s="4"/>
      <c r="CL62" s="4"/>
      <c r="CM62" s="5"/>
      <c r="CN62" s="4"/>
      <c r="CO62" s="4"/>
      <c r="CP62" s="4"/>
      <c r="CQ62" s="5"/>
      <c r="CR62" s="4"/>
      <c r="CS62" s="4"/>
      <c r="CT62" s="4"/>
      <c r="CU62" s="2"/>
      <c r="CV62" s="1"/>
      <c r="CW62" s="1"/>
      <c r="CX62" s="1"/>
      <c r="CY62" s="2"/>
      <c r="CZ62" s="1"/>
      <c r="DA62" s="1"/>
      <c r="DB62" s="1"/>
    </row>
    <row r="63" spans="1:181" x14ac:dyDescent="0.25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v>0</v>
      </c>
      <c r="X63" s="37">
        <v>0</v>
      </c>
      <c r="Y63" s="13">
        <v>0</v>
      </c>
      <c r="Z63" s="38"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37">
        <v>0</v>
      </c>
      <c r="BO63" s="13">
        <v>0</v>
      </c>
      <c r="BP63" s="38">
        <v>0</v>
      </c>
      <c r="BQ63" s="37">
        <v>0</v>
      </c>
      <c r="BR63" s="13">
        <v>0</v>
      </c>
      <c r="BS63" s="38">
        <v>0</v>
      </c>
      <c r="BT63" s="37">
        <v>0</v>
      </c>
      <c r="BU63" s="13">
        <v>0</v>
      </c>
      <c r="BV63" s="38">
        <v>0</v>
      </c>
      <c r="BW63" s="37">
        <v>0</v>
      </c>
      <c r="BX63" s="13">
        <v>0</v>
      </c>
      <c r="BY63" s="38">
        <v>0</v>
      </c>
      <c r="BZ63" s="37">
        <v>0</v>
      </c>
      <c r="CA63" s="13">
        <v>0</v>
      </c>
      <c r="CB63" s="38">
        <v>0</v>
      </c>
      <c r="CC63" s="37">
        <v>0</v>
      </c>
      <c r="CD63" s="13">
        <v>0</v>
      </c>
      <c r="CE63" s="38">
        <v>0</v>
      </c>
      <c r="CF63" s="7">
        <f t="shared" si="101"/>
        <v>0</v>
      </c>
      <c r="CG63" s="15">
        <f t="shared" si="129"/>
        <v>0</v>
      </c>
      <c r="CH63" s="4"/>
      <c r="CI63" s="5"/>
      <c r="CJ63" s="4"/>
      <c r="CK63" s="4"/>
      <c r="CL63" s="4"/>
      <c r="CM63" s="5"/>
      <c r="CN63" s="4"/>
      <c r="CO63" s="4"/>
      <c r="CP63" s="4"/>
      <c r="CQ63" s="5"/>
      <c r="CR63" s="4"/>
      <c r="CS63" s="4"/>
      <c r="CT63" s="4"/>
      <c r="CU63" s="2"/>
      <c r="CV63" s="1"/>
      <c r="CW63" s="1"/>
      <c r="CX63" s="1"/>
      <c r="CY63" s="2"/>
      <c r="CZ63" s="1"/>
      <c r="DA63" s="1"/>
      <c r="DB63" s="1"/>
    </row>
    <row r="64" spans="1:181" x14ac:dyDescent="0.25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v>0</v>
      </c>
      <c r="X64" s="37">
        <v>0</v>
      </c>
      <c r="Y64" s="13">
        <v>0</v>
      </c>
      <c r="Z64" s="38"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37">
        <v>0</v>
      </c>
      <c r="BO64" s="13">
        <v>0</v>
      </c>
      <c r="BP64" s="38">
        <v>0</v>
      </c>
      <c r="BQ64" s="37">
        <v>0</v>
      </c>
      <c r="BR64" s="13">
        <v>0</v>
      </c>
      <c r="BS64" s="38">
        <v>0</v>
      </c>
      <c r="BT64" s="37">
        <v>0</v>
      </c>
      <c r="BU64" s="13">
        <v>0</v>
      </c>
      <c r="BV64" s="38">
        <v>0</v>
      </c>
      <c r="BW64" s="37">
        <v>0</v>
      </c>
      <c r="BX64" s="13">
        <v>0</v>
      </c>
      <c r="BY64" s="38">
        <v>0</v>
      </c>
      <c r="BZ64" s="37">
        <v>0</v>
      </c>
      <c r="CA64" s="13">
        <v>0</v>
      </c>
      <c r="CB64" s="38">
        <v>0</v>
      </c>
      <c r="CC64" s="37">
        <v>0</v>
      </c>
      <c r="CD64" s="13">
        <v>0</v>
      </c>
      <c r="CE64" s="38">
        <v>0</v>
      </c>
      <c r="CF64" s="7">
        <f t="shared" si="101"/>
        <v>0</v>
      </c>
      <c r="CG64" s="15">
        <f t="shared" si="129"/>
        <v>0</v>
      </c>
      <c r="CH64" s="4"/>
      <c r="CI64" s="5"/>
      <c r="CJ64" s="4"/>
      <c r="CK64" s="4"/>
      <c r="CL64" s="4"/>
      <c r="CM64" s="5"/>
      <c r="CN64" s="4"/>
      <c r="CO64" s="4"/>
      <c r="CP64" s="4"/>
      <c r="CQ64" s="5"/>
      <c r="CR64" s="4"/>
      <c r="CS64" s="4"/>
      <c r="CT64" s="4"/>
      <c r="CU64" s="2"/>
      <c r="CV64" s="1"/>
      <c r="CW64" s="1"/>
      <c r="CX64" s="1"/>
      <c r="CY64" s="2"/>
      <c r="CZ64" s="1"/>
      <c r="DA64" s="1"/>
      <c r="DB64" s="1"/>
    </row>
    <row r="65" spans="1:181" x14ac:dyDescent="0.25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v>0</v>
      </c>
      <c r="X65" s="37">
        <v>0</v>
      </c>
      <c r="Y65" s="13">
        <v>0</v>
      </c>
      <c r="Z65" s="38"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37">
        <v>0</v>
      </c>
      <c r="BO65" s="13">
        <v>0</v>
      </c>
      <c r="BP65" s="38">
        <v>0</v>
      </c>
      <c r="BQ65" s="37">
        <v>0</v>
      </c>
      <c r="BR65" s="13">
        <v>0</v>
      </c>
      <c r="BS65" s="38">
        <v>0</v>
      </c>
      <c r="BT65" s="37">
        <v>0</v>
      </c>
      <c r="BU65" s="13">
        <v>0</v>
      </c>
      <c r="BV65" s="38">
        <v>0</v>
      </c>
      <c r="BW65" s="37">
        <v>0</v>
      </c>
      <c r="BX65" s="13">
        <v>0</v>
      </c>
      <c r="BY65" s="38">
        <v>0</v>
      </c>
      <c r="BZ65" s="37">
        <v>0</v>
      </c>
      <c r="CA65" s="13">
        <v>0</v>
      </c>
      <c r="CB65" s="38">
        <v>0</v>
      </c>
      <c r="CC65" s="37">
        <v>0</v>
      </c>
      <c r="CD65" s="13">
        <v>0</v>
      </c>
      <c r="CE65" s="38">
        <v>0</v>
      </c>
      <c r="CF65" s="7">
        <f t="shared" si="101"/>
        <v>0</v>
      </c>
      <c r="CG65" s="15">
        <f t="shared" si="129"/>
        <v>0</v>
      </c>
      <c r="CH65" s="4"/>
      <c r="CI65" s="5"/>
      <c r="CJ65" s="4"/>
      <c r="CK65" s="4"/>
      <c r="CL65" s="4"/>
      <c r="CM65" s="5"/>
      <c r="CN65" s="4"/>
      <c r="CO65" s="4"/>
      <c r="CP65" s="4"/>
      <c r="CQ65" s="5"/>
      <c r="CR65" s="4"/>
      <c r="CS65" s="4"/>
      <c r="CT65" s="4"/>
      <c r="CU65" s="2"/>
      <c r="CV65" s="1"/>
      <c r="CW65" s="1"/>
      <c r="CX65" s="1"/>
      <c r="CY65" s="2"/>
      <c r="CZ65" s="1"/>
      <c r="DA65" s="1"/>
      <c r="DB65" s="1"/>
    </row>
    <row r="66" spans="1:181" x14ac:dyDescent="0.25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v>0</v>
      </c>
      <c r="X66" s="37">
        <v>0</v>
      </c>
      <c r="Y66" s="13">
        <v>0</v>
      </c>
      <c r="Z66" s="38"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7">
        <v>0</v>
      </c>
      <c r="BL66" s="13">
        <v>0</v>
      </c>
      <c r="BM66" s="38">
        <v>0</v>
      </c>
      <c r="BN66" s="37">
        <v>0</v>
      </c>
      <c r="BO66" s="13">
        <v>0</v>
      </c>
      <c r="BP66" s="38">
        <v>0</v>
      </c>
      <c r="BQ66" s="37">
        <v>0</v>
      </c>
      <c r="BR66" s="13">
        <v>0</v>
      </c>
      <c r="BS66" s="38">
        <v>0</v>
      </c>
      <c r="BT66" s="37">
        <v>0</v>
      </c>
      <c r="BU66" s="13">
        <v>0</v>
      </c>
      <c r="BV66" s="38">
        <v>0</v>
      </c>
      <c r="BW66" s="37">
        <v>0</v>
      </c>
      <c r="BX66" s="13">
        <v>0</v>
      </c>
      <c r="BY66" s="38">
        <v>0</v>
      </c>
      <c r="BZ66" s="37">
        <v>0</v>
      </c>
      <c r="CA66" s="13">
        <v>0</v>
      </c>
      <c r="CB66" s="38">
        <v>0</v>
      </c>
      <c r="CC66" s="37">
        <v>0</v>
      </c>
      <c r="CD66" s="13">
        <v>0</v>
      </c>
      <c r="CE66" s="38">
        <v>0</v>
      </c>
      <c r="CF66" s="7">
        <f t="shared" si="101"/>
        <v>0</v>
      </c>
      <c r="CG66" s="15">
        <f t="shared" si="129"/>
        <v>0</v>
      </c>
      <c r="CH66" s="4"/>
      <c r="CI66" s="5"/>
      <c r="CJ66" s="4"/>
      <c r="CK66" s="4"/>
      <c r="CL66" s="4"/>
      <c r="CM66" s="5"/>
      <c r="CN66" s="4"/>
      <c r="CO66" s="4"/>
      <c r="CP66" s="4"/>
      <c r="CQ66" s="5"/>
      <c r="CR66" s="4"/>
      <c r="CS66" s="4"/>
      <c r="CT66" s="4"/>
      <c r="CU66" s="2"/>
      <c r="CV66" s="1"/>
      <c r="CW66" s="1"/>
      <c r="CX66" s="1"/>
      <c r="CY66" s="2"/>
      <c r="CZ66" s="1"/>
      <c r="DA66" s="1"/>
      <c r="DB66" s="1"/>
    </row>
    <row r="67" spans="1:181" x14ac:dyDescent="0.25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v>0</v>
      </c>
      <c r="X67" s="37">
        <v>0</v>
      </c>
      <c r="Y67" s="13">
        <v>0</v>
      </c>
      <c r="Z67" s="38"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7</v>
      </c>
      <c r="AI67" s="38">
        <v>0</v>
      </c>
      <c r="AJ67" s="37">
        <v>0</v>
      </c>
      <c r="AK67" s="13">
        <v>0</v>
      </c>
      <c r="AL67" s="38">
        <v>0</v>
      </c>
      <c r="AM67" s="37">
        <v>0</v>
      </c>
      <c r="AN67" s="13">
        <v>0</v>
      </c>
      <c r="AO67" s="38"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43">
        <v>1</v>
      </c>
      <c r="BO67" s="14">
        <v>221</v>
      </c>
      <c r="BP67" s="38">
        <f t="shared" si="131"/>
        <v>221000</v>
      </c>
      <c r="BQ67" s="37">
        <v>0</v>
      </c>
      <c r="BR67" s="13">
        <v>0</v>
      </c>
      <c r="BS67" s="38">
        <v>0</v>
      </c>
      <c r="BT67" s="37">
        <v>0</v>
      </c>
      <c r="BU67" s="13">
        <v>0</v>
      </c>
      <c r="BV67" s="38">
        <v>0</v>
      </c>
      <c r="BW67" s="37">
        <v>0</v>
      </c>
      <c r="BX67" s="13">
        <v>0</v>
      </c>
      <c r="BY67" s="38">
        <v>0</v>
      </c>
      <c r="BZ67" s="37">
        <v>0</v>
      </c>
      <c r="CA67" s="13">
        <v>0</v>
      </c>
      <c r="CB67" s="38">
        <v>0</v>
      </c>
      <c r="CC67" s="37">
        <v>0</v>
      </c>
      <c r="CD67" s="13">
        <v>0</v>
      </c>
      <c r="CE67" s="38">
        <v>0</v>
      </c>
      <c r="CF67" s="7">
        <f t="shared" si="101"/>
        <v>1</v>
      </c>
      <c r="CG67" s="15">
        <f t="shared" si="129"/>
        <v>228</v>
      </c>
      <c r="CH67" s="4"/>
      <c r="CI67" s="5"/>
      <c r="CJ67" s="4"/>
      <c r="CK67" s="4"/>
      <c r="CL67" s="4"/>
      <c r="CM67" s="5"/>
      <c r="CN67" s="4"/>
      <c r="CO67" s="4"/>
      <c r="CP67" s="4"/>
      <c r="CQ67" s="5"/>
      <c r="CR67" s="4"/>
      <c r="CS67" s="4"/>
      <c r="CT67" s="4"/>
      <c r="CU67" s="2"/>
      <c r="CV67" s="1"/>
      <c r="CW67" s="1"/>
      <c r="CX67" s="1"/>
      <c r="CY67" s="2"/>
      <c r="CZ67" s="1"/>
      <c r="DA67" s="1"/>
      <c r="DB67" s="1"/>
    </row>
    <row r="68" spans="1:181" x14ac:dyDescent="0.25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38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v>0</v>
      </c>
      <c r="X68" s="37">
        <v>0</v>
      </c>
      <c r="Y68" s="13">
        <v>0</v>
      </c>
      <c r="Z68" s="38"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37">
        <v>0</v>
      </c>
      <c r="BO68" s="13">
        <v>0</v>
      </c>
      <c r="BP68" s="38">
        <v>0</v>
      </c>
      <c r="BQ68" s="37">
        <v>0</v>
      </c>
      <c r="BR68" s="13">
        <v>0</v>
      </c>
      <c r="BS68" s="38">
        <v>0</v>
      </c>
      <c r="BT68" s="37">
        <v>0</v>
      </c>
      <c r="BU68" s="13">
        <v>0</v>
      </c>
      <c r="BV68" s="38">
        <v>0</v>
      </c>
      <c r="BW68" s="37">
        <v>0</v>
      </c>
      <c r="BX68" s="13">
        <v>0</v>
      </c>
      <c r="BY68" s="38">
        <v>0</v>
      </c>
      <c r="BZ68" s="37">
        <v>0</v>
      </c>
      <c r="CA68" s="13">
        <v>0</v>
      </c>
      <c r="CB68" s="38">
        <v>0</v>
      </c>
      <c r="CC68" s="37">
        <v>0</v>
      </c>
      <c r="CD68" s="13">
        <v>0</v>
      </c>
      <c r="CE68" s="38">
        <v>0</v>
      </c>
      <c r="CF68" s="7">
        <f t="shared" si="101"/>
        <v>0</v>
      </c>
      <c r="CG68" s="15">
        <f t="shared" si="129"/>
        <v>38</v>
      </c>
      <c r="CH68" s="4"/>
      <c r="CI68" s="5"/>
      <c r="CJ68" s="4"/>
      <c r="CK68" s="4"/>
      <c r="CL68" s="4"/>
      <c r="CM68" s="5"/>
      <c r="CN68" s="4"/>
      <c r="CO68" s="4"/>
      <c r="CP68" s="4"/>
      <c r="CQ68" s="5"/>
      <c r="CR68" s="4"/>
      <c r="CS68" s="4"/>
      <c r="CT68" s="4"/>
      <c r="CU68" s="2"/>
      <c r="CV68" s="1"/>
      <c r="CW68" s="1"/>
      <c r="CX68" s="1"/>
      <c r="CY68" s="2"/>
      <c r="CZ68" s="1"/>
      <c r="DA68" s="1"/>
      <c r="DB68" s="1"/>
    </row>
    <row r="69" spans="1:181" x14ac:dyDescent="0.25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v>0</v>
      </c>
      <c r="X69" s="37">
        <v>0</v>
      </c>
      <c r="Y69" s="13">
        <v>0</v>
      </c>
      <c r="Z69" s="38"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37">
        <v>0</v>
      </c>
      <c r="BO69" s="13">
        <v>0</v>
      </c>
      <c r="BP69" s="38">
        <v>0</v>
      </c>
      <c r="BQ69" s="37">
        <v>0</v>
      </c>
      <c r="BR69" s="13">
        <v>0</v>
      </c>
      <c r="BS69" s="38">
        <v>0</v>
      </c>
      <c r="BT69" s="37">
        <v>0</v>
      </c>
      <c r="BU69" s="13">
        <v>0</v>
      </c>
      <c r="BV69" s="38">
        <v>0</v>
      </c>
      <c r="BW69" s="37">
        <v>0</v>
      </c>
      <c r="BX69" s="13">
        <v>0</v>
      </c>
      <c r="BY69" s="38">
        <v>0</v>
      </c>
      <c r="BZ69" s="37">
        <v>0</v>
      </c>
      <c r="CA69" s="13">
        <v>0</v>
      </c>
      <c r="CB69" s="38">
        <v>0</v>
      </c>
      <c r="CC69" s="37">
        <v>0</v>
      </c>
      <c r="CD69" s="13">
        <v>0</v>
      </c>
      <c r="CE69" s="38">
        <v>0</v>
      </c>
      <c r="CF69" s="7">
        <f t="shared" si="101"/>
        <v>0</v>
      </c>
      <c r="CG69" s="15">
        <f t="shared" si="129"/>
        <v>0</v>
      </c>
      <c r="CH69" s="4"/>
      <c r="CI69" s="5"/>
      <c r="CJ69" s="4"/>
      <c r="CK69" s="4"/>
      <c r="CL69" s="4"/>
      <c r="CM69" s="5"/>
      <c r="CN69" s="4"/>
      <c r="CO69" s="4"/>
      <c r="CP69" s="4"/>
      <c r="CQ69" s="5"/>
      <c r="CR69" s="4"/>
      <c r="CS69" s="4"/>
      <c r="CT69" s="4"/>
      <c r="CU69" s="2"/>
      <c r="CV69" s="1"/>
      <c r="CW69" s="1"/>
      <c r="CX69" s="1"/>
      <c r="CY69" s="2"/>
      <c r="CZ69" s="1"/>
      <c r="DA69" s="1"/>
      <c r="DB69" s="1"/>
    </row>
    <row r="70" spans="1:181" ht="15.75" thickBot="1" x14ac:dyDescent="0.3">
      <c r="A70" s="48"/>
      <c r="B70" s="49" t="s">
        <v>17</v>
      </c>
      <c r="C70" s="39">
        <f>SUM(C58:C69)</f>
        <v>0</v>
      </c>
      <c r="D70" s="31">
        <f>SUM(D58:D69)</f>
        <v>0</v>
      </c>
      <c r="E70" s="40"/>
      <c r="F70" s="39">
        <f t="shared" ref="F70:G70" si="132">SUM(F58:F69)</f>
        <v>1</v>
      </c>
      <c r="G70" s="31">
        <f t="shared" si="132"/>
        <v>216</v>
      </c>
      <c r="H70" s="40"/>
      <c r="I70" s="39">
        <f t="shared" ref="I70:J70" si="133">SUM(I58:I69)</f>
        <v>0</v>
      </c>
      <c r="J70" s="31">
        <f t="shared" si="133"/>
        <v>38</v>
      </c>
      <c r="K70" s="40"/>
      <c r="L70" s="39">
        <f t="shared" ref="L70:M70" si="134">SUM(L58:L69)</f>
        <v>0</v>
      </c>
      <c r="M70" s="31">
        <f t="shared" si="134"/>
        <v>0</v>
      </c>
      <c r="N70" s="40"/>
      <c r="O70" s="39">
        <f t="shared" ref="O70:P70" si="135">SUM(O58:O69)</f>
        <v>0</v>
      </c>
      <c r="P70" s="31">
        <f t="shared" si="135"/>
        <v>0</v>
      </c>
      <c r="Q70" s="40"/>
      <c r="R70" s="39">
        <f t="shared" ref="R70:S70" si="136">SUM(R58:R69)</f>
        <v>0</v>
      </c>
      <c r="S70" s="31">
        <f t="shared" si="136"/>
        <v>0</v>
      </c>
      <c r="T70" s="40"/>
      <c r="U70" s="39">
        <f t="shared" ref="U70:V70" si="137">SUM(U58:U69)</f>
        <v>0</v>
      </c>
      <c r="V70" s="31">
        <f t="shared" si="137"/>
        <v>0</v>
      </c>
      <c r="W70" s="40"/>
      <c r="X70" s="39">
        <f t="shared" ref="X70:Y70" si="138">SUM(X58:X69)</f>
        <v>0</v>
      </c>
      <c r="Y70" s="31">
        <f t="shared" si="138"/>
        <v>0</v>
      </c>
      <c r="Z70" s="40"/>
      <c r="AA70" s="39">
        <f t="shared" ref="AA70:AB70" si="139">SUM(AA58:AA69)</f>
        <v>0</v>
      </c>
      <c r="AB70" s="31">
        <f t="shared" si="139"/>
        <v>0</v>
      </c>
      <c r="AC70" s="40"/>
      <c r="AD70" s="39">
        <f t="shared" ref="AD70:AE70" si="140">SUM(AD58:AD69)</f>
        <v>0</v>
      </c>
      <c r="AE70" s="31">
        <f t="shared" si="140"/>
        <v>0</v>
      </c>
      <c r="AF70" s="40"/>
      <c r="AG70" s="39">
        <f t="shared" ref="AG70:AH70" si="141">SUM(AG58:AG69)</f>
        <v>0</v>
      </c>
      <c r="AH70" s="31">
        <f t="shared" si="141"/>
        <v>7</v>
      </c>
      <c r="AI70" s="40"/>
      <c r="AJ70" s="39">
        <f t="shared" ref="AJ70:AK70" si="142">SUM(AJ58:AJ69)</f>
        <v>0</v>
      </c>
      <c r="AK70" s="31">
        <f t="shared" si="142"/>
        <v>0</v>
      </c>
      <c r="AL70" s="40"/>
      <c r="AM70" s="39">
        <f t="shared" ref="AM70:AN70" si="143">SUM(AM58:AM69)</f>
        <v>0</v>
      </c>
      <c r="AN70" s="31">
        <f t="shared" si="143"/>
        <v>0</v>
      </c>
      <c r="AO70" s="40"/>
      <c r="AP70" s="39">
        <f t="shared" ref="AP70:AQ70" si="144">SUM(AP58:AP69)</f>
        <v>0</v>
      </c>
      <c r="AQ70" s="31">
        <f t="shared" si="144"/>
        <v>0</v>
      </c>
      <c r="AR70" s="40"/>
      <c r="AS70" s="39">
        <f t="shared" ref="AS70:AT70" si="145">SUM(AS58:AS69)</f>
        <v>0</v>
      </c>
      <c r="AT70" s="31">
        <f t="shared" si="145"/>
        <v>0</v>
      </c>
      <c r="AU70" s="40"/>
      <c r="AV70" s="39">
        <f t="shared" ref="AV70:AW70" si="146">SUM(AV58:AV69)</f>
        <v>0</v>
      </c>
      <c r="AW70" s="31">
        <f t="shared" si="146"/>
        <v>0</v>
      </c>
      <c r="AX70" s="40"/>
      <c r="AY70" s="39">
        <f t="shared" ref="AY70:AZ70" si="147">SUM(AY58:AY69)</f>
        <v>0</v>
      </c>
      <c r="AZ70" s="31">
        <f t="shared" si="147"/>
        <v>0</v>
      </c>
      <c r="BA70" s="40"/>
      <c r="BB70" s="39">
        <f t="shared" ref="BB70:BC70" si="148">SUM(BB58:BB69)</f>
        <v>0</v>
      </c>
      <c r="BC70" s="31">
        <f t="shared" si="148"/>
        <v>0</v>
      </c>
      <c r="BD70" s="40"/>
      <c r="BE70" s="39">
        <f t="shared" ref="BE70:BF70" si="149">SUM(BE58:BE69)</f>
        <v>0</v>
      </c>
      <c r="BF70" s="31">
        <f t="shared" si="149"/>
        <v>0</v>
      </c>
      <c r="BG70" s="40"/>
      <c r="BH70" s="39">
        <f t="shared" ref="BH70:BI70" si="150">SUM(BH58:BH69)</f>
        <v>0</v>
      </c>
      <c r="BI70" s="31">
        <f t="shared" si="150"/>
        <v>0</v>
      </c>
      <c r="BJ70" s="40"/>
      <c r="BK70" s="39">
        <f t="shared" ref="BK70:BL70" si="151">SUM(BK58:BK69)</f>
        <v>0</v>
      </c>
      <c r="BL70" s="31">
        <f t="shared" si="151"/>
        <v>0</v>
      </c>
      <c r="BM70" s="40"/>
      <c r="BN70" s="39">
        <f t="shared" ref="BN70:BO70" si="152">SUM(BN58:BN69)</f>
        <v>3</v>
      </c>
      <c r="BO70" s="31">
        <f t="shared" si="152"/>
        <v>606</v>
      </c>
      <c r="BP70" s="40"/>
      <c r="BQ70" s="39">
        <f t="shared" ref="BQ70:BR70" si="153">SUM(BQ58:BQ69)</f>
        <v>0</v>
      </c>
      <c r="BR70" s="31">
        <f t="shared" si="153"/>
        <v>0</v>
      </c>
      <c r="BS70" s="40"/>
      <c r="BT70" s="39">
        <f t="shared" ref="BT70:BU70" si="154">SUM(BT58:BT69)</f>
        <v>0</v>
      </c>
      <c r="BU70" s="31">
        <f t="shared" si="154"/>
        <v>0</v>
      </c>
      <c r="BV70" s="40"/>
      <c r="BW70" s="39">
        <f t="shared" ref="BW70:BX70" si="155">SUM(BW58:BW69)</f>
        <v>0</v>
      </c>
      <c r="BX70" s="31">
        <f t="shared" si="155"/>
        <v>0</v>
      </c>
      <c r="BY70" s="40"/>
      <c r="BZ70" s="39">
        <f t="shared" ref="BZ70:CA70" si="156">SUM(BZ58:BZ69)</f>
        <v>0</v>
      </c>
      <c r="CA70" s="31">
        <f t="shared" si="156"/>
        <v>0</v>
      </c>
      <c r="CB70" s="40"/>
      <c r="CC70" s="39">
        <f t="shared" ref="CC70:CD70" si="157">SUM(CC58:CC69)</f>
        <v>0</v>
      </c>
      <c r="CD70" s="31">
        <f t="shared" si="157"/>
        <v>0</v>
      </c>
      <c r="CE70" s="40"/>
      <c r="CF70" s="32">
        <f t="shared" si="101"/>
        <v>4</v>
      </c>
      <c r="CG70" s="33">
        <f t="shared" si="129"/>
        <v>867</v>
      </c>
      <c r="CH70" s="4"/>
      <c r="CI70" s="5"/>
      <c r="CJ70" s="4"/>
      <c r="CK70" s="4"/>
      <c r="CL70" s="4"/>
      <c r="CM70" s="5"/>
      <c r="CN70" s="4"/>
      <c r="CO70" s="4"/>
      <c r="CP70" s="4"/>
      <c r="CQ70" s="5"/>
      <c r="CR70" s="4"/>
      <c r="CS70" s="4"/>
      <c r="CT70" s="4"/>
      <c r="CU70" s="2"/>
      <c r="CV70" s="1"/>
      <c r="CW70" s="1"/>
      <c r="CX70" s="1"/>
      <c r="CY70" s="2"/>
      <c r="CZ70" s="1"/>
      <c r="DA70" s="1"/>
      <c r="DB70" s="1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</row>
    <row r="71" spans="1:181" x14ac:dyDescent="0.25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v>0</v>
      </c>
      <c r="X71" s="37">
        <v>0</v>
      </c>
      <c r="Y71" s="13">
        <v>0</v>
      </c>
      <c r="Z71" s="38"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37">
        <v>0</v>
      </c>
      <c r="BO71" s="13">
        <v>0</v>
      </c>
      <c r="BP71" s="38">
        <v>0</v>
      </c>
      <c r="BQ71" s="37">
        <v>0</v>
      </c>
      <c r="BR71" s="13">
        <v>0</v>
      </c>
      <c r="BS71" s="38">
        <v>0</v>
      </c>
      <c r="BT71" s="37">
        <v>0</v>
      </c>
      <c r="BU71" s="13">
        <v>0</v>
      </c>
      <c r="BV71" s="38">
        <v>0</v>
      </c>
      <c r="BW71" s="37">
        <v>0</v>
      </c>
      <c r="BX71" s="13">
        <v>0</v>
      </c>
      <c r="BY71" s="38">
        <v>0</v>
      </c>
      <c r="BZ71" s="37">
        <v>0</v>
      </c>
      <c r="CA71" s="13">
        <v>0</v>
      </c>
      <c r="CB71" s="38">
        <v>0</v>
      </c>
      <c r="CC71" s="37">
        <v>0</v>
      </c>
      <c r="CD71" s="13">
        <v>0</v>
      </c>
      <c r="CE71" s="38">
        <v>0</v>
      </c>
      <c r="CF71" s="7">
        <f t="shared" si="101"/>
        <v>0</v>
      </c>
      <c r="CG71" s="15">
        <f t="shared" ref="CG71:CG83" si="158">SUM(BX71,BR71,BO71,BC71,AW71,AK71,AB71,Y71,S71,P71,J71,G71,D71)</f>
        <v>0</v>
      </c>
      <c r="CH71" s="4"/>
      <c r="CI71" s="5"/>
      <c r="CJ71" s="4"/>
      <c r="CK71" s="4"/>
      <c r="CL71" s="4"/>
      <c r="CM71" s="5"/>
      <c r="CN71" s="4"/>
      <c r="CO71" s="4"/>
      <c r="CP71" s="4"/>
      <c r="CQ71" s="5"/>
      <c r="CR71" s="4"/>
      <c r="CS71" s="4"/>
      <c r="CT71" s="4"/>
      <c r="CU71" s="2"/>
      <c r="CV71" s="1"/>
      <c r="CW71" s="1"/>
      <c r="CX71" s="1"/>
      <c r="CY71" s="2"/>
      <c r="CZ71" s="1"/>
      <c r="DA71" s="1"/>
      <c r="DB71" s="1"/>
    </row>
    <row r="72" spans="1:181" x14ac:dyDescent="0.25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v>0</v>
      </c>
      <c r="X72" s="37">
        <v>0</v>
      </c>
      <c r="Y72" s="13">
        <v>0</v>
      </c>
      <c r="Z72" s="38"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37">
        <v>0</v>
      </c>
      <c r="BO72" s="13">
        <v>138</v>
      </c>
      <c r="BP72" s="38">
        <v>0</v>
      </c>
      <c r="BQ72" s="37">
        <v>0</v>
      </c>
      <c r="BR72" s="13">
        <v>0</v>
      </c>
      <c r="BS72" s="38">
        <v>0</v>
      </c>
      <c r="BT72" s="37">
        <v>0</v>
      </c>
      <c r="BU72" s="13">
        <v>0</v>
      </c>
      <c r="BV72" s="38">
        <v>0</v>
      </c>
      <c r="BW72" s="37">
        <v>0</v>
      </c>
      <c r="BX72" s="13">
        <v>0</v>
      </c>
      <c r="BY72" s="38">
        <v>0</v>
      </c>
      <c r="BZ72" s="37">
        <v>0</v>
      </c>
      <c r="CA72" s="13">
        <v>0</v>
      </c>
      <c r="CB72" s="38">
        <v>0</v>
      </c>
      <c r="CC72" s="37">
        <v>0</v>
      </c>
      <c r="CD72" s="13">
        <v>0</v>
      </c>
      <c r="CE72" s="38">
        <v>0</v>
      </c>
      <c r="CF72" s="7">
        <f t="shared" si="101"/>
        <v>0</v>
      </c>
      <c r="CG72" s="15">
        <f t="shared" si="158"/>
        <v>138</v>
      </c>
      <c r="CH72" s="4"/>
      <c r="CI72" s="5"/>
      <c r="CJ72" s="4"/>
      <c r="CK72" s="4"/>
      <c r="CL72" s="4"/>
      <c r="CM72" s="5"/>
      <c r="CN72" s="4"/>
      <c r="CO72" s="4"/>
      <c r="CP72" s="4"/>
      <c r="CQ72" s="5"/>
      <c r="CR72" s="4"/>
      <c r="CS72" s="4"/>
      <c r="CT72" s="4"/>
      <c r="CU72" s="2"/>
      <c r="CV72" s="1"/>
      <c r="CW72" s="1"/>
      <c r="CX72" s="1"/>
      <c r="CY72" s="2"/>
      <c r="CZ72" s="1"/>
      <c r="DA72" s="1"/>
      <c r="DB72" s="1"/>
    </row>
    <row r="73" spans="1:181" x14ac:dyDescent="0.25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7">
        <v>0</v>
      </c>
      <c r="V73" s="13">
        <v>0</v>
      </c>
      <c r="W73" s="38">
        <v>0</v>
      </c>
      <c r="X73" s="37">
        <v>0</v>
      </c>
      <c r="Y73" s="13">
        <v>0</v>
      </c>
      <c r="Z73" s="38">
        <v>0</v>
      </c>
      <c r="AA73" s="37">
        <v>0</v>
      </c>
      <c r="AB73" s="13">
        <v>0</v>
      </c>
      <c r="AC73" s="38">
        <v>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37">
        <v>0</v>
      </c>
      <c r="BO73" s="13">
        <v>0</v>
      </c>
      <c r="BP73" s="38">
        <v>0</v>
      </c>
      <c r="BQ73" s="37">
        <v>0</v>
      </c>
      <c r="BR73" s="13">
        <v>0</v>
      </c>
      <c r="BS73" s="38">
        <v>0</v>
      </c>
      <c r="BT73" s="37">
        <v>0</v>
      </c>
      <c r="BU73" s="13">
        <v>0</v>
      </c>
      <c r="BV73" s="38">
        <v>0</v>
      </c>
      <c r="BW73" s="37">
        <v>0</v>
      </c>
      <c r="BX73" s="13">
        <v>0</v>
      </c>
      <c r="BY73" s="38">
        <v>0</v>
      </c>
      <c r="BZ73" s="37">
        <v>0</v>
      </c>
      <c r="CA73" s="13">
        <v>0</v>
      </c>
      <c r="CB73" s="38">
        <v>0</v>
      </c>
      <c r="CC73" s="37">
        <v>0</v>
      </c>
      <c r="CD73" s="13">
        <v>0</v>
      </c>
      <c r="CE73" s="38">
        <v>0</v>
      </c>
      <c r="CF73" s="7">
        <f t="shared" si="101"/>
        <v>0</v>
      </c>
      <c r="CG73" s="15">
        <f t="shared" si="158"/>
        <v>0</v>
      </c>
      <c r="CH73" s="4"/>
      <c r="CI73" s="5"/>
      <c r="CJ73" s="4"/>
      <c r="CK73" s="4"/>
      <c r="CL73" s="4"/>
      <c r="CM73" s="5"/>
      <c r="CN73" s="4"/>
      <c r="CO73" s="4"/>
      <c r="CP73" s="4"/>
      <c r="CQ73" s="5"/>
      <c r="CR73" s="4"/>
      <c r="CS73" s="4"/>
      <c r="CT73" s="4"/>
      <c r="CU73" s="2"/>
      <c r="CV73" s="1"/>
      <c r="CW73" s="1"/>
      <c r="CX73" s="1"/>
      <c r="CY73" s="2"/>
      <c r="CZ73" s="1"/>
      <c r="DA73" s="1"/>
      <c r="DB73" s="1"/>
    </row>
    <row r="74" spans="1:181" x14ac:dyDescent="0.25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7">
        <v>0</v>
      </c>
      <c r="V74" s="13">
        <v>0</v>
      </c>
      <c r="W74" s="38">
        <v>0</v>
      </c>
      <c r="X74" s="37">
        <v>0</v>
      </c>
      <c r="Y74" s="13">
        <v>0</v>
      </c>
      <c r="Z74" s="38">
        <v>0</v>
      </c>
      <c r="AA74" s="37">
        <v>0</v>
      </c>
      <c r="AB74" s="13">
        <v>0</v>
      </c>
      <c r="AC74" s="38">
        <v>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43">
        <v>1</v>
      </c>
      <c r="BO74" s="14">
        <v>194</v>
      </c>
      <c r="BP74" s="38">
        <f t="shared" ref="BP74" si="159">BO74/BN74*1000</f>
        <v>194000</v>
      </c>
      <c r="BQ74" s="37">
        <v>0</v>
      </c>
      <c r="BR74" s="13">
        <v>0</v>
      </c>
      <c r="BS74" s="38">
        <v>0</v>
      </c>
      <c r="BT74" s="37">
        <v>0</v>
      </c>
      <c r="BU74" s="13">
        <v>0</v>
      </c>
      <c r="BV74" s="38">
        <v>0</v>
      </c>
      <c r="BW74" s="37">
        <v>0</v>
      </c>
      <c r="BX74" s="13">
        <v>0</v>
      </c>
      <c r="BY74" s="38">
        <v>0</v>
      </c>
      <c r="BZ74" s="37">
        <v>0</v>
      </c>
      <c r="CA74" s="13">
        <v>0</v>
      </c>
      <c r="CB74" s="38">
        <v>0</v>
      </c>
      <c r="CC74" s="37">
        <v>0</v>
      </c>
      <c r="CD74" s="13">
        <v>0</v>
      </c>
      <c r="CE74" s="38">
        <v>0</v>
      </c>
      <c r="CF74" s="7">
        <f t="shared" si="101"/>
        <v>1</v>
      </c>
      <c r="CG74" s="15">
        <f t="shared" si="158"/>
        <v>194</v>
      </c>
      <c r="CH74" s="4"/>
      <c r="CI74" s="5"/>
      <c r="CJ74" s="4"/>
      <c r="CK74" s="4"/>
      <c r="CL74" s="4"/>
      <c r="CM74" s="5"/>
      <c r="CN74" s="4"/>
      <c r="CO74" s="4"/>
      <c r="CP74" s="4"/>
      <c r="CQ74" s="5"/>
      <c r="CR74" s="4"/>
      <c r="CS74" s="4"/>
      <c r="CT74" s="4"/>
      <c r="CU74" s="2"/>
      <c r="CV74" s="1"/>
      <c r="CW74" s="1"/>
      <c r="CX74" s="1"/>
      <c r="CY74" s="2"/>
      <c r="CZ74" s="1"/>
      <c r="DA74" s="1"/>
      <c r="DB74" s="1"/>
    </row>
    <row r="75" spans="1:181" x14ac:dyDescent="0.25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7">
        <v>0</v>
      </c>
      <c r="V75" s="13">
        <v>0</v>
      </c>
      <c r="W75" s="38">
        <v>0</v>
      </c>
      <c r="X75" s="37">
        <v>0</v>
      </c>
      <c r="Y75" s="13">
        <v>0</v>
      </c>
      <c r="Z75" s="38">
        <v>0</v>
      </c>
      <c r="AA75" s="37">
        <v>0</v>
      </c>
      <c r="AB75" s="13">
        <v>0</v>
      </c>
      <c r="AC75" s="38">
        <v>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37">
        <v>0</v>
      </c>
      <c r="BO75" s="13">
        <v>0</v>
      </c>
      <c r="BP75" s="38">
        <v>0</v>
      </c>
      <c r="BQ75" s="37">
        <v>0</v>
      </c>
      <c r="BR75" s="13">
        <v>0</v>
      </c>
      <c r="BS75" s="38">
        <v>0</v>
      </c>
      <c r="BT75" s="37">
        <v>0</v>
      </c>
      <c r="BU75" s="13">
        <v>0</v>
      </c>
      <c r="BV75" s="38">
        <v>0</v>
      </c>
      <c r="BW75" s="37">
        <v>0</v>
      </c>
      <c r="BX75" s="13">
        <v>0</v>
      </c>
      <c r="BY75" s="38">
        <v>0</v>
      </c>
      <c r="BZ75" s="37">
        <v>0</v>
      </c>
      <c r="CA75" s="13">
        <v>0</v>
      </c>
      <c r="CB75" s="38">
        <v>0</v>
      </c>
      <c r="CC75" s="37">
        <v>0</v>
      </c>
      <c r="CD75" s="13">
        <v>0</v>
      </c>
      <c r="CE75" s="38">
        <v>0</v>
      </c>
      <c r="CF75" s="7">
        <f t="shared" si="101"/>
        <v>0</v>
      </c>
      <c r="CG75" s="15">
        <f t="shared" si="158"/>
        <v>0</v>
      </c>
      <c r="CH75" s="4"/>
      <c r="CI75" s="5"/>
      <c r="CJ75" s="4"/>
      <c r="CK75" s="4"/>
      <c r="CL75" s="4"/>
      <c r="CM75" s="5"/>
      <c r="CN75" s="4"/>
      <c r="CO75" s="4"/>
      <c r="CP75" s="4"/>
      <c r="CQ75" s="5"/>
      <c r="CR75" s="4"/>
      <c r="CS75" s="4"/>
      <c r="CT75" s="4"/>
      <c r="CU75" s="2"/>
      <c r="CV75" s="1"/>
      <c r="CW75" s="1"/>
      <c r="CX75" s="1"/>
      <c r="CY75" s="2"/>
      <c r="CZ75" s="1"/>
      <c r="DA75" s="1"/>
      <c r="DB75" s="1"/>
    </row>
    <row r="76" spans="1:181" x14ac:dyDescent="0.25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43">
        <v>1</v>
      </c>
      <c r="J76" s="14">
        <v>75</v>
      </c>
      <c r="K76" s="38">
        <f t="shared" ref="K76:K79" si="160">J76/I76*1000</f>
        <v>75000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v>0</v>
      </c>
      <c r="X76" s="37">
        <v>0</v>
      </c>
      <c r="Y76" s="13">
        <v>0</v>
      </c>
      <c r="Z76" s="38"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37">
        <v>0</v>
      </c>
      <c r="BO76" s="13">
        <v>0</v>
      </c>
      <c r="BP76" s="38">
        <v>0</v>
      </c>
      <c r="BQ76" s="37">
        <v>0</v>
      </c>
      <c r="BR76" s="13">
        <v>0</v>
      </c>
      <c r="BS76" s="38">
        <v>0</v>
      </c>
      <c r="BT76" s="37">
        <v>0</v>
      </c>
      <c r="BU76" s="13">
        <v>0</v>
      </c>
      <c r="BV76" s="38">
        <v>0</v>
      </c>
      <c r="BW76" s="37">
        <v>0</v>
      </c>
      <c r="BX76" s="13">
        <v>0</v>
      </c>
      <c r="BY76" s="38">
        <v>0</v>
      </c>
      <c r="BZ76" s="37">
        <v>0</v>
      </c>
      <c r="CA76" s="13">
        <v>0</v>
      </c>
      <c r="CB76" s="38">
        <v>0</v>
      </c>
      <c r="CC76" s="37">
        <v>0</v>
      </c>
      <c r="CD76" s="13">
        <v>0</v>
      </c>
      <c r="CE76" s="38">
        <v>0</v>
      </c>
      <c r="CF76" s="7">
        <f t="shared" si="101"/>
        <v>1</v>
      </c>
      <c r="CG76" s="15">
        <f t="shared" si="158"/>
        <v>75</v>
      </c>
      <c r="CH76" s="4"/>
      <c r="CI76" s="5"/>
      <c r="CJ76" s="4"/>
      <c r="CK76" s="4"/>
      <c r="CL76" s="4"/>
      <c r="CM76" s="5"/>
      <c r="CN76" s="4"/>
      <c r="CO76" s="4"/>
      <c r="CP76" s="4"/>
      <c r="CQ76" s="5"/>
      <c r="CR76" s="4"/>
      <c r="CS76" s="4"/>
      <c r="CT76" s="4"/>
      <c r="CU76" s="2"/>
      <c r="CV76" s="1"/>
      <c r="CW76" s="1"/>
      <c r="CX76" s="1"/>
      <c r="CY76" s="2"/>
      <c r="CZ76" s="1"/>
      <c r="DA76" s="1"/>
      <c r="DB76" s="1"/>
    </row>
    <row r="77" spans="1:181" x14ac:dyDescent="0.25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58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43">
        <v>18</v>
      </c>
      <c r="S77" s="14">
        <v>667</v>
      </c>
      <c r="T77" s="38">
        <f t="shared" ref="T77" si="161">S77/R77*1000</f>
        <v>37055.555555555555</v>
      </c>
      <c r="U77" s="37">
        <v>0</v>
      </c>
      <c r="V77" s="13">
        <v>0</v>
      </c>
      <c r="W77" s="38">
        <v>0</v>
      </c>
      <c r="X77" s="37">
        <v>0</v>
      </c>
      <c r="Y77" s="13">
        <v>0</v>
      </c>
      <c r="Z77" s="38"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0</v>
      </c>
      <c r="BM77" s="38">
        <v>0</v>
      </c>
      <c r="BN77" s="37">
        <v>0</v>
      </c>
      <c r="BO77" s="13">
        <v>0</v>
      </c>
      <c r="BP77" s="38">
        <v>0</v>
      </c>
      <c r="BQ77" s="37">
        <v>0</v>
      </c>
      <c r="BR77" s="13">
        <v>0</v>
      </c>
      <c r="BS77" s="38">
        <v>0</v>
      </c>
      <c r="BT77" s="37">
        <v>0</v>
      </c>
      <c r="BU77" s="13">
        <v>0</v>
      </c>
      <c r="BV77" s="38">
        <v>0</v>
      </c>
      <c r="BW77" s="37">
        <v>0</v>
      </c>
      <c r="BX77" s="13">
        <v>0</v>
      </c>
      <c r="BY77" s="38">
        <v>0</v>
      </c>
      <c r="BZ77" s="37">
        <v>0</v>
      </c>
      <c r="CA77" s="13">
        <v>0</v>
      </c>
      <c r="CB77" s="38">
        <v>0</v>
      </c>
      <c r="CC77" s="37">
        <v>0</v>
      </c>
      <c r="CD77" s="13">
        <v>0</v>
      </c>
      <c r="CE77" s="38">
        <v>0</v>
      </c>
      <c r="CF77" s="7">
        <f t="shared" si="101"/>
        <v>18</v>
      </c>
      <c r="CG77" s="15">
        <f t="shared" si="158"/>
        <v>725</v>
      </c>
      <c r="CH77" s="4"/>
      <c r="CI77" s="5"/>
      <c r="CJ77" s="4"/>
      <c r="CK77" s="4"/>
      <c r="CL77" s="4"/>
      <c r="CM77" s="5"/>
      <c r="CN77" s="4"/>
      <c r="CO77" s="4"/>
      <c r="CP77" s="4"/>
      <c r="CQ77" s="5"/>
      <c r="CR77" s="4"/>
      <c r="CS77" s="4"/>
      <c r="CT77" s="4"/>
      <c r="CU77" s="2"/>
      <c r="CV77" s="1"/>
      <c r="CW77" s="1"/>
      <c r="CX77" s="1"/>
      <c r="CY77" s="2"/>
      <c r="CZ77" s="1"/>
      <c r="DA77" s="1"/>
      <c r="DB77" s="1"/>
    </row>
    <row r="78" spans="1:181" x14ac:dyDescent="0.25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v>0</v>
      </c>
      <c r="X78" s="37">
        <v>0</v>
      </c>
      <c r="Y78" s="13">
        <v>0</v>
      </c>
      <c r="Z78" s="38"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7">
        <v>0</v>
      </c>
      <c r="BL78" s="13">
        <v>0</v>
      </c>
      <c r="BM78" s="38">
        <v>0</v>
      </c>
      <c r="BN78" s="37">
        <v>0</v>
      </c>
      <c r="BO78" s="13">
        <v>0</v>
      </c>
      <c r="BP78" s="38">
        <v>0</v>
      </c>
      <c r="BQ78" s="37">
        <v>0</v>
      </c>
      <c r="BR78" s="13">
        <v>0</v>
      </c>
      <c r="BS78" s="38">
        <v>0</v>
      </c>
      <c r="BT78" s="37">
        <v>0</v>
      </c>
      <c r="BU78" s="13">
        <v>0</v>
      </c>
      <c r="BV78" s="38">
        <v>0</v>
      </c>
      <c r="BW78" s="37">
        <v>0</v>
      </c>
      <c r="BX78" s="13">
        <v>0</v>
      </c>
      <c r="BY78" s="38">
        <v>0</v>
      </c>
      <c r="BZ78" s="37">
        <v>0</v>
      </c>
      <c r="CA78" s="13">
        <v>0</v>
      </c>
      <c r="CB78" s="38">
        <v>0</v>
      </c>
      <c r="CC78" s="37">
        <v>0</v>
      </c>
      <c r="CD78" s="13">
        <v>0</v>
      </c>
      <c r="CE78" s="38">
        <v>0</v>
      </c>
      <c r="CF78" s="7">
        <f t="shared" si="101"/>
        <v>0</v>
      </c>
      <c r="CG78" s="15">
        <f t="shared" si="158"/>
        <v>0</v>
      </c>
      <c r="CH78" s="4"/>
      <c r="CI78" s="5"/>
      <c r="CJ78" s="4"/>
      <c r="CK78" s="4"/>
      <c r="CL78" s="4"/>
      <c r="CM78" s="5"/>
      <c r="CN78" s="4"/>
      <c r="CO78" s="4"/>
      <c r="CP78" s="4"/>
      <c r="CQ78" s="5"/>
      <c r="CR78" s="4"/>
      <c r="CS78" s="4"/>
      <c r="CT78" s="4"/>
      <c r="CU78" s="2"/>
      <c r="CV78" s="1"/>
      <c r="CW78" s="1"/>
      <c r="CX78" s="1"/>
      <c r="CY78" s="2"/>
      <c r="CZ78" s="1"/>
      <c r="DA78" s="1"/>
      <c r="DB78" s="1"/>
    </row>
    <row r="79" spans="1:181" x14ac:dyDescent="0.25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43">
        <v>1</v>
      </c>
      <c r="J79" s="14">
        <v>200</v>
      </c>
      <c r="K79" s="38">
        <f t="shared" si="160"/>
        <v>200000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v>0</v>
      </c>
      <c r="X79" s="37">
        <v>0</v>
      </c>
      <c r="Y79" s="13">
        <v>0</v>
      </c>
      <c r="Z79" s="38"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7">
        <v>0</v>
      </c>
      <c r="AN79" s="13">
        <v>0</v>
      </c>
      <c r="AO79" s="38">
        <v>0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7">
        <v>0</v>
      </c>
      <c r="BL79" s="13">
        <v>0</v>
      </c>
      <c r="BM79" s="38">
        <v>0</v>
      </c>
      <c r="BN79" s="37">
        <v>0</v>
      </c>
      <c r="BO79" s="13">
        <v>0</v>
      </c>
      <c r="BP79" s="38">
        <v>0</v>
      </c>
      <c r="BQ79" s="37">
        <v>0</v>
      </c>
      <c r="BR79" s="13">
        <v>0</v>
      </c>
      <c r="BS79" s="38">
        <v>0</v>
      </c>
      <c r="BT79" s="37">
        <v>0</v>
      </c>
      <c r="BU79" s="13">
        <v>0</v>
      </c>
      <c r="BV79" s="38">
        <v>0</v>
      </c>
      <c r="BW79" s="37">
        <v>0</v>
      </c>
      <c r="BX79" s="13">
        <v>0</v>
      </c>
      <c r="BY79" s="38">
        <v>0</v>
      </c>
      <c r="BZ79" s="37">
        <v>0</v>
      </c>
      <c r="CA79" s="13">
        <v>0</v>
      </c>
      <c r="CB79" s="38">
        <v>0</v>
      </c>
      <c r="CC79" s="37">
        <v>0</v>
      </c>
      <c r="CD79" s="13">
        <v>0</v>
      </c>
      <c r="CE79" s="38">
        <v>0</v>
      </c>
      <c r="CF79" s="7">
        <f t="shared" si="101"/>
        <v>1</v>
      </c>
      <c r="CG79" s="15">
        <f t="shared" si="158"/>
        <v>200</v>
      </c>
      <c r="CH79" s="4"/>
      <c r="CI79" s="5"/>
      <c r="CJ79" s="4"/>
      <c r="CK79" s="4"/>
      <c r="CL79" s="4"/>
      <c r="CM79" s="5"/>
      <c r="CN79" s="4"/>
      <c r="CO79" s="4"/>
      <c r="CP79" s="4"/>
      <c r="CQ79" s="5"/>
      <c r="CR79" s="4"/>
      <c r="CS79" s="4"/>
      <c r="CT79" s="4"/>
      <c r="CU79" s="2"/>
      <c r="CV79" s="1"/>
      <c r="CW79" s="1"/>
      <c r="CX79" s="1"/>
      <c r="CY79" s="2"/>
      <c r="CZ79" s="1"/>
      <c r="DA79" s="1"/>
      <c r="DB79" s="1"/>
    </row>
    <row r="80" spans="1:181" x14ac:dyDescent="0.25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43">
        <v>20</v>
      </c>
      <c r="G80" s="14">
        <v>416</v>
      </c>
      <c r="H80" s="38">
        <f t="shared" ref="H80" si="162">G80/F80*1000</f>
        <v>20800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v>0</v>
      </c>
      <c r="X80" s="37">
        <v>0</v>
      </c>
      <c r="Y80" s="13">
        <v>0</v>
      </c>
      <c r="Z80" s="38"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37">
        <v>0</v>
      </c>
      <c r="BO80" s="13">
        <v>0</v>
      </c>
      <c r="BP80" s="38">
        <v>0</v>
      </c>
      <c r="BQ80" s="37">
        <v>0</v>
      </c>
      <c r="BR80" s="13">
        <v>0</v>
      </c>
      <c r="BS80" s="38">
        <v>0</v>
      </c>
      <c r="BT80" s="37">
        <v>0</v>
      </c>
      <c r="BU80" s="13">
        <v>0</v>
      </c>
      <c r="BV80" s="38">
        <v>0</v>
      </c>
      <c r="BW80" s="37">
        <v>0</v>
      </c>
      <c r="BX80" s="13">
        <v>0</v>
      </c>
      <c r="BY80" s="38">
        <v>0</v>
      </c>
      <c r="BZ80" s="37">
        <v>0</v>
      </c>
      <c r="CA80" s="13">
        <v>0</v>
      </c>
      <c r="CB80" s="38">
        <v>0</v>
      </c>
      <c r="CC80" s="37">
        <v>0</v>
      </c>
      <c r="CD80" s="13">
        <v>0</v>
      </c>
      <c r="CE80" s="38">
        <v>0</v>
      </c>
      <c r="CF80" s="7">
        <f t="shared" si="101"/>
        <v>20</v>
      </c>
      <c r="CG80" s="15">
        <f t="shared" si="158"/>
        <v>416</v>
      </c>
      <c r="CH80" s="4"/>
      <c r="CI80" s="5"/>
      <c r="CJ80" s="4"/>
      <c r="CK80" s="4"/>
      <c r="CL80" s="4"/>
      <c r="CM80" s="5"/>
      <c r="CN80" s="4"/>
      <c r="CO80" s="4"/>
      <c r="CP80" s="4"/>
      <c r="CQ80" s="5"/>
      <c r="CR80" s="4"/>
      <c r="CS80" s="4"/>
      <c r="CT80" s="4"/>
      <c r="CU80" s="2"/>
      <c r="CV80" s="1"/>
      <c r="CW80" s="1"/>
      <c r="CX80" s="1"/>
      <c r="CY80" s="2"/>
      <c r="CZ80" s="1"/>
      <c r="DA80" s="1"/>
      <c r="DB80" s="1"/>
    </row>
    <row r="81" spans="1:181" x14ac:dyDescent="0.25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v>0</v>
      </c>
      <c r="X81" s="37">
        <v>0</v>
      </c>
      <c r="Y81" s="13">
        <v>0</v>
      </c>
      <c r="Z81" s="38"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7">
        <v>0</v>
      </c>
      <c r="AN81" s="13">
        <v>0</v>
      </c>
      <c r="AO81" s="38">
        <v>0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7">
        <v>0</v>
      </c>
      <c r="BL81" s="13">
        <v>0</v>
      </c>
      <c r="BM81" s="38">
        <v>0</v>
      </c>
      <c r="BN81" s="37">
        <v>0</v>
      </c>
      <c r="BO81" s="13">
        <v>84</v>
      </c>
      <c r="BP81" s="38">
        <v>0</v>
      </c>
      <c r="BQ81" s="37">
        <v>0</v>
      </c>
      <c r="BR81" s="13">
        <v>36</v>
      </c>
      <c r="BS81" s="38">
        <v>0</v>
      </c>
      <c r="BT81" s="37">
        <v>0</v>
      </c>
      <c r="BU81" s="13">
        <v>0</v>
      </c>
      <c r="BV81" s="38">
        <v>0</v>
      </c>
      <c r="BW81" s="37">
        <v>0</v>
      </c>
      <c r="BX81" s="13">
        <v>0</v>
      </c>
      <c r="BY81" s="38">
        <v>0</v>
      </c>
      <c r="BZ81" s="37">
        <v>0</v>
      </c>
      <c r="CA81" s="13">
        <v>0</v>
      </c>
      <c r="CB81" s="38">
        <v>0</v>
      </c>
      <c r="CC81" s="37">
        <v>0</v>
      </c>
      <c r="CD81" s="13">
        <v>0</v>
      </c>
      <c r="CE81" s="38">
        <v>0</v>
      </c>
      <c r="CF81" s="7">
        <f t="shared" si="101"/>
        <v>0</v>
      </c>
      <c r="CG81" s="15">
        <f t="shared" si="158"/>
        <v>120</v>
      </c>
      <c r="CH81" s="4"/>
      <c r="CI81" s="5"/>
      <c r="CJ81" s="4"/>
      <c r="CK81" s="4"/>
      <c r="CL81" s="4"/>
      <c r="CM81" s="5"/>
      <c r="CN81" s="4"/>
      <c r="CO81" s="4"/>
      <c r="CP81" s="4"/>
      <c r="CQ81" s="5"/>
      <c r="CR81" s="4"/>
      <c r="CS81" s="4"/>
      <c r="CT81" s="4"/>
      <c r="CU81" s="2"/>
      <c r="CV81" s="1"/>
      <c r="CW81" s="1"/>
      <c r="CX81" s="1"/>
      <c r="CY81" s="2"/>
      <c r="CZ81" s="1"/>
      <c r="DA81" s="1"/>
      <c r="DB81" s="1"/>
    </row>
    <row r="82" spans="1:181" x14ac:dyDescent="0.25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v>0</v>
      </c>
      <c r="X82" s="37">
        <v>0</v>
      </c>
      <c r="Y82" s="13">
        <v>0</v>
      </c>
      <c r="Z82" s="38"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37">
        <v>0</v>
      </c>
      <c r="BO82" s="13">
        <v>0</v>
      </c>
      <c r="BP82" s="38">
        <v>0</v>
      </c>
      <c r="BQ82" s="37">
        <v>0</v>
      </c>
      <c r="BR82" s="13">
        <v>0</v>
      </c>
      <c r="BS82" s="38">
        <v>0</v>
      </c>
      <c r="BT82" s="37">
        <v>0</v>
      </c>
      <c r="BU82" s="13">
        <v>0</v>
      </c>
      <c r="BV82" s="38">
        <v>0</v>
      </c>
      <c r="BW82" s="37">
        <v>0</v>
      </c>
      <c r="BX82" s="13">
        <v>0</v>
      </c>
      <c r="BY82" s="38">
        <v>0</v>
      </c>
      <c r="BZ82" s="37">
        <v>0</v>
      </c>
      <c r="CA82" s="13">
        <v>0</v>
      </c>
      <c r="CB82" s="38">
        <v>0</v>
      </c>
      <c r="CC82" s="37">
        <v>0</v>
      </c>
      <c r="CD82" s="13">
        <v>0</v>
      </c>
      <c r="CE82" s="38">
        <v>0</v>
      </c>
      <c r="CF82" s="7">
        <f t="shared" si="101"/>
        <v>0</v>
      </c>
      <c r="CG82" s="15">
        <f t="shared" si="158"/>
        <v>0</v>
      </c>
      <c r="CH82" s="4"/>
      <c r="CI82" s="5"/>
      <c r="CJ82" s="4"/>
      <c r="CK82" s="4"/>
      <c r="CL82" s="4"/>
      <c r="CM82" s="5"/>
      <c r="CN82" s="4"/>
      <c r="CO82" s="4"/>
      <c r="CP82" s="4"/>
      <c r="CQ82" s="5"/>
      <c r="CR82" s="4"/>
      <c r="CS82" s="4"/>
      <c r="CT82" s="4"/>
      <c r="CU82" s="2"/>
      <c r="CV82" s="1"/>
      <c r="CW82" s="1"/>
      <c r="CX82" s="1"/>
      <c r="CY82" s="2"/>
      <c r="CZ82" s="1"/>
      <c r="DA82" s="1"/>
      <c r="DB82" s="1"/>
    </row>
    <row r="83" spans="1:181" ht="15.75" thickBot="1" x14ac:dyDescent="0.3">
      <c r="A83" s="48"/>
      <c r="B83" s="49" t="s">
        <v>17</v>
      </c>
      <c r="C83" s="39">
        <f>SUM(C71:C82)</f>
        <v>0</v>
      </c>
      <c r="D83" s="31">
        <f>SUM(D71:D82)</f>
        <v>0</v>
      </c>
      <c r="E83" s="40"/>
      <c r="F83" s="39">
        <f t="shared" ref="F83:G83" si="163">SUM(F71:F82)</f>
        <v>20</v>
      </c>
      <c r="G83" s="31">
        <f t="shared" si="163"/>
        <v>474</v>
      </c>
      <c r="H83" s="40"/>
      <c r="I83" s="39">
        <f t="shared" ref="I83:J83" si="164">SUM(I71:I82)</f>
        <v>2</v>
      </c>
      <c r="J83" s="31">
        <f t="shared" si="164"/>
        <v>275</v>
      </c>
      <c r="K83" s="40"/>
      <c r="L83" s="39">
        <f t="shared" ref="L83:M83" si="165">SUM(L71:L82)</f>
        <v>0</v>
      </c>
      <c r="M83" s="31">
        <f t="shared" si="165"/>
        <v>0</v>
      </c>
      <c r="N83" s="40"/>
      <c r="O83" s="39">
        <f t="shared" ref="O83:P83" si="166">SUM(O71:O82)</f>
        <v>0</v>
      </c>
      <c r="P83" s="31">
        <f t="shared" si="166"/>
        <v>0</v>
      </c>
      <c r="Q83" s="40"/>
      <c r="R83" s="39">
        <f t="shared" ref="R83:S83" si="167">SUM(R71:R82)</f>
        <v>18</v>
      </c>
      <c r="S83" s="31">
        <f t="shared" si="167"/>
        <v>667</v>
      </c>
      <c r="T83" s="40"/>
      <c r="U83" s="39">
        <f t="shared" ref="U83:V83" si="168">SUM(U71:U82)</f>
        <v>0</v>
      </c>
      <c r="V83" s="31">
        <f t="shared" si="168"/>
        <v>0</v>
      </c>
      <c r="W83" s="40"/>
      <c r="X83" s="39">
        <f t="shared" ref="X83:Y83" si="169">SUM(X71:X82)</f>
        <v>0</v>
      </c>
      <c r="Y83" s="31">
        <f t="shared" si="169"/>
        <v>0</v>
      </c>
      <c r="Z83" s="40"/>
      <c r="AA83" s="39">
        <f t="shared" ref="AA83:AB83" si="170">SUM(AA71:AA82)</f>
        <v>0</v>
      </c>
      <c r="AB83" s="31">
        <f t="shared" si="170"/>
        <v>0</v>
      </c>
      <c r="AC83" s="40"/>
      <c r="AD83" s="39">
        <f t="shared" ref="AD83:AE83" si="171">SUM(AD71:AD82)</f>
        <v>0</v>
      </c>
      <c r="AE83" s="31">
        <f t="shared" si="171"/>
        <v>0</v>
      </c>
      <c r="AF83" s="40"/>
      <c r="AG83" s="39">
        <f t="shared" ref="AG83:AH83" si="172">SUM(AG71:AG82)</f>
        <v>0</v>
      </c>
      <c r="AH83" s="31">
        <f t="shared" si="172"/>
        <v>0</v>
      </c>
      <c r="AI83" s="40"/>
      <c r="AJ83" s="39">
        <f t="shared" ref="AJ83:AK83" si="173">SUM(AJ71:AJ82)</f>
        <v>0</v>
      </c>
      <c r="AK83" s="31">
        <f t="shared" si="173"/>
        <v>0</v>
      </c>
      <c r="AL83" s="40"/>
      <c r="AM83" s="39">
        <f t="shared" ref="AM83:AN83" si="174">SUM(AM71:AM82)</f>
        <v>0</v>
      </c>
      <c r="AN83" s="31">
        <f t="shared" si="174"/>
        <v>0</v>
      </c>
      <c r="AO83" s="40"/>
      <c r="AP83" s="39">
        <f t="shared" ref="AP83:AQ83" si="175">SUM(AP71:AP82)</f>
        <v>0</v>
      </c>
      <c r="AQ83" s="31">
        <f t="shared" si="175"/>
        <v>0</v>
      </c>
      <c r="AR83" s="40"/>
      <c r="AS83" s="39">
        <f t="shared" ref="AS83:AT83" si="176">SUM(AS71:AS82)</f>
        <v>0</v>
      </c>
      <c r="AT83" s="31">
        <f t="shared" si="176"/>
        <v>0</v>
      </c>
      <c r="AU83" s="40"/>
      <c r="AV83" s="39">
        <f t="shared" ref="AV83:AW83" si="177">SUM(AV71:AV82)</f>
        <v>0</v>
      </c>
      <c r="AW83" s="31">
        <f t="shared" si="177"/>
        <v>0</v>
      </c>
      <c r="AX83" s="40"/>
      <c r="AY83" s="39">
        <f t="shared" ref="AY83:AZ83" si="178">SUM(AY71:AY82)</f>
        <v>0</v>
      </c>
      <c r="AZ83" s="31">
        <f t="shared" si="178"/>
        <v>0</v>
      </c>
      <c r="BA83" s="40"/>
      <c r="BB83" s="39">
        <f t="shared" ref="BB83:BC83" si="179">SUM(BB71:BB82)</f>
        <v>0</v>
      </c>
      <c r="BC83" s="31">
        <f t="shared" si="179"/>
        <v>0</v>
      </c>
      <c r="BD83" s="40"/>
      <c r="BE83" s="39">
        <f t="shared" ref="BE83:BF83" si="180">SUM(BE71:BE82)</f>
        <v>0</v>
      </c>
      <c r="BF83" s="31">
        <f t="shared" si="180"/>
        <v>0</v>
      </c>
      <c r="BG83" s="40"/>
      <c r="BH83" s="39">
        <f t="shared" ref="BH83:BI83" si="181">SUM(BH71:BH82)</f>
        <v>0</v>
      </c>
      <c r="BI83" s="31">
        <f t="shared" si="181"/>
        <v>0</v>
      </c>
      <c r="BJ83" s="40"/>
      <c r="BK83" s="39">
        <f t="shared" ref="BK83:BL83" si="182">SUM(BK71:BK82)</f>
        <v>0</v>
      </c>
      <c r="BL83" s="31">
        <f t="shared" si="182"/>
        <v>0</v>
      </c>
      <c r="BM83" s="40"/>
      <c r="BN83" s="39">
        <f t="shared" ref="BN83:BO83" si="183">SUM(BN71:BN82)</f>
        <v>1</v>
      </c>
      <c r="BO83" s="31">
        <f t="shared" si="183"/>
        <v>416</v>
      </c>
      <c r="BP83" s="40"/>
      <c r="BQ83" s="39">
        <f t="shared" ref="BQ83:BR83" si="184">SUM(BQ71:BQ82)</f>
        <v>0</v>
      </c>
      <c r="BR83" s="31">
        <f t="shared" si="184"/>
        <v>36</v>
      </c>
      <c r="BS83" s="40"/>
      <c r="BT83" s="39">
        <f t="shared" ref="BT83:BU83" si="185">SUM(BT71:BT82)</f>
        <v>0</v>
      </c>
      <c r="BU83" s="31">
        <f t="shared" si="185"/>
        <v>0</v>
      </c>
      <c r="BV83" s="40"/>
      <c r="BW83" s="39">
        <f t="shared" ref="BW83:BX83" si="186">SUM(BW71:BW82)</f>
        <v>0</v>
      </c>
      <c r="BX83" s="31">
        <f t="shared" si="186"/>
        <v>0</v>
      </c>
      <c r="BY83" s="40"/>
      <c r="BZ83" s="39">
        <f t="shared" ref="BZ83:CA83" si="187">SUM(BZ71:BZ82)</f>
        <v>0</v>
      </c>
      <c r="CA83" s="31">
        <f t="shared" si="187"/>
        <v>0</v>
      </c>
      <c r="CB83" s="40"/>
      <c r="CC83" s="39">
        <f t="shared" ref="CC83:CD83" si="188">SUM(CC71:CC82)</f>
        <v>0</v>
      </c>
      <c r="CD83" s="31">
        <f t="shared" si="188"/>
        <v>0</v>
      </c>
      <c r="CE83" s="40"/>
      <c r="CF83" s="32">
        <f t="shared" ref="CF83:CF114" si="189">SUM(BW83,BQ83,BN83,BB83,AV83,AJ83,AA83,X83,R83,O83,I83,F83,C83)</f>
        <v>41</v>
      </c>
      <c r="CG83" s="33">
        <f t="shared" si="158"/>
        <v>1868</v>
      </c>
      <c r="CH83" s="4"/>
      <c r="CI83" s="5"/>
      <c r="CJ83" s="4"/>
      <c r="CK83" s="4"/>
      <c r="CL83" s="4"/>
      <c r="CM83" s="5"/>
      <c r="CN83" s="4"/>
      <c r="CO83" s="4"/>
      <c r="CP83" s="4"/>
      <c r="CQ83" s="5"/>
      <c r="CR83" s="4"/>
      <c r="CS83" s="4"/>
      <c r="CT83" s="4"/>
      <c r="CU83" s="2"/>
      <c r="CV83" s="1"/>
      <c r="CW83" s="1"/>
      <c r="CX83" s="1"/>
      <c r="CY83" s="2"/>
      <c r="CZ83" s="1"/>
      <c r="DA83" s="1"/>
      <c r="DB83" s="1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</row>
    <row r="84" spans="1:181" x14ac:dyDescent="0.25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v>0</v>
      </c>
      <c r="X84" s="37">
        <v>0</v>
      </c>
      <c r="Y84" s="13">
        <v>0</v>
      </c>
      <c r="Z84" s="38"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37">
        <v>0</v>
      </c>
      <c r="BO84" s="13">
        <v>0</v>
      </c>
      <c r="BP84" s="38">
        <v>0</v>
      </c>
      <c r="BQ84" s="37">
        <v>0</v>
      </c>
      <c r="BR84" s="13">
        <v>0</v>
      </c>
      <c r="BS84" s="38">
        <v>0</v>
      </c>
      <c r="BT84" s="37">
        <v>0</v>
      </c>
      <c r="BU84" s="13">
        <v>0</v>
      </c>
      <c r="BV84" s="38">
        <v>0</v>
      </c>
      <c r="BW84" s="37">
        <v>0</v>
      </c>
      <c r="BX84" s="13">
        <v>0</v>
      </c>
      <c r="BY84" s="38">
        <v>0</v>
      </c>
      <c r="BZ84" s="37">
        <v>0</v>
      </c>
      <c r="CA84" s="13">
        <v>0</v>
      </c>
      <c r="CB84" s="38">
        <v>0</v>
      </c>
      <c r="CC84" s="37">
        <v>0</v>
      </c>
      <c r="CD84" s="13">
        <v>0</v>
      </c>
      <c r="CE84" s="38">
        <v>0</v>
      </c>
      <c r="CF84" s="7">
        <f t="shared" si="189"/>
        <v>0</v>
      </c>
      <c r="CG84" s="15">
        <f t="shared" ref="CG84:CG96" si="190">SUM(BX84,BR84,BO84,BC84,AW84,AK84,AB84,Y84,S84,P84,J84,G84,D84,BU84)</f>
        <v>0</v>
      </c>
      <c r="CH84" s="4"/>
      <c r="CI84" s="5"/>
      <c r="CJ84" s="4"/>
      <c r="CK84" s="4"/>
      <c r="CL84" s="4"/>
      <c r="CM84" s="5"/>
      <c r="CN84" s="4"/>
      <c r="CO84" s="4"/>
      <c r="CP84" s="4"/>
      <c r="CQ84" s="5"/>
      <c r="CR84" s="4"/>
      <c r="CS84" s="4"/>
      <c r="CT84" s="4"/>
      <c r="CU84" s="2"/>
      <c r="CV84" s="1"/>
      <c r="CW84" s="1"/>
      <c r="CX84" s="1"/>
      <c r="CY84" s="2"/>
      <c r="CZ84" s="1"/>
      <c r="DA84" s="1"/>
      <c r="DB84" s="1"/>
    </row>
    <row r="85" spans="1:181" x14ac:dyDescent="0.25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v>0</v>
      </c>
      <c r="X85" s="37">
        <v>0</v>
      </c>
      <c r="Y85" s="13">
        <v>0</v>
      </c>
      <c r="Z85" s="38"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37">
        <v>0</v>
      </c>
      <c r="BO85" s="13">
        <v>0</v>
      </c>
      <c r="BP85" s="38">
        <v>0</v>
      </c>
      <c r="BQ85" s="37">
        <v>0</v>
      </c>
      <c r="BR85" s="13">
        <v>24</v>
      </c>
      <c r="BS85" s="38">
        <v>0</v>
      </c>
      <c r="BT85" s="37">
        <v>0</v>
      </c>
      <c r="BU85" s="13">
        <v>0</v>
      </c>
      <c r="BV85" s="38">
        <v>0</v>
      </c>
      <c r="BW85" s="37">
        <v>0</v>
      </c>
      <c r="BX85" s="13">
        <v>0</v>
      </c>
      <c r="BY85" s="38">
        <v>0</v>
      </c>
      <c r="BZ85" s="37">
        <v>0</v>
      </c>
      <c r="CA85" s="13">
        <v>0</v>
      </c>
      <c r="CB85" s="38">
        <v>0</v>
      </c>
      <c r="CC85" s="37">
        <v>0</v>
      </c>
      <c r="CD85" s="13">
        <v>0</v>
      </c>
      <c r="CE85" s="38">
        <v>0</v>
      </c>
      <c r="CF85" s="7">
        <f t="shared" si="189"/>
        <v>0</v>
      </c>
      <c r="CG85" s="15">
        <f t="shared" si="190"/>
        <v>24</v>
      </c>
      <c r="CH85" s="4"/>
      <c r="CI85" s="5"/>
      <c r="CJ85" s="4"/>
      <c r="CK85" s="4"/>
      <c r="CL85" s="4"/>
      <c r="CM85" s="5"/>
      <c r="CN85" s="4"/>
      <c r="CO85" s="4"/>
      <c r="CP85" s="4"/>
      <c r="CQ85" s="5"/>
      <c r="CR85" s="4"/>
      <c r="CS85" s="4"/>
      <c r="CT85" s="4"/>
      <c r="CU85" s="2"/>
      <c r="CV85" s="1"/>
      <c r="CW85" s="1"/>
      <c r="CX85" s="1"/>
      <c r="CY85" s="2"/>
      <c r="CZ85" s="1"/>
      <c r="DA85" s="1"/>
      <c r="DB85" s="1"/>
    </row>
    <row r="86" spans="1:181" x14ac:dyDescent="0.25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v>0</v>
      </c>
      <c r="X86" s="37">
        <v>0</v>
      </c>
      <c r="Y86" s="13">
        <v>0</v>
      </c>
      <c r="Z86" s="38"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37">
        <v>0</v>
      </c>
      <c r="BO86" s="13">
        <v>0</v>
      </c>
      <c r="BP86" s="38">
        <v>0</v>
      </c>
      <c r="BQ86" s="37">
        <v>0</v>
      </c>
      <c r="BR86" s="13">
        <v>0</v>
      </c>
      <c r="BS86" s="38">
        <v>0</v>
      </c>
      <c r="BT86" s="37">
        <v>0</v>
      </c>
      <c r="BU86" s="13">
        <v>0</v>
      </c>
      <c r="BV86" s="38">
        <v>0</v>
      </c>
      <c r="BW86" s="37">
        <v>0</v>
      </c>
      <c r="BX86" s="13">
        <v>0</v>
      </c>
      <c r="BY86" s="38">
        <v>0</v>
      </c>
      <c r="BZ86" s="37">
        <v>0</v>
      </c>
      <c r="CA86" s="13">
        <v>0</v>
      </c>
      <c r="CB86" s="38">
        <v>0</v>
      </c>
      <c r="CC86" s="37">
        <v>0</v>
      </c>
      <c r="CD86" s="13">
        <v>0</v>
      </c>
      <c r="CE86" s="38">
        <v>0</v>
      </c>
      <c r="CF86" s="7">
        <f t="shared" si="189"/>
        <v>0</v>
      </c>
      <c r="CG86" s="15">
        <f t="shared" si="190"/>
        <v>0</v>
      </c>
      <c r="CH86" s="4"/>
      <c r="CI86" s="5"/>
      <c r="CJ86" s="4"/>
      <c r="CK86" s="4"/>
      <c r="CL86" s="4"/>
      <c r="CM86" s="5"/>
      <c r="CN86" s="4"/>
      <c r="CO86" s="4"/>
      <c r="CP86" s="4"/>
      <c r="CQ86" s="5"/>
      <c r="CR86" s="4"/>
      <c r="CS86" s="4"/>
      <c r="CT86" s="4"/>
      <c r="CU86" s="2"/>
      <c r="CV86" s="1"/>
      <c r="CW86" s="1"/>
      <c r="CX86" s="1"/>
      <c r="CY86" s="2"/>
      <c r="CZ86" s="1"/>
      <c r="DA86" s="1"/>
      <c r="DB86" s="1"/>
    </row>
    <row r="87" spans="1:181" x14ac:dyDescent="0.25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v>0</v>
      </c>
      <c r="X87" s="37">
        <v>0</v>
      </c>
      <c r="Y87" s="13">
        <v>0</v>
      </c>
      <c r="Z87" s="38">
        <v>0</v>
      </c>
      <c r="AA87" s="43">
        <v>8</v>
      </c>
      <c r="AB87" s="14">
        <v>437</v>
      </c>
      <c r="AC87" s="38">
        <f t="shared" ref="AC87:AC93" si="191">AB87/AA87*1000</f>
        <v>54625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37">
        <v>0</v>
      </c>
      <c r="BO87" s="13">
        <v>0</v>
      </c>
      <c r="BP87" s="38">
        <v>0</v>
      </c>
      <c r="BQ87" s="37">
        <v>0</v>
      </c>
      <c r="BR87" s="13">
        <v>0</v>
      </c>
      <c r="BS87" s="38">
        <v>0</v>
      </c>
      <c r="BT87" s="37">
        <v>0</v>
      </c>
      <c r="BU87" s="13">
        <v>1</v>
      </c>
      <c r="BV87" s="38">
        <v>0</v>
      </c>
      <c r="BW87" s="37">
        <v>0</v>
      </c>
      <c r="BX87" s="13">
        <v>0</v>
      </c>
      <c r="BY87" s="38">
        <v>0</v>
      </c>
      <c r="BZ87" s="37">
        <v>0</v>
      </c>
      <c r="CA87" s="13">
        <v>0</v>
      </c>
      <c r="CB87" s="38">
        <v>0</v>
      </c>
      <c r="CC87" s="37">
        <v>0</v>
      </c>
      <c r="CD87" s="13">
        <v>0</v>
      </c>
      <c r="CE87" s="38">
        <v>0</v>
      </c>
      <c r="CF87" s="7">
        <f t="shared" si="189"/>
        <v>8</v>
      </c>
      <c r="CG87" s="15">
        <f t="shared" si="190"/>
        <v>438</v>
      </c>
      <c r="CH87" s="4"/>
      <c r="CI87" s="5"/>
      <c r="CJ87" s="4"/>
      <c r="CK87" s="4"/>
      <c r="CL87" s="4"/>
      <c r="CM87" s="5"/>
      <c r="CN87" s="4"/>
      <c r="CO87" s="4"/>
      <c r="CP87" s="4"/>
      <c r="CQ87" s="5"/>
      <c r="CR87" s="4"/>
      <c r="CS87" s="4"/>
      <c r="CT87" s="4"/>
      <c r="CU87" s="2"/>
      <c r="CV87" s="1"/>
      <c r="CW87" s="1"/>
      <c r="CX87" s="1"/>
      <c r="CY87" s="2"/>
      <c r="CZ87" s="1"/>
      <c r="DA87" s="1"/>
      <c r="DB87" s="1"/>
    </row>
    <row r="88" spans="1:181" x14ac:dyDescent="0.25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43">
        <v>2</v>
      </c>
      <c r="J88" s="14">
        <v>140</v>
      </c>
      <c r="K88" s="38">
        <f t="shared" ref="K88:K90" si="192">J88/I88*1000</f>
        <v>70000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v>0</v>
      </c>
      <c r="X88" s="37">
        <v>0</v>
      </c>
      <c r="Y88" s="13">
        <v>0</v>
      </c>
      <c r="Z88" s="38"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37">
        <v>0</v>
      </c>
      <c r="BO88" s="13">
        <v>0</v>
      </c>
      <c r="BP88" s="38">
        <v>0</v>
      </c>
      <c r="BQ88" s="37">
        <v>0</v>
      </c>
      <c r="BR88" s="13">
        <v>0</v>
      </c>
      <c r="BS88" s="38">
        <v>0</v>
      </c>
      <c r="BT88" s="37">
        <v>0</v>
      </c>
      <c r="BU88" s="13">
        <v>0</v>
      </c>
      <c r="BV88" s="38">
        <v>0</v>
      </c>
      <c r="BW88" s="37">
        <v>0</v>
      </c>
      <c r="BX88" s="13">
        <v>0</v>
      </c>
      <c r="BY88" s="38">
        <v>0</v>
      </c>
      <c r="BZ88" s="37">
        <v>0</v>
      </c>
      <c r="CA88" s="13">
        <v>0</v>
      </c>
      <c r="CB88" s="38">
        <v>0</v>
      </c>
      <c r="CC88" s="37">
        <v>0</v>
      </c>
      <c r="CD88" s="13">
        <v>0</v>
      </c>
      <c r="CE88" s="38">
        <v>0</v>
      </c>
      <c r="CF88" s="7">
        <f t="shared" si="189"/>
        <v>2</v>
      </c>
      <c r="CG88" s="15">
        <f t="shared" si="190"/>
        <v>140</v>
      </c>
      <c r="CH88" s="4"/>
      <c r="CI88" s="5"/>
      <c r="CJ88" s="4"/>
      <c r="CK88" s="4"/>
      <c r="CL88" s="4"/>
      <c r="CM88" s="5"/>
      <c r="CN88" s="4"/>
      <c r="CO88" s="4"/>
      <c r="CP88" s="4"/>
      <c r="CQ88" s="5"/>
      <c r="CR88" s="4"/>
      <c r="CS88" s="4"/>
      <c r="CT88" s="4"/>
      <c r="CU88" s="2"/>
      <c r="CV88" s="1"/>
      <c r="CW88" s="1"/>
      <c r="CX88" s="1"/>
      <c r="CY88" s="2"/>
      <c r="CZ88" s="1"/>
      <c r="DA88" s="1"/>
      <c r="DB88" s="1"/>
    </row>
    <row r="89" spans="1:181" x14ac:dyDescent="0.25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v>0</v>
      </c>
      <c r="X89" s="37">
        <v>0</v>
      </c>
      <c r="Y89" s="13">
        <v>0</v>
      </c>
      <c r="Z89" s="38"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37">
        <v>0</v>
      </c>
      <c r="BO89" s="13">
        <v>0</v>
      </c>
      <c r="BP89" s="38">
        <v>0</v>
      </c>
      <c r="BQ89" s="37">
        <v>0</v>
      </c>
      <c r="BR89" s="13">
        <v>0</v>
      </c>
      <c r="BS89" s="38">
        <v>0</v>
      </c>
      <c r="BT89" s="37">
        <v>0</v>
      </c>
      <c r="BU89" s="13">
        <v>0</v>
      </c>
      <c r="BV89" s="38">
        <v>0</v>
      </c>
      <c r="BW89" s="37">
        <v>0</v>
      </c>
      <c r="BX89" s="13">
        <v>0</v>
      </c>
      <c r="BY89" s="38">
        <v>0</v>
      </c>
      <c r="BZ89" s="37">
        <v>0</v>
      </c>
      <c r="CA89" s="13">
        <v>0</v>
      </c>
      <c r="CB89" s="38">
        <v>0</v>
      </c>
      <c r="CC89" s="37">
        <v>0</v>
      </c>
      <c r="CD89" s="13">
        <v>0</v>
      </c>
      <c r="CE89" s="38">
        <v>0</v>
      </c>
      <c r="CF89" s="7">
        <f t="shared" si="189"/>
        <v>0</v>
      </c>
      <c r="CG89" s="15">
        <f t="shared" si="190"/>
        <v>0</v>
      </c>
      <c r="CH89" s="4"/>
      <c r="CI89" s="5"/>
      <c r="CJ89" s="4"/>
      <c r="CK89" s="4"/>
      <c r="CL89" s="4"/>
      <c r="CM89" s="5"/>
      <c r="CN89" s="4"/>
      <c r="CO89" s="4"/>
      <c r="CP89" s="4"/>
      <c r="CQ89" s="5"/>
      <c r="CR89" s="4"/>
      <c r="CS89" s="4"/>
      <c r="CT89" s="4"/>
      <c r="CU89" s="2"/>
      <c r="CV89" s="1"/>
      <c r="CW89" s="1"/>
      <c r="CX89" s="1"/>
      <c r="CY89" s="2"/>
      <c r="CZ89" s="1"/>
      <c r="DA89" s="1"/>
      <c r="DB89" s="1"/>
    </row>
    <row r="90" spans="1:181" x14ac:dyDescent="0.25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43">
        <v>3</v>
      </c>
      <c r="J90" s="14">
        <v>304</v>
      </c>
      <c r="K90" s="38">
        <f t="shared" si="192"/>
        <v>101333.33333333333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v>0</v>
      </c>
      <c r="X90" s="37">
        <v>0</v>
      </c>
      <c r="Y90" s="13">
        <v>0</v>
      </c>
      <c r="Z90" s="38"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37">
        <v>0</v>
      </c>
      <c r="BO90" s="13">
        <v>0</v>
      </c>
      <c r="BP90" s="38">
        <v>0</v>
      </c>
      <c r="BQ90" s="37">
        <v>0</v>
      </c>
      <c r="BR90" s="13">
        <v>0</v>
      </c>
      <c r="BS90" s="38">
        <v>0</v>
      </c>
      <c r="BT90" s="37">
        <v>0</v>
      </c>
      <c r="BU90" s="13">
        <v>0</v>
      </c>
      <c r="BV90" s="38">
        <v>0</v>
      </c>
      <c r="BW90" s="37">
        <v>0</v>
      </c>
      <c r="BX90" s="13">
        <v>1</v>
      </c>
      <c r="BY90" s="38">
        <v>0</v>
      </c>
      <c r="BZ90" s="37">
        <v>0</v>
      </c>
      <c r="CA90" s="13">
        <v>0</v>
      </c>
      <c r="CB90" s="38">
        <v>0</v>
      </c>
      <c r="CC90" s="37">
        <v>0</v>
      </c>
      <c r="CD90" s="13">
        <v>0</v>
      </c>
      <c r="CE90" s="38">
        <v>0</v>
      </c>
      <c r="CF90" s="7">
        <f t="shared" si="189"/>
        <v>3</v>
      </c>
      <c r="CG90" s="15">
        <f t="shared" si="190"/>
        <v>305</v>
      </c>
      <c r="CH90" s="4"/>
      <c r="CI90" s="5"/>
      <c r="CJ90" s="4"/>
      <c r="CK90" s="4"/>
      <c r="CL90" s="4"/>
      <c r="CM90" s="5"/>
      <c r="CN90" s="4"/>
      <c r="CO90" s="4"/>
      <c r="CP90" s="4"/>
      <c r="CQ90" s="5"/>
      <c r="CR90" s="4"/>
      <c r="CS90" s="4"/>
      <c r="CT90" s="4"/>
      <c r="CU90" s="2"/>
      <c r="CV90" s="1"/>
      <c r="CW90" s="1"/>
      <c r="CX90" s="1"/>
      <c r="CY90" s="2"/>
      <c r="CZ90" s="1"/>
      <c r="DA90" s="1"/>
      <c r="DB90" s="1"/>
    </row>
    <row r="91" spans="1:181" x14ac:dyDescent="0.25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v>0</v>
      </c>
      <c r="X91" s="37">
        <v>0</v>
      </c>
      <c r="Y91" s="13">
        <v>0</v>
      </c>
      <c r="Z91" s="38"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37">
        <v>0</v>
      </c>
      <c r="BO91" s="13">
        <v>0</v>
      </c>
      <c r="BP91" s="38">
        <v>0</v>
      </c>
      <c r="BQ91" s="37">
        <v>0</v>
      </c>
      <c r="BR91" s="13">
        <v>0</v>
      </c>
      <c r="BS91" s="38">
        <v>0</v>
      </c>
      <c r="BT91" s="37">
        <v>0</v>
      </c>
      <c r="BU91" s="13">
        <v>0</v>
      </c>
      <c r="BV91" s="38">
        <v>0</v>
      </c>
      <c r="BW91" s="37">
        <v>0</v>
      </c>
      <c r="BX91" s="13">
        <v>0</v>
      </c>
      <c r="BY91" s="38">
        <v>0</v>
      </c>
      <c r="BZ91" s="37">
        <v>0</v>
      </c>
      <c r="CA91" s="13">
        <v>0</v>
      </c>
      <c r="CB91" s="38">
        <v>0</v>
      </c>
      <c r="CC91" s="37">
        <v>0</v>
      </c>
      <c r="CD91" s="13">
        <v>0</v>
      </c>
      <c r="CE91" s="38">
        <v>0</v>
      </c>
      <c r="CF91" s="7">
        <f t="shared" si="189"/>
        <v>0</v>
      </c>
      <c r="CG91" s="15">
        <f t="shared" si="190"/>
        <v>0</v>
      </c>
      <c r="CH91" s="4"/>
      <c r="CI91" s="5"/>
      <c r="CJ91" s="4"/>
      <c r="CK91" s="4"/>
      <c r="CL91" s="4"/>
      <c r="CM91" s="5"/>
      <c r="CN91" s="4"/>
      <c r="CO91" s="4"/>
      <c r="CP91" s="4"/>
      <c r="CQ91" s="5"/>
      <c r="CR91" s="4"/>
      <c r="CS91" s="4"/>
      <c r="CT91" s="4"/>
      <c r="CU91" s="2"/>
      <c r="CV91" s="1"/>
      <c r="CW91" s="1"/>
      <c r="CX91" s="1"/>
      <c r="CY91" s="2"/>
      <c r="CZ91" s="1"/>
      <c r="DA91" s="1"/>
      <c r="DB91" s="1"/>
    </row>
    <row r="92" spans="1:181" x14ac:dyDescent="0.25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v>0</v>
      </c>
      <c r="X92" s="37">
        <v>0</v>
      </c>
      <c r="Y92" s="13">
        <v>0</v>
      </c>
      <c r="Z92" s="38"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0</v>
      </c>
      <c r="BM92" s="38">
        <v>0</v>
      </c>
      <c r="BN92" s="37">
        <v>0</v>
      </c>
      <c r="BO92" s="13">
        <v>0</v>
      </c>
      <c r="BP92" s="38">
        <v>0</v>
      </c>
      <c r="BQ92" s="37">
        <v>0</v>
      </c>
      <c r="BR92" s="13">
        <v>0</v>
      </c>
      <c r="BS92" s="38">
        <v>0</v>
      </c>
      <c r="BT92" s="37">
        <v>0</v>
      </c>
      <c r="BU92" s="13">
        <v>0</v>
      </c>
      <c r="BV92" s="38">
        <v>0</v>
      </c>
      <c r="BW92" s="37">
        <v>0</v>
      </c>
      <c r="BX92" s="13">
        <v>0</v>
      </c>
      <c r="BY92" s="38">
        <v>0</v>
      </c>
      <c r="BZ92" s="37">
        <v>0</v>
      </c>
      <c r="CA92" s="13">
        <v>0</v>
      </c>
      <c r="CB92" s="38">
        <v>0</v>
      </c>
      <c r="CC92" s="37">
        <v>0</v>
      </c>
      <c r="CD92" s="13">
        <v>0</v>
      </c>
      <c r="CE92" s="38">
        <v>0</v>
      </c>
      <c r="CF92" s="7">
        <f t="shared" si="189"/>
        <v>0</v>
      </c>
      <c r="CG92" s="15">
        <f t="shared" si="190"/>
        <v>0</v>
      </c>
      <c r="CH92" s="4"/>
      <c r="CI92" s="5"/>
      <c r="CJ92" s="4"/>
      <c r="CK92" s="4"/>
      <c r="CL92" s="4"/>
      <c r="CM92" s="5"/>
      <c r="CN92" s="4"/>
      <c r="CO92" s="4"/>
      <c r="CP92" s="4"/>
      <c r="CQ92" s="5"/>
      <c r="CR92" s="4"/>
      <c r="CS92" s="4"/>
      <c r="CT92" s="4"/>
      <c r="CU92" s="2"/>
      <c r="CV92" s="1"/>
      <c r="CW92" s="1"/>
      <c r="CX92" s="1"/>
      <c r="CY92" s="2"/>
      <c r="CZ92" s="1"/>
      <c r="DA92" s="1"/>
      <c r="DB92" s="1"/>
    </row>
    <row r="93" spans="1:181" x14ac:dyDescent="0.25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v>0</v>
      </c>
      <c r="X93" s="37">
        <v>0</v>
      </c>
      <c r="Y93" s="13">
        <v>0</v>
      </c>
      <c r="Z93" s="38">
        <v>0</v>
      </c>
      <c r="AA93" s="43">
        <v>4</v>
      </c>
      <c r="AB93" s="14">
        <v>171</v>
      </c>
      <c r="AC93" s="38">
        <f t="shared" si="191"/>
        <v>42750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37">
        <v>0</v>
      </c>
      <c r="BO93" s="13">
        <v>0</v>
      </c>
      <c r="BP93" s="38">
        <v>0</v>
      </c>
      <c r="BQ93" s="37">
        <v>0</v>
      </c>
      <c r="BR93" s="13">
        <v>0</v>
      </c>
      <c r="BS93" s="38">
        <v>0</v>
      </c>
      <c r="BT93" s="37">
        <v>0</v>
      </c>
      <c r="BU93" s="13">
        <v>0</v>
      </c>
      <c r="BV93" s="38">
        <v>0</v>
      </c>
      <c r="BW93" s="37">
        <v>0</v>
      </c>
      <c r="BX93" s="13">
        <v>0</v>
      </c>
      <c r="BY93" s="38">
        <v>0</v>
      </c>
      <c r="BZ93" s="37">
        <v>0</v>
      </c>
      <c r="CA93" s="13">
        <v>0</v>
      </c>
      <c r="CB93" s="38">
        <v>0</v>
      </c>
      <c r="CC93" s="37">
        <v>0</v>
      </c>
      <c r="CD93" s="13">
        <v>0</v>
      </c>
      <c r="CE93" s="38">
        <v>0</v>
      </c>
      <c r="CF93" s="7">
        <f t="shared" si="189"/>
        <v>4</v>
      </c>
      <c r="CG93" s="15">
        <f t="shared" si="190"/>
        <v>171</v>
      </c>
      <c r="CH93" s="4"/>
      <c r="CI93" s="5"/>
      <c r="CJ93" s="4"/>
      <c r="CK93" s="4"/>
      <c r="CL93" s="4"/>
      <c r="CM93" s="5"/>
      <c r="CN93" s="4"/>
      <c r="CO93" s="4"/>
      <c r="CP93" s="4"/>
      <c r="CQ93" s="5"/>
      <c r="CR93" s="4"/>
      <c r="CS93" s="4"/>
      <c r="CT93" s="4"/>
      <c r="CU93" s="2"/>
      <c r="CV93" s="1"/>
      <c r="CW93" s="1"/>
      <c r="CX93" s="1"/>
      <c r="CY93" s="2"/>
      <c r="CZ93" s="1"/>
      <c r="DA93" s="1"/>
      <c r="DB93" s="1"/>
    </row>
    <row r="94" spans="1:181" x14ac:dyDescent="0.25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v>0</v>
      </c>
      <c r="X94" s="37">
        <v>0</v>
      </c>
      <c r="Y94" s="13">
        <v>0</v>
      </c>
      <c r="Z94" s="38"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37">
        <v>0</v>
      </c>
      <c r="BO94" s="13">
        <v>0</v>
      </c>
      <c r="BP94" s="38">
        <v>0</v>
      </c>
      <c r="BQ94" s="37">
        <v>0</v>
      </c>
      <c r="BR94" s="13">
        <v>0</v>
      </c>
      <c r="BS94" s="38">
        <v>0</v>
      </c>
      <c r="BT94" s="37">
        <v>0</v>
      </c>
      <c r="BU94" s="13">
        <v>0</v>
      </c>
      <c r="BV94" s="38">
        <v>0</v>
      </c>
      <c r="BW94" s="37">
        <v>0</v>
      </c>
      <c r="BX94" s="13">
        <v>0</v>
      </c>
      <c r="BY94" s="38">
        <v>0</v>
      </c>
      <c r="BZ94" s="37">
        <v>0</v>
      </c>
      <c r="CA94" s="13">
        <v>0</v>
      </c>
      <c r="CB94" s="38">
        <v>0</v>
      </c>
      <c r="CC94" s="37">
        <v>0</v>
      </c>
      <c r="CD94" s="13">
        <v>0</v>
      </c>
      <c r="CE94" s="38">
        <v>0</v>
      </c>
      <c r="CF94" s="7">
        <f t="shared" si="189"/>
        <v>0</v>
      </c>
      <c r="CG94" s="15">
        <f t="shared" si="190"/>
        <v>0</v>
      </c>
      <c r="CH94" s="4"/>
      <c r="CI94" s="5"/>
      <c r="CJ94" s="4"/>
      <c r="CK94" s="4"/>
      <c r="CL94" s="4"/>
      <c r="CM94" s="5"/>
      <c r="CN94" s="4"/>
      <c r="CO94" s="4"/>
      <c r="CP94" s="4"/>
      <c r="CQ94" s="5"/>
      <c r="CR94" s="4"/>
      <c r="CS94" s="4"/>
      <c r="CT94" s="4"/>
      <c r="CU94" s="2"/>
      <c r="CV94" s="1"/>
      <c r="CW94" s="1"/>
      <c r="CX94" s="1"/>
      <c r="CY94" s="2"/>
      <c r="CZ94" s="1"/>
      <c r="DA94" s="1"/>
      <c r="DB94" s="1"/>
    </row>
    <row r="95" spans="1:181" x14ac:dyDescent="0.25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v>0</v>
      </c>
      <c r="X95" s="37">
        <v>0</v>
      </c>
      <c r="Y95" s="13">
        <v>0</v>
      </c>
      <c r="Z95" s="38"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37">
        <v>0</v>
      </c>
      <c r="BO95" s="13">
        <v>0</v>
      </c>
      <c r="BP95" s="38">
        <v>0</v>
      </c>
      <c r="BQ95" s="37">
        <v>0</v>
      </c>
      <c r="BR95" s="13">
        <v>0</v>
      </c>
      <c r="BS95" s="38">
        <v>0</v>
      </c>
      <c r="BT95" s="37">
        <v>0</v>
      </c>
      <c r="BU95" s="13">
        <v>0</v>
      </c>
      <c r="BV95" s="38">
        <v>0</v>
      </c>
      <c r="BW95" s="37">
        <v>0</v>
      </c>
      <c r="BX95" s="13">
        <v>0</v>
      </c>
      <c r="BY95" s="38">
        <v>0</v>
      </c>
      <c r="BZ95" s="37">
        <v>0</v>
      </c>
      <c r="CA95" s="13">
        <v>0</v>
      </c>
      <c r="CB95" s="38">
        <v>0</v>
      </c>
      <c r="CC95" s="37">
        <v>0</v>
      </c>
      <c r="CD95" s="13">
        <v>0</v>
      </c>
      <c r="CE95" s="38">
        <v>0</v>
      </c>
      <c r="CF95" s="7">
        <f t="shared" si="189"/>
        <v>0</v>
      </c>
      <c r="CG95" s="15">
        <f t="shared" si="190"/>
        <v>0</v>
      </c>
      <c r="CH95" s="4"/>
      <c r="CI95" s="5"/>
      <c r="CJ95" s="4"/>
      <c r="CK95" s="4"/>
      <c r="CL95" s="4"/>
      <c r="CM95" s="5"/>
      <c r="CN95" s="4"/>
      <c r="CO95" s="4"/>
      <c r="CP95" s="4"/>
      <c r="CQ95" s="5"/>
      <c r="CR95" s="4"/>
      <c r="CS95" s="4"/>
      <c r="CT95" s="4"/>
      <c r="CU95" s="2"/>
      <c r="CV95" s="1"/>
      <c r="CW95" s="1"/>
      <c r="CX95" s="1"/>
      <c r="CY95" s="2"/>
      <c r="CZ95" s="1"/>
      <c r="DA95" s="1"/>
      <c r="DB95" s="1"/>
    </row>
    <row r="96" spans="1:181" ht="15.75" thickBot="1" x14ac:dyDescent="0.3">
      <c r="A96" s="48"/>
      <c r="B96" s="49" t="s">
        <v>17</v>
      </c>
      <c r="C96" s="39">
        <f>SUM(C84:C95)</f>
        <v>0</v>
      </c>
      <c r="D96" s="31">
        <f>SUM(D84:D95)</f>
        <v>0</v>
      </c>
      <c r="E96" s="40"/>
      <c r="F96" s="39">
        <f t="shared" ref="F96:G96" si="193">SUM(F84:F95)</f>
        <v>0</v>
      </c>
      <c r="G96" s="31">
        <f t="shared" si="193"/>
        <v>0</v>
      </c>
      <c r="H96" s="40"/>
      <c r="I96" s="39">
        <f t="shared" ref="I96:J96" si="194">SUM(I84:I95)</f>
        <v>5</v>
      </c>
      <c r="J96" s="31">
        <f t="shared" si="194"/>
        <v>444</v>
      </c>
      <c r="K96" s="40"/>
      <c r="L96" s="39">
        <f t="shared" ref="L96:M96" si="195">SUM(L84:L95)</f>
        <v>0</v>
      </c>
      <c r="M96" s="31">
        <f t="shared" si="195"/>
        <v>0</v>
      </c>
      <c r="N96" s="40"/>
      <c r="O96" s="39">
        <f t="shared" ref="O96:P96" si="196">SUM(O84:O95)</f>
        <v>0</v>
      </c>
      <c r="P96" s="31">
        <f t="shared" si="196"/>
        <v>0</v>
      </c>
      <c r="Q96" s="40"/>
      <c r="R96" s="39">
        <f t="shared" ref="R96:S96" si="197">SUM(R84:R95)</f>
        <v>0</v>
      </c>
      <c r="S96" s="31">
        <f t="shared" si="197"/>
        <v>0</v>
      </c>
      <c r="T96" s="40"/>
      <c r="U96" s="39">
        <f t="shared" ref="U96:V96" si="198">SUM(U84:U95)</f>
        <v>0</v>
      </c>
      <c r="V96" s="31">
        <f t="shared" si="198"/>
        <v>0</v>
      </c>
      <c r="W96" s="40"/>
      <c r="X96" s="39">
        <f t="shared" ref="X96:Y96" si="199">SUM(X84:X95)</f>
        <v>0</v>
      </c>
      <c r="Y96" s="31">
        <f t="shared" si="199"/>
        <v>0</v>
      </c>
      <c r="Z96" s="40"/>
      <c r="AA96" s="39">
        <f t="shared" ref="AA96:AB96" si="200">SUM(AA84:AA95)</f>
        <v>12</v>
      </c>
      <c r="AB96" s="31">
        <f t="shared" si="200"/>
        <v>608</v>
      </c>
      <c r="AC96" s="40"/>
      <c r="AD96" s="39">
        <f t="shared" ref="AD96:AE96" si="201">SUM(AD84:AD95)</f>
        <v>0</v>
      </c>
      <c r="AE96" s="31">
        <f t="shared" si="201"/>
        <v>0</v>
      </c>
      <c r="AF96" s="40"/>
      <c r="AG96" s="39">
        <f t="shared" ref="AG96:AH96" si="202">SUM(AG84:AG95)</f>
        <v>0</v>
      </c>
      <c r="AH96" s="31">
        <f t="shared" si="202"/>
        <v>0</v>
      </c>
      <c r="AI96" s="40"/>
      <c r="AJ96" s="39">
        <f t="shared" ref="AJ96:AK96" si="203">SUM(AJ84:AJ95)</f>
        <v>0</v>
      </c>
      <c r="AK96" s="31">
        <f t="shared" si="203"/>
        <v>0</v>
      </c>
      <c r="AL96" s="40"/>
      <c r="AM96" s="39">
        <f t="shared" ref="AM96:AN96" si="204">SUM(AM84:AM95)</f>
        <v>0</v>
      </c>
      <c r="AN96" s="31">
        <f t="shared" si="204"/>
        <v>0</v>
      </c>
      <c r="AO96" s="40"/>
      <c r="AP96" s="39">
        <f t="shared" ref="AP96:AQ96" si="205">SUM(AP84:AP95)</f>
        <v>0</v>
      </c>
      <c r="AQ96" s="31">
        <f t="shared" si="205"/>
        <v>0</v>
      </c>
      <c r="AR96" s="40"/>
      <c r="AS96" s="39">
        <f t="shared" ref="AS96:AT96" si="206">SUM(AS84:AS95)</f>
        <v>0</v>
      </c>
      <c r="AT96" s="31">
        <f t="shared" si="206"/>
        <v>0</v>
      </c>
      <c r="AU96" s="40"/>
      <c r="AV96" s="39">
        <f t="shared" ref="AV96:AW96" si="207">SUM(AV84:AV95)</f>
        <v>0</v>
      </c>
      <c r="AW96" s="31">
        <f t="shared" si="207"/>
        <v>0</v>
      </c>
      <c r="AX96" s="40"/>
      <c r="AY96" s="39">
        <f t="shared" ref="AY96:AZ96" si="208">SUM(AY84:AY95)</f>
        <v>0</v>
      </c>
      <c r="AZ96" s="31">
        <f t="shared" si="208"/>
        <v>0</v>
      </c>
      <c r="BA96" s="40"/>
      <c r="BB96" s="39">
        <f t="shared" ref="BB96:BC96" si="209">SUM(BB84:BB95)</f>
        <v>0</v>
      </c>
      <c r="BC96" s="31">
        <f t="shared" si="209"/>
        <v>0</v>
      </c>
      <c r="BD96" s="40"/>
      <c r="BE96" s="39">
        <f t="shared" ref="BE96:BF96" si="210">SUM(BE84:BE95)</f>
        <v>0</v>
      </c>
      <c r="BF96" s="31">
        <f t="shared" si="210"/>
        <v>0</v>
      </c>
      <c r="BG96" s="40"/>
      <c r="BH96" s="39">
        <f t="shared" ref="BH96:BI96" si="211">SUM(BH84:BH95)</f>
        <v>0</v>
      </c>
      <c r="BI96" s="31">
        <f t="shared" si="211"/>
        <v>0</v>
      </c>
      <c r="BJ96" s="40"/>
      <c r="BK96" s="39">
        <f t="shared" ref="BK96:BL96" si="212">SUM(BK84:BK95)</f>
        <v>0</v>
      </c>
      <c r="BL96" s="31">
        <f t="shared" si="212"/>
        <v>0</v>
      </c>
      <c r="BM96" s="40"/>
      <c r="BN96" s="39">
        <f t="shared" ref="BN96:BO96" si="213">SUM(BN84:BN95)</f>
        <v>0</v>
      </c>
      <c r="BO96" s="31">
        <f t="shared" si="213"/>
        <v>0</v>
      </c>
      <c r="BP96" s="40"/>
      <c r="BQ96" s="39">
        <f t="shared" ref="BQ96:BR96" si="214">SUM(BQ84:BQ95)</f>
        <v>0</v>
      </c>
      <c r="BR96" s="31">
        <f t="shared" si="214"/>
        <v>24</v>
      </c>
      <c r="BS96" s="40"/>
      <c r="BT96" s="39">
        <f t="shared" ref="BT96:BU96" si="215">SUM(BT84:BT95)</f>
        <v>0</v>
      </c>
      <c r="BU96" s="31">
        <f t="shared" si="215"/>
        <v>1</v>
      </c>
      <c r="BV96" s="40"/>
      <c r="BW96" s="39">
        <f t="shared" ref="BW96:BX96" si="216">SUM(BW84:BW95)</f>
        <v>0</v>
      </c>
      <c r="BX96" s="31">
        <f t="shared" si="216"/>
        <v>1</v>
      </c>
      <c r="BY96" s="40"/>
      <c r="BZ96" s="39">
        <f t="shared" ref="BZ96:CA96" si="217">SUM(BZ84:BZ95)</f>
        <v>0</v>
      </c>
      <c r="CA96" s="31">
        <f t="shared" si="217"/>
        <v>0</v>
      </c>
      <c r="CB96" s="40"/>
      <c r="CC96" s="39">
        <f t="shared" ref="CC96:CD96" si="218">SUM(CC84:CC95)</f>
        <v>0</v>
      </c>
      <c r="CD96" s="31">
        <f t="shared" si="218"/>
        <v>0</v>
      </c>
      <c r="CE96" s="40"/>
      <c r="CF96" s="32">
        <f t="shared" si="189"/>
        <v>17</v>
      </c>
      <c r="CG96" s="33">
        <f t="shared" si="190"/>
        <v>1078</v>
      </c>
      <c r="CH96" s="4"/>
      <c r="CI96" s="5"/>
      <c r="CJ96" s="4"/>
      <c r="CK96" s="4"/>
      <c r="CL96" s="4"/>
      <c r="CM96" s="5"/>
      <c r="CN96" s="4"/>
      <c r="CO96" s="4"/>
      <c r="CP96" s="4"/>
      <c r="CQ96" s="5"/>
      <c r="CR96" s="4"/>
      <c r="CS96" s="4"/>
      <c r="CT96" s="4"/>
      <c r="CU96" s="2"/>
      <c r="CV96" s="1"/>
      <c r="CW96" s="1"/>
      <c r="CX96" s="1"/>
      <c r="CY96" s="2"/>
      <c r="CZ96" s="1"/>
      <c r="DA96" s="1"/>
      <c r="DB96" s="1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</row>
    <row r="97" spans="1:181" x14ac:dyDescent="0.25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v>0</v>
      </c>
      <c r="X97" s="37">
        <v>0</v>
      </c>
      <c r="Y97" s="13">
        <v>0</v>
      </c>
      <c r="Z97" s="38">
        <v>0</v>
      </c>
      <c r="AA97" s="43">
        <v>5</v>
      </c>
      <c r="AB97" s="14">
        <v>171</v>
      </c>
      <c r="AC97" s="38">
        <f t="shared" ref="AC97" si="219">AB97/AA97*1000</f>
        <v>34200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37">
        <v>0</v>
      </c>
      <c r="BO97" s="13">
        <v>0</v>
      </c>
      <c r="BP97" s="38">
        <v>0</v>
      </c>
      <c r="BQ97" s="37">
        <v>0</v>
      </c>
      <c r="BR97" s="13">
        <v>0</v>
      </c>
      <c r="BS97" s="38">
        <v>0</v>
      </c>
      <c r="BT97" s="37">
        <v>0</v>
      </c>
      <c r="BU97" s="13">
        <v>0</v>
      </c>
      <c r="BV97" s="38">
        <v>0</v>
      </c>
      <c r="BW97" s="37">
        <v>0</v>
      </c>
      <c r="BX97" s="13">
        <v>0</v>
      </c>
      <c r="BY97" s="38">
        <v>0</v>
      </c>
      <c r="BZ97" s="37">
        <v>0</v>
      </c>
      <c r="CA97" s="13">
        <v>0</v>
      </c>
      <c r="CB97" s="38">
        <v>0</v>
      </c>
      <c r="CC97" s="37">
        <v>0</v>
      </c>
      <c r="CD97" s="13">
        <v>0</v>
      </c>
      <c r="CE97" s="38">
        <v>0</v>
      </c>
      <c r="CF97" s="7">
        <f t="shared" si="189"/>
        <v>5</v>
      </c>
      <c r="CG97" s="15">
        <f t="shared" ref="CG97:CG109" si="220">SUM(BX97,BR97,BO97,BC97,AW97,AK97,AB97,Y97,S97,P97,J97,G97,D97)</f>
        <v>171</v>
      </c>
      <c r="CH97" s="4"/>
      <c r="CI97" s="5"/>
      <c r="CJ97" s="4"/>
      <c r="CK97" s="4"/>
      <c r="CL97" s="4"/>
      <c r="CM97" s="5"/>
      <c r="CN97" s="4"/>
      <c r="CO97" s="4"/>
      <c r="CP97" s="4"/>
      <c r="CQ97" s="5"/>
      <c r="CR97" s="4"/>
      <c r="CS97" s="4"/>
      <c r="CT97" s="4"/>
      <c r="CU97" s="2"/>
      <c r="CV97" s="1"/>
      <c r="CW97" s="1"/>
      <c r="CX97" s="1"/>
      <c r="CY97" s="2"/>
      <c r="CZ97" s="1"/>
      <c r="DA97" s="1"/>
      <c r="DB97" s="1"/>
    </row>
    <row r="98" spans="1:181" x14ac:dyDescent="0.25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43">
        <v>3</v>
      </c>
      <c r="P98" s="14">
        <v>141</v>
      </c>
      <c r="Q98" s="38">
        <f t="shared" ref="Q98" si="221">P98/O98*1000</f>
        <v>47000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v>0</v>
      </c>
      <c r="X98" s="37">
        <v>0</v>
      </c>
      <c r="Y98" s="13">
        <v>0</v>
      </c>
      <c r="Z98" s="38"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37">
        <v>0</v>
      </c>
      <c r="BO98" s="13">
        <v>0</v>
      </c>
      <c r="BP98" s="38">
        <v>0</v>
      </c>
      <c r="BQ98" s="37">
        <v>0</v>
      </c>
      <c r="BR98" s="13">
        <v>0</v>
      </c>
      <c r="BS98" s="38">
        <v>0</v>
      </c>
      <c r="BT98" s="37">
        <v>0</v>
      </c>
      <c r="BU98" s="13">
        <v>0</v>
      </c>
      <c r="BV98" s="38">
        <v>0</v>
      </c>
      <c r="BW98" s="37">
        <v>0</v>
      </c>
      <c r="BX98" s="13">
        <v>0</v>
      </c>
      <c r="BY98" s="38">
        <v>0</v>
      </c>
      <c r="BZ98" s="37">
        <v>0</v>
      </c>
      <c r="CA98" s="13">
        <v>0</v>
      </c>
      <c r="CB98" s="38">
        <v>0</v>
      </c>
      <c r="CC98" s="37">
        <v>0</v>
      </c>
      <c r="CD98" s="13">
        <v>0</v>
      </c>
      <c r="CE98" s="38">
        <v>0</v>
      </c>
      <c r="CF98" s="7">
        <f t="shared" si="189"/>
        <v>3</v>
      </c>
      <c r="CG98" s="15">
        <f t="shared" si="220"/>
        <v>141</v>
      </c>
      <c r="CH98" s="4"/>
      <c r="CI98" s="5"/>
      <c r="CJ98" s="4"/>
      <c r="CK98" s="4"/>
      <c r="CL98" s="4"/>
      <c r="CM98" s="5"/>
      <c r="CN98" s="4"/>
      <c r="CO98" s="4"/>
      <c r="CP98" s="4"/>
      <c r="CQ98" s="5"/>
      <c r="CR98" s="4"/>
      <c r="CS98" s="4"/>
      <c r="CT98" s="4"/>
      <c r="CU98" s="2"/>
      <c r="CV98" s="1"/>
      <c r="CW98" s="1"/>
      <c r="CX98" s="1"/>
      <c r="CY98" s="2"/>
      <c r="CZ98" s="1"/>
      <c r="DA98" s="1"/>
      <c r="DB98" s="1"/>
    </row>
    <row r="99" spans="1:181" x14ac:dyDescent="0.25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43">
        <v>2</v>
      </c>
      <c r="J99" s="14">
        <v>210</v>
      </c>
      <c r="K99" s="38">
        <f t="shared" ref="K99" si="222">J99/I99*1000</f>
        <v>105000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v>0</v>
      </c>
      <c r="X99" s="37">
        <v>0</v>
      </c>
      <c r="Y99" s="13">
        <v>0</v>
      </c>
      <c r="Z99" s="38"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37">
        <v>0</v>
      </c>
      <c r="BO99" s="13">
        <v>0</v>
      </c>
      <c r="BP99" s="38">
        <v>0</v>
      </c>
      <c r="BQ99" s="37">
        <v>0</v>
      </c>
      <c r="BR99" s="13">
        <v>0</v>
      </c>
      <c r="BS99" s="38">
        <v>0</v>
      </c>
      <c r="BT99" s="37">
        <v>0</v>
      </c>
      <c r="BU99" s="13">
        <v>0</v>
      </c>
      <c r="BV99" s="38">
        <v>0</v>
      </c>
      <c r="BW99" s="37">
        <v>0</v>
      </c>
      <c r="BX99" s="13">
        <v>0</v>
      </c>
      <c r="BY99" s="38">
        <v>0</v>
      </c>
      <c r="BZ99" s="37">
        <v>0</v>
      </c>
      <c r="CA99" s="13">
        <v>0</v>
      </c>
      <c r="CB99" s="38">
        <v>0</v>
      </c>
      <c r="CC99" s="37">
        <v>0</v>
      </c>
      <c r="CD99" s="13">
        <v>0</v>
      </c>
      <c r="CE99" s="38">
        <v>0</v>
      </c>
      <c r="CF99" s="7">
        <f t="shared" si="189"/>
        <v>2</v>
      </c>
      <c r="CG99" s="15">
        <f t="shared" si="220"/>
        <v>210</v>
      </c>
      <c r="CH99" s="4"/>
      <c r="CI99" s="5"/>
      <c r="CJ99" s="4"/>
      <c r="CK99" s="4"/>
      <c r="CL99" s="4"/>
      <c r="CM99" s="5"/>
      <c r="CN99" s="4"/>
      <c r="CO99" s="4"/>
      <c r="CP99" s="4"/>
      <c r="CQ99" s="5"/>
      <c r="CR99" s="4"/>
      <c r="CS99" s="4"/>
      <c r="CT99" s="4"/>
      <c r="CU99" s="2"/>
      <c r="CV99" s="1"/>
      <c r="CW99" s="1"/>
      <c r="CX99" s="1"/>
      <c r="CY99" s="2"/>
      <c r="CZ99" s="1"/>
      <c r="DA99" s="1"/>
      <c r="DB99" s="1"/>
    </row>
    <row r="100" spans="1:181" x14ac:dyDescent="0.25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v>0</v>
      </c>
      <c r="X100" s="37">
        <v>0</v>
      </c>
      <c r="Y100" s="13">
        <v>0</v>
      </c>
      <c r="Z100" s="38"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43">
        <v>2</v>
      </c>
      <c r="AW100" s="14">
        <v>77</v>
      </c>
      <c r="AX100" s="38">
        <f t="shared" ref="AX100:AX104" si="223">AW100/AV100*1000</f>
        <v>38500</v>
      </c>
      <c r="AY100" s="37">
        <v>0</v>
      </c>
      <c r="AZ100" s="13">
        <v>0</v>
      </c>
      <c r="BA100" s="38"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37">
        <v>0</v>
      </c>
      <c r="BI100" s="13">
        <v>0</v>
      </c>
      <c r="BJ100" s="38">
        <v>0</v>
      </c>
      <c r="BK100" s="37">
        <v>0</v>
      </c>
      <c r="BL100" s="13">
        <v>0</v>
      </c>
      <c r="BM100" s="38">
        <v>0</v>
      </c>
      <c r="BN100" s="37">
        <v>0</v>
      </c>
      <c r="BO100" s="13">
        <v>0</v>
      </c>
      <c r="BP100" s="38">
        <v>0</v>
      </c>
      <c r="BQ100" s="37">
        <v>0</v>
      </c>
      <c r="BR100" s="13">
        <v>0</v>
      </c>
      <c r="BS100" s="38">
        <v>0</v>
      </c>
      <c r="BT100" s="37">
        <v>0</v>
      </c>
      <c r="BU100" s="13">
        <v>0</v>
      </c>
      <c r="BV100" s="38">
        <v>0</v>
      </c>
      <c r="BW100" s="37">
        <v>0</v>
      </c>
      <c r="BX100" s="13">
        <v>0</v>
      </c>
      <c r="BY100" s="38">
        <v>0</v>
      </c>
      <c r="BZ100" s="37">
        <v>0</v>
      </c>
      <c r="CA100" s="13">
        <v>0</v>
      </c>
      <c r="CB100" s="38">
        <v>0</v>
      </c>
      <c r="CC100" s="37">
        <v>0</v>
      </c>
      <c r="CD100" s="13">
        <v>0</v>
      </c>
      <c r="CE100" s="38">
        <v>0</v>
      </c>
      <c r="CF100" s="7">
        <f t="shared" si="189"/>
        <v>2</v>
      </c>
      <c r="CG100" s="15">
        <f t="shared" si="220"/>
        <v>77</v>
      </c>
      <c r="CH100" s="4"/>
      <c r="CI100" s="5"/>
      <c r="CJ100" s="4"/>
      <c r="CK100" s="4"/>
      <c r="CL100" s="4"/>
      <c r="CM100" s="5"/>
      <c r="CN100" s="4"/>
      <c r="CO100" s="4"/>
      <c r="CP100" s="4"/>
      <c r="CQ100" s="5"/>
      <c r="CR100" s="4"/>
      <c r="CS100" s="4"/>
      <c r="CT100" s="4"/>
      <c r="CU100" s="2"/>
      <c r="CV100" s="1"/>
      <c r="CW100" s="1"/>
      <c r="CX100" s="1"/>
      <c r="CY100" s="2"/>
      <c r="CZ100" s="1"/>
      <c r="DA100" s="1"/>
      <c r="DB100" s="1"/>
    </row>
    <row r="101" spans="1:181" x14ac:dyDescent="0.25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v>0</v>
      </c>
      <c r="X101" s="37">
        <v>0</v>
      </c>
      <c r="Y101" s="13">
        <v>0</v>
      </c>
      <c r="Z101" s="38"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0</v>
      </c>
      <c r="BM101" s="38">
        <v>0</v>
      </c>
      <c r="BN101" s="37">
        <v>0</v>
      </c>
      <c r="BO101" s="13">
        <v>0</v>
      </c>
      <c r="BP101" s="38">
        <v>0</v>
      </c>
      <c r="BQ101" s="37">
        <v>0</v>
      </c>
      <c r="BR101" s="13">
        <v>0</v>
      </c>
      <c r="BS101" s="38">
        <v>0</v>
      </c>
      <c r="BT101" s="37">
        <v>0</v>
      </c>
      <c r="BU101" s="13">
        <v>0</v>
      </c>
      <c r="BV101" s="38">
        <v>0</v>
      </c>
      <c r="BW101" s="37">
        <v>0</v>
      </c>
      <c r="BX101" s="13">
        <v>0</v>
      </c>
      <c r="BY101" s="38">
        <v>0</v>
      </c>
      <c r="BZ101" s="37">
        <v>0</v>
      </c>
      <c r="CA101" s="13">
        <v>0</v>
      </c>
      <c r="CB101" s="38">
        <v>0</v>
      </c>
      <c r="CC101" s="37">
        <v>0</v>
      </c>
      <c r="CD101" s="13">
        <v>0</v>
      </c>
      <c r="CE101" s="38">
        <v>0</v>
      </c>
      <c r="CF101" s="7">
        <f t="shared" si="189"/>
        <v>0</v>
      </c>
      <c r="CG101" s="15">
        <f t="shared" si="220"/>
        <v>0</v>
      </c>
      <c r="CH101" s="4"/>
      <c r="CI101" s="5"/>
      <c r="CJ101" s="4"/>
      <c r="CK101" s="4"/>
      <c r="CL101" s="4"/>
      <c r="CM101" s="5"/>
      <c r="CN101" s="4"/>
      <c r="CO101" s="4"/>
      <c r="CP101" s="4"/>
      <c r="CQ101" s="5"/>
      <c r="CR101" s="4"/>
      <c r="CS101" s="4"/>
      <c r="CT101" s="4"/>
      <c r="CU101" s="2"/>
      <c r="CV101" s="1"/>
      <c r="CW101" s="1"/>
      <c r="CX101" s="1"/>
      <c r="CY101" s="2"/>
      <c r="CZ101" s="1"/>
      <c r="DA101" s="1"/>
      <c r="DB101" s="1"/>
    </row>
    <row r="102" spans="1:181" x14ac:dyDescent="0.25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v>0</v>
      </c>
      <c r="X102" s="37">
        <v>0</v>
      </c>
      <c r="Y102" s="13">
        <v>0</v>
      </c>
      <c r="Z102" s="38"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43">
        <v>10</v>
      </c>
      <c r="AW102" s="14">
        <v>244</v>
      </c>
      <c r="AX102" s="38">
        <f t="shared" si="223"/>
        <v>24400</v>
      </c>
      <c r="AY102" s="37">
        <v>0</v>
      </c>
      <c r="AZ102" s="13">
        <v>0</v>
      </c>
      <c r="BA102" s="38"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37">
        <v>0</v>
      </c>
      <c r="BI102" s="13">
        <v>0</v>
      </c>
      <c r="BJ102" s="38">
        <v>0</v>
      </c>
      <c r="BK102" s="37">
        <v>0</v>
      </c>
      <c r="BL102" s="13">
        <v>0</v>
      </c>
      <c r="BM102" s="38">
        <v>0</v>
      </c>
      <c r="BN102" s="37">
        <v>0</v>
      </c>
      <c r="BO102" s="13">
        <v>0</v>
      </c>
      <c r="BP102" s="38">
        <v>0</v>
      </c>
      <c r="BQ102" s="37">
        <v>0</v>
      </c>
      <c r="BR102" s="13">
        <v>0</v>
      </c>
      <c r="BS102" s="38">
        <v>0</v>
      </c>
      <c r="BT102" s="37">
        <v>0</v>
      </c>
      <c r="BU102" s="13">
        <v>0</v>
      </c>
      <c r="BV102" s="38">
        <v>0</v>
      </c>
      <c r="BW102" s="37">
        <v>0</v>
      </c>
      <c r="BX102" s="13">
        <v>0</v>
      </c>
      <c r="BY102" s="38">
        <v>0</v>
      </c>
      <c r="BZ102" s="37">
        <v>0</v>
      </c>
      <c r="CA102" s="13">
        <v>0</v>
      </c>
      <c r="CB102" s="38">
        <v>0</v>
      </c>
      <c r="CC102" s="37">
        <v>0</v>
      </c>
      <c r="CD102" s="13">
        <v>0</v>
      </c>
      <c r="CE102" s="38">
        <v>0</v>
      </c>
      <c r="CF102" s="7">
        <f t="shared" si="189"/>
        <v>10</v>
      </c>
      <c r="CG102" s="15">
        <f t="shared" si="220"/>
        <v>244</v>
      </c>
      <c r="CH102" s="4"/>
      <c r="CI102" s="5"/>
      <c r="CJ102" s="4"/>
      <c r="CK102" s="4"/>
      <c r="CL102" s="4"/>
      <c r="CM102" s="5"/>
      <c r="CN102" s="4"/>
      <c r="CO102" s="4"/>
      <c r="CP102" s="4"/>
      <c r="CQ102" s="5"/>
      <c r="CR102" s="4"/>
      <c r="CS102" s="4"/>
      <c r="CT102" s="4"/>
      <c r="CU102" s="2"/>
      <c r="CV102" s="1"/>
      <c r="CW102" s="1"/>
      <c r="CX102" s="1"/>
      <c r="CY102" s="2"/>
      <c r="CZ102" s="1"/>
      <c r="DA102" s="1"/>
      <c r="DB102" s="1"/>
    </row>
    <row r="103" spans="1:181" x14ac:dyDescent="0.25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v>0</v>
      </c>
      <c r="X103" s="37">
        <v>0</v>
      </c>
      <c r="Y103" s="13">
        <v>0</v>
      </c>
      <c r="Z103" s="38"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37">
        <v>0</v>
      </c>
      <c r="BO103" s="13">
        <v>0</v>
      </c>
      <c r="BP103" s="38">
        <v>0</v>
      </c>
      <c r="BQ103" s="37">
        <v>0</v>
      </c>
      <c r="BR103" s="13">
        <v>0</v>
      </c>
      <c r="BS103" s="38">
        <v>0</v>
      </c>
      <c r="BT103" s="37">
        <v>0</v>
      </c>
      <c r="BU103" s="13">
        <v>0</v>
      </c>
      <c r="BV103" s="38">
        <v>0</v>
      </c>
      <c r="BW103" s="37">
        <v>0</v>
      </c>
      <c r="BX103" s="13">
        <v>0</v>
      </c>
      <c r="BY103" s="38">
        <v>0</v>
      </c>
      <c r="BZ103" s="37">
        <v>0</v>
      </c>
      <c r="CA103" s="13">
        <v>0</v>
      </c>
      <c r="CB103" s="38">
        <v>0</v>
      </c>
      <c r="CC103" s="37">
        <v>0</v>
      </c>
      <c r="CD103" s="13">
        <v>0</v>
      </c>
      <c r="CE103" s="38">
        <v>0</v>
      </c>
      <c r="CF103" s="7">
        <f t="shared" si="189"/>
        <v>0</v>
      </c>
      <c r="CG103" s="15">
        <f t="shared" si="220"/>
        <v>0</v>
      </c>
      <c r="CH103" s="4"/>
      <c r="CI103" s="5"/>
      <c r="CJ103" s="4"/>
      <c r="CK103" s="4"/>
      <c r="CL103" s="4"/>
      <c r="CM103" s="5"/>
      <c r="CN103" s="4"/>
      <c r="CO103" s="4"/>
      <c r="CP103" s="4"/>
      <c r="CQ103" s="5"/>
      <c r="CR103" s="4"/>
      <c r="CS103" s="4"/>
      <c r="CT103" s="4"/>
      <c r="CU103" s="2"/>
      <c r="CV103" s="1"/>
      <c r="CW103" s="1"/>
      <c r="CX103" s="1"/>
      <c r="CY103" s="2"/>
      <c r="CZ103" s="1"/>
      <c r="DA103" s="1"/>
      <c r="DB103" s="1"/>
    </row>
    <row r="104" spans="1:181" x14ac:dyDescent="0.25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v>0</v>
      </c>
      <c r="X104" s="37">
        <v>0</v>
      </c>
      <c r="Y104" s="13">
        <v>0</v>
      </c>
      <c r="Z104" s="38"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43">
        <v>3</v>
      </c>
      <c r="AW104" s="14">
        <v>85</v>
      </c>
      <c r="AX104" s="38">
        <f t="shared" si="223"/>
        <v>28333.333333333332</v>
      </c>
      <c r="AY104" s="37">
        <v>0</v>
      </c>
      <c r="AZ104" s="13">
        <v>0</v>
      </c>
      <c r="BA104" s="38"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37">
        <v>0</v>
      </c>
      <c r="BI104" s="13">
        <v>0</v>
      </c>
      <c r="BJ104" s="38">
        <v>0</v>
      </c>
      <c r="BK104" s="37">
        <v>0</v>
      </c>
      <c r="BL104" s="13">
        <v>0</v>
      </c>
      <c r="BM104" s="38">
        <v>0</v>
      </c>
      <c r="BN104" s="37">
        <v>0</v>
      </c>
      <c r="BO104" s="13">
        <v>0</v>
      </c>
      <c r="BP104" s="38">
        <v>0</v>
      </c>
      <c r="BQ104" s="37">
        <v>0</v>
      </c>
      <c r="BR104" s="13">
        <v>0</v>
      </c>
      <c r="BS104" s="38">
        <v>0</v>
      </c>
      <c r="BT104" s="37">
        <v>0</v>
      </c>
      <c r="BU104" s="13">
        <v>0</v>
      </c>
      <c r="BV104" s="38">
        <v>0</v>
      </c>
      <c r="BW104" s="37">
        <v>0</v>
      </c>
      <c r="BX104" s="13">
        <v>0</v>
      </c>
      <c r="BY104" s="38">
        <v>0</v>
      </c>
      <c r="BZ104" s="37">
        <v>0</v>
      </c>
      <c r="CA104" s="13">
        <v>0</v>
      </c>
      <c r="CB104" s="38">
        <v>0</v>
      </c>
      <c r="CC104" s="37">
        <v>0</v>
      </c>
      <c r="CD104" s="13">
        <v>0</v>
      </c>
      <c r="CE104" s="38">
        <v>0</v>
      </c>
      <c r="CF104" s="7">
        <f t="shared" si="189"/>
        <v>3</v>
      </c>
      <c r="CG104" s="15">
        <f t="shared" si="220"/>
        <v>85</v>
      </c>
      <c r="CH104" s="4"/>
      <c r="CI104" s="5"/>
      <c r="CJ104" s="4"/>
      <c r="CK104" s="4"/>
      <c r="CL104" s="4"/>
      <c r="CM104" s="5"/>
      <c r="CN104" s="4"/>
      <c r="CO104" s="4"/>
      <c r="CP104" s="4"/>
      <c r="CQ104" s="5"/>
      <c r="CR104" s="4"/>
      <c r="CS104" s="4"/>
      <c r="CT104" s="4"/>
      <c r="CU104" s="2"/>
      <c r="CV104" s="1"/>
      <c r="CW104" s="1"/>
      <c r="CX104" s="1"/>
      <c r="CY104" s="2"/>
      <c r="CZ104" s="1"/>
      <c r="DA104" s="1"/>
      <c r="DB104" s="1"/>
    </row>
    <row r="105" spans="1:181" x14ac:dyDescent="0.25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v>0</v>
      </c>
      <c r="X105" s="37">
        <v>0</v>
      </c>
      <c r="Y105" s="13">
        <v>0</v>
      </c>
      <c r="Z105" s="38"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37">
        <v>0</v>
      </c>
      <c r="BO105" s="13">
        <v>0</v>
      </c>
      <c r="BP105" s="38">
        <v>0</v>
      </c>
      <c r="BQ105" s="37">
        <v>0</v>
      </c>
      <c r="BR105" s="13">
        <v>0</v>
      </c>
      <c r="BS105" s="38">
        <v>0</v>
      </c>
      <c r="BT105" s="37">
        <v>0</v>
      </c>
      <c r="BU105" s="13">
        <v>0</v>
      </c>
      <c r="BV105" s="38">
        <v>0</v>
      </c>
      <c r="BW105" s="37">
        <v>0</v>
      </c>
      <c r="BX105" s="13">
        <v>0</v>
      </c>
      <c r="BY105" s="38">
        <v>0</v>
      </c>
      <c r="BZ105" s="37">
        <v>0</v>
      </c>
      <c r="CA105" s="13">
        <v>0</v>
      </c>
      <c r="CB105" s="38">
        <v>0</v>
      </c>
      <c r="CC105" s="37">
        <v>0</v>
      </c>
      <c r="CD105" s="13">
        <v>0</v>
      </c>
      <c r="CE105" s="38">
        <v>0</v>
      </c>
      <c r="CF105" s="7">
        <f t="shared" si="189"/>
        <v>0</v>
      </c>
      <c r="CG105" s="15">
        <f t="shared" si="220"/>
        <v>0</v>
      </c>
      <c r="CH105" s="4"/>
      <c r="CI105" s="5"/>
      <c r="CJ105" s="4"/>
      <c r="CK105" s="4"/>
      <c r="CL105" s="4"/>
      <c r="CM105" s="5"/>
      <c r="CN105" s="4"/>
      <c r="CO105" s="4"/>
      <c r="CP105" s="4"/>
      <c r="CQ105" s="5"/>
      <c r="CR105" s="4"/>
      <c r="CS105" s="4"/>
      <c r="CT105" s="4"/>
      <c r="CU105" s="2"/>
      <c r="CV105" s="1"/>
      <c r="CW105" s="1"/>
      <c r="CX105" s="1"/>
      <c r="CY105" s="2"/>
      <c r="CZ105" s="1"/>
      <c r="DA105" s="1"/>
      <c r="DB105" s="1"/>
    </row>
    <row r="106" spans="1:181" x14ac:dyDescent="0.25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v>0</v>
      </c>
      <c r="X106" s="37">
        <v>0</v>
      </c>
      <c r="Y106" s="13">
        <v>0</v>
      </c>
      <c r="Z106" s="38"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37">
        <v>0</v>
      </c>
      <c r="BO106" s="13">
        <v>0</v>
      </c>
      <c r="BP106" s="38">
        <v>0</v>
      </c>
      <c r="BQ106" s="37">
        <v>0</v>
      </c>
      <c r="BR106" s="13">
        <v>0</v>
      </c>
      <c r="BS106" s="38">
        <v>0</v>
      </c>
      <c r="BT106" s="37">
        <v>0</v>
      </c>
      <c r="BU106" s="13">
        <v>0</v>
      </c>
      <c r="BV106" s="38">
        <v>0</v>
      </c>
      <c r="BW106" s="37">
        <v>0</v>
      </c>
      <c r="BX106" s="13">
        <v>0</v>
      </c>
      <c r="BY106" s="38">
        <v>0</v>
      </c>
      <c r="BZ106" s="37">
        <v>0</v>
      </c>
      <c r="CA106" s="13">
        <v>0</v>
      </c>
      <c r="CB106" s="38">
        <v>0</v>
      </c>
      <c r="CC106" s="37">
        <v>0</v>
      </c>
      <c r="CD106" s="13">
        <v>0</v>
      </c>
      <c r="CE106" s="38">
        <v>0</v>
      </c>
      <c r="CF106" s="7">
        <f t="shared" si="189"/>
        <v>0</v>
      </c>
      <c r="CG106" s="15">
        <f t="shared" si="220"/>
        <v>0</v>
      </c>
      <c r="CH106" s="4"/>
      <c r="CI106" s="5"/>
      <c r="CJ106" s="4"/>
      <c r="CK106" s="4"/>
      <c r="CL106" s="4"/>
      <c r="CM106" s="5"/>
      <c r="CN106" s="4"/>
      <c r="CO106" s="4"/>
      <c r="CP106" s="4"/>
      <c r="CQ106" s="5"/>
      <c r="CR106" s="4"/>
      <c r="CS106" s="4"/>
      <c r="CT106" s="4"/>
      <c r="CU106" s="2"/>
      <c r="CV106" s="1"/>
      <c r="CW106" s="1"/>
      <c r="CX106" s="1"/>
      <c r="CY106" s="2"/>
      <c r="CZ106" s="1"/>
      <c r="DA106" s="1"/>
      <c r="DB106" s="1"/>
    </row>
    <row r="107" spans="1:181" x14ac:dyDescent="0.25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v>0</v>
      </c>
      <c r="X107" s="37">
        <v>0</v>
      </c>
      <c r="Y107" s="13">
        <v>0</v>
      </c>
      <c r="Z107" s="38"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37">
        <v>0</v>
      </c>
      <c r="BO107" s="13">
        <v>0</v>
      </c>
      <c r="BP107" s="38">
        <v>0</v>
      </c>
      <c r="BQ107" s="37">
        <v>0</v>
      </c>
      <c r="BR107" s="13">
        <v>0</v>
      </c>
      <c r="BS107" s="38">
        <v>0</v>
      </c>
      <c r="BT107" s="37">
        <v>0</v>
      </c>
      <c r="BU107" s="13">
        <v>0</v>
      </c>
      <c r="BV107" s="38">
        <v>0</v>
      </c>
      <c r="BW107" s="37">
        <v>0</v>
      </c>
      <c r="BX107" s="13">
        <v>0</v>
      </c>
      <c r="BY107" s="38">
        <v>0</v>
      </c>
      <c r="BZ107" s="37">
        <v>0</v>
      </c>
      <c r="CA107" s="13">
        <v>0</v>
      </c>
      <c r="CB107" s="38">
        <v>0</v>
      </c>
      <c r="CC107" s="37">
        <v>0</v>
      </c>
      <c r="CD107" s="13">
        <v>0</v>
      </c>
      <c r="CE107" s="38">
        <v>0</v>
      </c>
      <c r="CF107" s="7">
        <f t="shared" si="189"/>
        <v>0</v>
      </c>
      <c r="CG107" s="15">
        <f t="shared" si="220"/>
        <v>0</v>
      </c>
      <c r="CH107" s="4"/>
      <c r="CI107" s="5"/>
      <c r="CJ107" s="4"/>
      <c r="CK107" s="4"/>
      <c r="CL107" s="4"/>
      <c r="CM107" s="5"/>
      <c r="CN107" s="4"/>
      <c r="CO107" s="4"/>
      <c r="CP107" s="4"/>
      <c r="CQ107" s="5"/>
      <c r="CR107" s="4"/>
      <c r="CS107" s="4"/>
      <c r="CT107" s="4"/>
      <c r="CU107" s="2"/>
      <c r="CV107" s="1"/>
      <c r="CW107" s="1"/>
      <c r="CX107" s="1"/>
      <c r="CY107" s="2"/>
      <c r="CZ107" s="1"/>
      <c r="DA107" s="1"/>
      <c r="DB107" s="1"/>
    </row>
    <row r="108" spans="1:181" x14ac:dyDescent="0.25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v>0</v>
      </c>
      <c r="X108" s="37">
        <v>0</v>
      </c>
      <c r="Y108" s="13">
        <v>0</v>
      </c>
      <c r="Z108" s="38"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37">
        <v>0</v>
      </c>
      <c r="BO108" s="13">
        <v>0</v>
      </c>
      <c r="BP108" s="38">
        <v>0</v>
      </c>
      <c r="BQ108" s="37">
        <v>0</v>
      </c>
      <c r="BR108" s="13">
        <v>0</v>
      </c>
      <c r="BS108" s="38">
        <v>0</v>
      </c>
      <c r="BT108" s="37">
        <v>0</v>
      </c>
      <c r="BU108" s="13">
        <v>0</v>
      </c>
      <c r="BV108" s="38">
        <v>0</v>
      </c>
      <c r="BW108" s="37">
        <v>0</v>
      </c>
      <c r="BX108" s="13">
        <v>0</v>
      </c>
      <c r="BY108" s="38">
        <v>0</v>
      </c>
      <c r="BZ108" s="37">
        <v>0</v>
      </c>
      <c r="CA108" s="13">
        <v>0</v>
      </c>
      <c r="CB108" s="38">
        <v>0</v>
      </c>
      <c r="CC108" s="37">
        <v>0</v>
      </c>
      <c r="CD108" s="13">
        <v>0</v>
      </c>
      <c r="CE108" s="38">
        <v>0</v>
      </c>
      <c r="CF108" s="7">
        <f t="shared" si="189"/>
        <v>0</v>
      </c>
      <c r="CG108" s="15">
        <f t="shared" si="220"/>
        <v>0</v>
      </c>
      <c r="CH108" s="4"/>
      <c r="CI108" s="5"/>
      <c r="CJ108" s="4"/>
      <c r="CK108" s="4"/>
      <c r="CL108" s="4"/>
      <c r="CM108" s="5"/>
      <c r="CN108" s="4"/>
      <c r="CO108" s="4"/>
      <c r="CP108" s="4"/>
      <c r="CQ108" s="5"/>
      <c r="CR108" s="4"/>
      <c r="CS108" s="4"/>
      <c r="CT108" s="4"/>
      <c r="CU108" s="2"/>
      <c r="CV108" s="1"/>
      <c r="CW108" s="1"/>
      <c r="CX108" s="1"/>
      <c r="CY108" s="2"/>
      <c r="CZ108" s="1"/>
      <c r="DA108" s="1"/>
      <c r="DB108" s="1"/>
    </row>
    <row r="109" spans="1:181" ht="15.75" thickBot="1" x14ac:dyDescent="0.3">
      <c r="A109" s="48"/>
      <c r="B109" s="49" t="s">
        <v>17</v>
      </c>
      <c r="C109" s="39">
        <f>SUM(C97:C108)</f>
        <v>0</v>
      </c>
      <c r="D109" s="31">
        <f>SUM(D97:D108)</f>
        <v>0</v>
      </c>
      <c r="E109" s="40"/>
      <c r="F109" s="39">
        <f t="shared" ref="F109:G109" si="224">SUM(F97:F108)</f>
        <v>0</v>
      </c>
      <c r="G109" s="31">
        <f t="shared" si="224"/>
        <v>0</v>
      </c>
      <c r="H109" s="40"/>
      <c r="I109" s="39">
        <f t="shared" ref="I109:J109" si="225">SUM(I97:I108)</f>
        <v>2</v>
      </c>
      <c r="J109" s="31">
        <f t="shared" si="225"/>
        <v>210</v>
      </c>
      <c r="K109" s="40"/>
      <c r="L109" s="39">
        <f t="shared" ref="L109:M109" si="226">SUM(L97:L108)</f>
        <v>0</v>
      </c>
      <c r="M109" s="31">
        <f t="shared" si="226"/>
        <v>0</v>
      </c>
      <c r="N109" s="40"/>
      <c r="O109" s="39">
        <f t="shared" ref="O109:P109" si="227">SUM(O97:O108)</f>
        <v>3</v>
      </c>
      <c r="P109" s="31">
        <f t="shared" si="227"/>
        <v>141</v>
      </c>
      <c r="Q109" s="40"/>
      <c r="R109" s="39">
        <f t="shared" ref="R109:S109" si="228">SUM(R97:R108)</f>
        <v>0</v>
      </c>
      <c r="S109" s="31">
        <f t="shared" si="228"/>
        <v>0</v>
      </c>
      <c r="T109" s="40"/>
      <c r="U109" s="39">
        <f t="shared" ref="U109:V109" si="229">SUM(U97:U108)</f>
        <v>0</v>
      </c>
      <c r="V109" s="31">
        <f t="shared" si="229"/>
        <v>0</v>
      </c>
      <c r="W109" s="40"/>
      <c r="X109" s="39">
        <f t="shared" ref="X109:Y109" si="230">SUM(X97:X108)</f>
        <v>0</v>
      </c>
      <c r="Y109" s="31">
        <f t="shared" si="230"/>
        <v>0</v>
      </c>
      <c r="Z109" s="40"/>
      <c r="AA109" s="39">
        <f t="shared" ref="AA109:AB109" si="231">SUM(AA97:AA108)</f>
        <v>5</v>
      </c>
      <c r="AB109" s="31">
        <f t="shared" si="231"/>
        <v>171</v>
      </c>
      <c r="AC109" s="40"/>
      <c r="AD109" s="39">
        <f t="shared" ref="AD109:AE109" si="232">SUM(AD97:AD108)</f>
        <v>0</v>
      </c>
      <c r="AE109" s="31">
        <f t="shared" si="232"/>
        <v>0</v>
      </c>
      <c r="AF109" s="40"/>
      <c r="AG109" s="39">
        <f t="shared" ref="AG109:AH109" si="233">SUM(AG97:AG108)</f>
        <v>0</v>
      </c>
      <c r="AH109" s="31">
        <f t="shared" si="233"/>
        <v>0</v>
      </c>
      <c r="AI109" s="40"/>
      <c r="AJ109" s="39">
        <f t="shared" ref="AJ109:AK109" si="234">SUM(AJ97:AJ108)</f>
        <v>0</v>
      </c>
      <c r="AK109" s="31">
        <f t="shared" si="234"/>
        <v>0</v>
      </c>
      <c r="AL109" s="40"/>
      <c r="AM109" s="39">
        <f t="shared" ref="AM109:AN109" si="235">SUM(AM97:AM108)</f>
        <v>0</v>
      </c>
      <c r="AN109" s="31">
        <f t="shared" si="235"/>
        <v>0</v>
      </c>
      <c r="AO109" s="40"/>
      <c r="AP109" s="39">
        <f t="shared" ref="AP109:AQ109" si="236">SUM(AP97:AP108)</f>
        <v>0</v>
      </c>
      <c r="AQ109" s="31">
        <f t="shared" si="236"/>
        <v>0</v>
      </c>
      <c r="AR109" s="40"/>
      <c r="AS109" s="39">
        <f t="shared" ref="AS109:AT109" si="237">SUM(AS97:AS108)</f>
        <v>0</v>
      </c>
      <c r="AT109" s="31">
        <f t="shared" si="237"/>
        <v>0</v>
      </c>
      <c r="AU109" s="40"/>
      <c r="AV109" s="39">
        <f t="shared" ref="AV109:AW109" si="238">SUM(AV97:AV108)</f>
        <v>15</v>
      </c>
      <c r="AW109" s="31">
        <f t="shared" si="238"/>
        <v>406</v>
      </c>
      <c r="AX109" s="40"/>
      <c r="AY109" s="39">
        <f t="shared" ref="AY109:AZ109" si="239">SUM(AY97:AY108)</f>
        <v>0</v>
      </c>
      <c r="AZ109" s="31">
        <f t="shared" si="239"/>
        <v>0</v>
      </c>
      <c r="BA109" s="40"/>
      <c r="BB109" s="39">
        <f t="shared" ref="BB109:BC109" si="240">SUM(BB97:BB108)</f>
        <v>0</v>
      </c>
      <c r="BC109" s="31">
        <f t="shared" si="240"/>
        <v>0</v>
      </c>
      <c r="BD109" s="40"/>
      <c r="BE109" s="39">
        <f t="shared" ref="BE109:BF109" si="241">SUM(BE97:BE108)</f>
        <v>0</v>
      </c>
      <c r="BF109" s="31">
        <f t="shared" si="241"/>
        <v>0</v>
      </c>
      <c r="BG109" s="40"/>
      <c r="BH109" s="39">
        <f t="shared" ref="BH109:BI109" si="242">SUM(BH97:BH108)</f>
        <v>0</v>
      </c>
      <c r="BI109" s="31">
        <f t="shared" si="242"/>
        <v>0</v>
      </c>
      <c r="BJ109" s="40"/>
      <c r="BK109" s="39">
        <f t="shared" ref="BK109:BL109" si="243">SUM(BK97:BK108)</f>
        <v>0</v>
      </c>
      <c r="BL109" s="31">
        <f t="shared" si="243"/>
        <v>0</v>
      </c>
      <c r="BM109" s="40"/>
      <c r="BN109" s="39">
        <f t="shared" ref="BN109:BO109" si="244">SUM(BN97:BN108)</f>
        <v>0</v>
      </c>
      <c r="BO109" s="31">
        <f t="shared" si="244"/>
        <v>0</v>
      </c>
      <c r="BP109" s="40"/>
      <c r="BQ109" s="39">
        <f t="shared" ref="BQ109:BR109" si="245">SUM(BQ97:BQ108)</f>
        <v>0</v>
      </c>
      <c r="BR109" s="31">
        <f t="shared" si="245"/>
        <v>0</v>
      </c>
      <c r="BS109" s="40"/>
      <c r="BT109" s="39">
        <f t="shared" ref="BT109:BU109" si="246">SUM(BT97:BT108)</f>
        <v>0</v>
      </c>
      <c r="BU109" s="31">
        <f t="shared" si="246"/>
        <v>0</v>
      </c>
      <c r="BV109" s="40"/>
      <c r="BW109" s="39">
        <f t="shared" ref="BW109:BX109" si="247">SUM(BW97:BW108)</f>
        <v>0</v>
      </c>
      <c r="BX109" s="31">
        <f t="shared" si="247"/>
        <v>0</v>
      </c>
      <c r="BY109" s="40"/>
      <c r="BZ109" s="39">
        <f t="shared" ref="BZ109:CA109" si="248">SUM(BZ97:BZ108)</f>
        <v>0</v>
      </c>
      <c r="CA109" s="31">
        <f t="shared" si="248"/>
        <v>0</v>
      </c>
      <c r="CB109" s="40"/>
      <c r="CC109" s="39">
        <f t="shared" ref="CC109:CD109" si="249">SUM(CC97:CC108)</f>
        <v>0</v>
      </c>
      <c r="CD109" s="31">
        <f t="shared" si="249"/>
        <v>0</v>
      </c>
      <c r="CE109" s="40"/>
      <c r="CF109" s="32">
        <f t="shared" si="189"/>
        <v>25</v>
      </c>
      <c r="CG109" s="33">
        <f t="shared" si="220"/>
        <v>928</v>
      </c>
      <c r="CH109" s="4"/>
      <c r="CI109" s="5"/>
      <c r="CJ109" s="4"/>
      <c r="CK109" s="4"/>
      <c r="CL109" s="4"/>
      <c r="CM109" s="5"/>
      <c r="CN109" s="4"/>
      <c r="CO109" s="4"/>
      <c r="CP109" s="4"/>
      <c r="CQ109" s="5"/>
      <c r="CR109" s="4"/>
      <c r="CS109" s="4"/>
      <c r="CT109" s="4"/>
      <c r="CU109" s="2"/>
      <c r="CV109" s="1"/>
      <c r="CW109" s="1"/>
      <c r="CX109" s="1"/>
      <c r="CY109" s="2"/>
      <c r="CZ109" s="1"/>
      <c r="DA109" s="1"/>
      <c r="DB109" s="1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</row>
    <row r="110" spans="1:181" x14ac:dyDescent="0.25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v>0</v>
      </c>
      <c r="X110" s="37">
        <v>0</v>
      </c>
      <c r="Y110" s="13">
        <v>0</v>
      </c>
      <c r="Z110" s="38"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37">
        <v>0</v>
      </c>
      <c r="BO110" s="13">
        <v>0</v>
      </c>
      <c r="BP110" s="38">
        <v>0</v>
      </c>
      <c r="BQ110" s="37">
        <v>0</v>
      </c>
      <c r="BR110" s="13">
        <v>0</v>
      </c>
      <c r="BS110" s="38">
        <v>0</v>
      </c>
      <c r="BT110" s="37">
        <v>0</v>
      </c>
      <c r="BU110" s="13">
        <v>0</v>
      </c>
      <c r="BV110" s="38">
        <v>0</v>
      </c>
      <c r="BW110" s="43">
        <v>8</v>
      </c>
      <c r="BX110" s="14">
        <v>177</v>
      </c>
      <c r="BY110" s="38">
        <f t="shared" ref="BY110:BY121" si="250">BX110/BW110*1000</f>
        <v>22125</v>
      </c>
      <c r="BZ110" s="37">
        <v>0</v>
      </c>
      <c r="CA110" s="13">
        <v>0</v>
      </c>
      <c r="CB110" s="38">
        <v>0</v>
      </c>
      <c r="CC110" s="37">
        <v>0</v>
      </c>
      <c r="CD110" s="13">
        <v>0</v>
      </c>
      <c r="CE110" s="38">
        <v>0</v>
      </c>
      <c r="CF110" s="7">
        <f t="shared" si="189"/>
        <v>8</v>
      </c>
      <c r="CG110" s="15">
        <f t="shared" ref="CG110:CG148" si="251">SUM(BX110,BR110,BO110,BC110,AW110,AK110,AB110,Y110,S110,P110,J110,G110,D110,V110)</f>
        <v>177</v>
      </c>
      <c r="CH110" s="4"/>
      <c r="CI110" s="5"/>
      <c r="CJ110" s="4"/>
      <c r="CK110" s="4"/>
      <c r="CL110" s="4"/>
      <c r="CM110" s="5"/>
      <c r="CN110" s="4"/>
      <c r="CO110" s="4"/>
      <c r="CP110" s="4"/>
      <c r="CQ110" s="5"/>
      <c r="CR110" s="4"/>
      <c r="CS110" s="4"/>
      <c r="CT110" s="4"/>
      <c r="CU110" s="2"/>
      <c r="CV110" s="1"/>
      <c r="CW110" s="1"/>
      <c r="CX110" s="1"/>
      <c r="CY110" s="2"/>
      <c r="CZ110" s="1"/>
      <c r="DA110" s="1"/>
      <c r="DB110" s="1"/>
    </row>
    <row r="111" spans="1:181" x14ac:dyDescent="0.25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0</v>
      </c>
      <c r="M111" s="13">
        <v>0</v>
      </c>
      <c r="N111" s="38">
        <v>0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v>0</v>
      </c>
      <c r="X111" s="43">
        <v>16</v>
      </c>
      <c r="Y111" s="14">
        <v>206</v>
      </c>
      <c r="Z111" s="38">
        <f t="shared" ref="Z111:Z112" si="252">Y111/X111*1000</f>
        <v>12875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43">
        <v>3</v>
      </c>
      <c r="AW111" s="14">
        <v>91</v>
      </c>
      <c r="AX111" s="38">
        <f t="shared" ref="AX111:AX120" si="253">AW111/AV111*1000</f>
        <v>30333.333333333332</v>
      </c>
      <c r="AY111" s="37">
        <v>0</v>
      </c>
      <c r="AZ111" s="13">
        <v>0</v>
      </c>
      <c r="BA111" s="38"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37">
        <v>0</v>
      </c>
      <c r="BI111" s="13">
        <v>0</v>
      </c>
      <c r="BJ111" s="38">
        <v>0</v>
      </c>
      <c r="BK111" s="37">
        <v>0</v>
      </c>
      <c r="BL111" s="13">
        <v>0</v>
      </c>
      <c r="BM111" s="38">
        <v>0</v>
      </c>
      <c r="BN111" s="37">
        <v>0</v>
      </c>
      <c r="BO111" s="13">
        <v>0</v>
      </c>
      <c r="BP111" s="38">
        <v>0</v>
      </c>
      <c r="BQ111" s="37">
        <v>0</v>
      </c>
      <c r="BR111" s="13">
        <v>0</v>
      </c>
      <c r="BS111" s="38">
        <v>0</v>
      </c>
      <c r="BT111" s="37">
        <v>0</v>
      </c>
      <c r="BU111" s="13">
        <v>0</v>
      </c>
      <c r="BV111" s="38">
        <v>0</v>
      </c>
      <c r="BW111" s="43">
        <v>10</v>
      </c>
      <c r="BX111" s="14">
        <v>315</v>
      </c>
      <c r="BY111" s="38">
        <f t="shared" si="250"/>
        <v>31500</v>
      </c>
      <c r="BZ111" s="37">
        <v>0</v>
      </c>
      <c r="CA111" s="13">
        <v>0</v>
      </c>
      <c r="CB111" s="38">
        <v>0</v>
      </c>
      <c r="CC111" s="37">
        <v>0</v>
      </c>
      <c r="CD111" s="13">
        <v>0</v>
      </c>
      <c r="CE111" s="38">
        <v>0</v>
      </c>
      <c r="CF111" s="7">
        <f t="shared" si="189"/>
        <v>29</v>
      </c>
      <c r="CG111" s="15">
        <f t="shared" si="251"/>
        <v>612</v>
      </c>
      <c r="CH111" s="4"/>
      <c r="CI111" s="5"/>
      <c r="CJ111" s="4"/>
      <c r="CK111" s="4"/>
      <c r="CL111" s="4"/>
      <c r="CM111" s="5"/>
      <c r="CN111" s="4"/>
      <c r="CO111" s="4"/>
      <c r="CP111" s="4"/>
      <c r="CQ111" s="5"/>
      <c r="CR111" s="4"/>
      <c r="CS111" s="4"/>
      <c r="CT111" s="4"/>
      <c r="CU111" s="2"/>
      <c r="CV111" s="1"/>
      <c r="CW111" s="1"/>
      <c r="CX111" s="1"/>
      <c r="CY111" s="2"/>
      <c r="CZ111" s="1"/>
      <c r="DA111" s="1"/>
      <c r="DB111" s="1"/>
    </row>
    <row r="112" spans="1:181" x14ac:dyDescent="0.25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0</v>
      </c>
      <c r="M112" s="13">
        <v>0</v>
      </c>
      <c r="N112" s="38">
        <v>0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1</v>
      </c>
      <c r="W112" s="38">
        <v>0</v>
      </c>
      <c r="X112" s="43">
        <v>16</v>
      </c>
      <c r="Y112" s="14">
        <v>192</v>
      </c>
      <c r="Z112" s="38">
        <f t="shared" si="252"/>
        <v>12000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37">
        <v>0</v>
      </c>
      <c r="BO112" s="13">
        <v>0</v>
      </c>
      <c r="BP112" s="38">
        <v>0</v>
      </c>
      <c r="BQ112" s="37">
        <v>0</v>
      </c>
      <c r="BR112" s="13">
        <v>0</v>
      </c>
      <c r="BS112" s="38">
        <v>0</v>
      </c>
      <c r="BT112" s="37">
        <v>0</v>
      </c>
      <c r="BU112" s="13">
        <v>0</v>
      </c>
      <c r="BV112" s="38">
        <v>0</v>
      </c>
      <c r="BW112" s="37">
        <v>0</v>
      </c>
      <c r="BX112" s="13">
        <v>0</v>
      </c>
      <c r="BY112" s="38">
        <v>0</v>
      </c>
      <c r="BZ112" s="37">
        <v>0</v>
      </c>
      <c r="CA112" s="13">
        <v>0</v>
      </c>
      <c r="CB112" s="38">
        <v>0</v>
      </c>
      <c r="CC112" s="37">
        <v>0</v>
      </c>
      <c r="CD112" s="13">
        <v>0</v>
      </c>
      <c r="CE112" s="38">
        <v>0</v>
      </c>
      <c r="CF112" s="7">
        <f t="shared" si="189"/>
        <v>16</v>
      </c>
      <c r="CG112" s="15">
        <f t="shared" si="251"/>
        <v>193</v>
      </c>
      <c r="CH112" s="4"/>
      <c r="CI112" s="5"/>
      <c r="CJ112" s="4"/>
      <c r="CK112" s="4"/>
      <c r="CL112" s="4"/>
      <c r="CM112" s="5"/>
      <c r="CN112" s="4"/>
      <c r="CO112" s="4"/>
      <c r="CP112" s="4"/>
      <c r="CQ112" s="5"/>
      <c r="CR112" s="4"/>
      <c r="CS112" s="4"/>
      <c r="CT112" s="4"/>
      <c r="CU112" s="2"/>
      <c r="CV112" s="1"/>
      <c r="CW112" s="1"/>
      <c r="CX112" s="1"/>
      <c r="CY112" s="2"/>
      <c r="CZ112" s="1"/>
      <c r="DA112" s="1"/>
      <c r="DB112" s="1"/>
    </row>
    <row r="113" spans="1:181" x14ac:dyDescent="0.25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v>0</v>
      </c>
      <c r="X113" s="37">
        <v>0</v>
      </c>
      <c r="Y113" s="13">
        <v>0</v>
      </c>
      <c r="Z113" s="38"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37">
        <v>0</v>
      </c>
      <c r="BO113" s="13">
        <v>0</v>
      </c>
      <c r="BP113" s="38">
        <v>0</v>
      </c>
      <c r="BQ113" s="37">
        <v>0</v>
      </c>
      <c r="BR113" s="13">
        <v>0</v>
      </c>
      <c r="BS113" s="38">
        <v>0</v>
      </c>
      <c r="BT113" s="37">
        <v>0</v>
      </c>
      <c r="BU113" s="13">
        <v>0</v>
      </c>
      <c r="BV113" s="38">
        <v>0</v>
      </c>
      <c r="BW113" s="37">
        <v>0</v>
      </c>
      <c r="BX113" s="13">
        <v>0</v>
      </c>
      <c r="BY113" s="38">
        <v>0</v>
      </c>
      <c r="BZ113" s="37">
        <v>0</v>
      </c>
      <c r="CA113" s="13">
        <v>0</v>
      </c>
      <c r="CB113" s="38">
        <v>0</v>
      </c>
      <c r="CC113" s="37">
        <v>0</v>
      </c>
      <c r="CD113" s="13">
        <v>0</v>
      </c>
      <c r="CE113" s="38">
        <v>0</v>
      </c>
      <c r="CF113" s="7">
        <f t="shared" si="189"/>
        <v>0</v>
      </c>
      <c r="CG113" s="15">
        <f t="shared" si="251"/>
        <v>0</v>
      </c>
      <c r="CH113" s="4"/>
      <c r="CI113" s="5"/>
      <c r="CJ113" s="4"/>
      <c r="CK113" s="4"/>
      <c r="CL113" s="4"/>
      <c r="CM113" s="5"/>
      <c r="CN113" s="4"/>
      <c r="CO113" s="4"/>
      <c r="CP113" s="4"/>
      <c r="CQ113" s="5"/>
      <c r="CR113" s="4"/>
      <c r="CS113" s="4"/>
      <c r="CT113" s="4"/>
      <c r="CU113" s="2"/>
      <c r="CV113" s="1"/>
      <c r="CW113" s="1"/>
      <c r="CX113" s="1"/>
      <c r="CY113" s="2"/>
      <c r="CZ113" s="1"/>
      <c r="DA113" s="1"/>
      <c r="DB113" s="1"/>
    </row>
    <row r="114" spans="1:181" x14ac:dyDescent="0.25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v>0</v>
      </c>
      <c r="X114" s="37">
        <v>0</v>
      </c>
      <c r="Y114" s="13">
        <v>0</v>
      </c>
      <c r="Z114" s="38"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37">
        <v>0</v>
      </c>
      <c r="BO114" s="13">
        <v>0</v>
      </c>
      <c r="BP114" s="38">
        <v>0</v>
      </c>
      <c r="BQ114" s="37">
        <v>0</v>
      </c>
      <c r="BR114" s="13">
        <v>0</v>
      </c>
      <c r="BS114" s="38">
        <v>0</v>
      </c>
      <c r="BT114" s="37">
        <v>0</v>
      </c>
      <c r="BU114" s="13">
        <v>0</v>
      </c>
      <c r="BV114" s="38">
        <v>0</v>
      </c>
      <c r="BW114" s="37">
        <v>0</v>
      </c>
      <c r="BX114" s="13">
        <v>0</v>
      </c>
      <c r="BY114" s="38">
        <v>0</v>
      </c>
      <c r="BZ114" s="37">
        <v>0</v>
      </c>
      <c r="CA114" s="13">
        <v>0</v>
      </c>
      <c r="CB114" s="38">
        <v>0</v>
      </c>
      <c r="CC114" s="37">
        <v>0</v>
      </c>
      <c r="CD114" s="13">
        <v>0</v>
      </c>
      <c r="CE114" s="38">
        <v>0</v>
      </c>
      <c r="CF114" s="7">
        <f t="shared" si="189"/>
        <v>0</v>
      </c>
      <c r="CG114" s="15">
        <f t="shared" si="251"/>
        <v>0</v>
      </c>
      <c r="CH114" s="4"/>
      <c r="CI114" s="5"/>
      <c r="CJ114" s="4"/>
      <c r="CK114" s="4"/>
      <c r="CL114" s="4"/>
      <c r="CM114" s="5"/>
      <c r="CN114" s="4"/>
      <c r="CO114" s="4"/>
      <c r="CP114" s="4"/>
      <c r="CQ114" s="5"/>
      <c r="CR114" s="4"/>
      <c r="CS114" s="4"/>
      <c r="CT114" s="4"/>
      <c r="CU114" s="2"/>
      <c r="CV114" s="1"/>
      <c r="CW114" s="1"/>
      <c r="CX114" s="1"/>
      <c r="CY114" s="2"/>
      <c r="CZ114" s="1"/>
      <c r="DA114" s="1"/>
      <c r="DB114" s="1"/>
    </row>
    <row r="115" spans="1:181" x14ac:dyDescent="0.25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v>0</v>
      </c>
      <c r="X115" s="37">
        <v>0</v>
      </c>
      <c r="Y115" s="13">
        <v>0</v>
      </c>
      <c r="Z115" s="38"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0</v>
      </c>
      <c r="BM115" s="38">
        <v>0</v>
      </c>
      <c r="BN115" s="37">
        <v>0</v>
      </c>
      <c r="BO115" s="13">
        <v>0</v>
      </c>
      <c r="BP115" s="38">
        <v>0</v>
      </c>
      <c r="BQ115" s="37">
        <v>0</v>
      </c>
      <c r="BR115" s="13">
        <v>0</v>
      </c>
      <c r="BS115" s="38">
        <v>0</v>
      </c>
      <c r="BT115" s="37">
        <v>0</v>
      </c>
      <c r="BU115" s="13">
        <v>0</v>
      </c>
      <c r="BV115" s="38">
        <v>0</v>
      </c>
      <c r="BW115" s="37">
        <v>0</v>
      </c>
      <c r="BX115" s="13">
        <v>0</v>
      </c>
      <c r="BY115" s="38">
        <v>0</v>
      </c>
      <c r="BZ115" s="37">
        <v>0</v>
      </c>
      <c r="CA115" s="13">
        <v>0</v>
      </c>
      <c r="CB115" s="38">
        <v>0</v>
      </c>
      <c r="CC115" s="37">
        <v>0</v>
      </c>
      <c r="CD115" s="13">
        <v>0</v>
      </c>
      <c r="CE115" s="38">
        <v>0</v>
      </c>
      <c r="CF115" s="7">
        <f t="shared" ref="CF115:CF148" si="254">SUM(BW115,BQ115,BN115,BB115,AV115,AJ115,AA115,X115,R115,O115,I115,F115,C115)</f>
        <v>0</v>
      </c>
      <c r="CG115" s="15">
        <f t="shared" si="251"/>
        <v>0</v>
      </c>
      <c r="CH115" s="4"/>
      <c r="CI115" s="5"/>
      <c r="CJ115" s="4"/>
      <c r="CK115" s="4"/>
      <c r="CL115" s="4"/>
      <c r="CM115" s="5"/>
      <c r="CN115" s="4"/>
      <c r="CO115" s="4"/>
      <c r="CP115" s="4"/>
      <c r="CQ115" s="5"/>
      <c r="CR115" s="4"/>
      <c r="CS115" s="4"/>
      <c r="CT115" s="4"/>
      <c r="CU115" s="2"/>
      <c r="CV115" s="1"/>
      <c r="CW115" s="1"/>
      <c r="CX115" s="1"/>
      <c r="CY115" s="2"/>
      <c r="CZ115" s="1"/>
      <c r="DA115" s="1"/>
      <c r="DB115" s="1"/>
    </row>
    <row r="116" spans="1:181" x14ac:dyDescent="0.25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v>0</v>
      </c>
      <c r="X116" s="37">
        <v>0</v>
      </c>
      <c r="Y116" s="13">
        <v>0</v>
      </c>
      <c r="Z116" s="38"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37">
        <v>0</v>
      </c>
      <c r="BO116" s="13">
        <v>1</v>
      </c>
      <c r="BP116" s="38">
        <v>0</v>
      </c>
      <c r="BQ116" s="37">
        <v>0</v>
      </c>
      <c r="BR116" s="13">
        <v>0</v>
      </c>
      <c r="BS116" s="38">
        <v>0</v>
      </c>
      <c r="BT116" s="37">
        <v>0</v>
      </c>
      <c r="BU116" s="13">
        <v>0</v>
      </c>
      <c r="BV116" s="38">
        <v>0</v>
      </c>
      <c r="BW116" s="37">
        <v>0</v>
      </c>
      <c r="BX116" s="13">
        <v>0</v>
      </c>
      <c r="BY116" s="38">
        <v>0</v>
      </c>
      <c r="BZ116" s="37">
        <v>0</v>
      </c>
      <c r="CA116" s="13">
        <v>0</v>
      </c>
      <c r="CB116" s="38">
        <v>0</v>
      </c>
      <c r="CC116" s="37">
        <v>0</v>
      </c>
      <c r="CD116" s="13">
        <v>0</v>
      </c>
      <c r="CE116" s="38">
        <v>0</v>
      </c>
      <c r="CF116" s="7">
        <f t="shared" si="254"/>
        <v>0</v>
      </c>
      <c r="CG116" s="15">
        <f t="shared" si="251"/>
        <v>1</v>
      </c>
      <c r="CH116" s="4"/>
      <c r="CI116" s="5"/>
      <c r="CJ116" s="4"/>
      <c r="CK116" s="4"/>
      <c r="CL116" s="4"/>
      <c r="CM116" s="5"/>
      <c r="CN116" s="4"/>
      <c r="CO116" s="4"/>
      <c r="CP116" s="4"/>
      <c r="CQ116" s="5"/>
      <c r="CR116" s="4"/>
      <c r="CS116" s="4"/>
      <c r="CT116" s="4"/>
      <c r="CU116" s="2"/>
      <c r="CV116" s="1"/>
      <c r="CW116" s="1"/>
      <c r="CX116" s="1"/>
      <c r="CY116" s="2"/>
      <c r="CZ116" s="1"/>
      <c r="DA116" s="1"/>
      <c r="DB116" s="1"/>
    </row>
    <row r="117" spans="1:181" x14ac:dyDescent="0.25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v>0</v>
      </c>
      <c r="X117" s="37">
        <v>0</v>
      </c>
      <c r="Y117" s="13">
        <v>0</v>
      </c>
      <c r="Z117" s="38"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3</v>
      </c>
      <c r="AW117" s="13">
        <v>87</v>
      </c>
      <c r="AX117" s="38">
        <f t="shared" si="253"/>
        <v>29000</v>
      </c>
      <c r="AY117" s="37">
        <v>0</v>
      </c>
      <c r="AZ117" s="13">
        <v>0</v>
      </c>
      <c r="BA117" s="38"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0</v>
      </c>
      <c r="BI117" s="13">
        <v>0</v>
      </c>
      <c r="BJ117" s="38">
        <v>0</v>
      </c>
      <c r="BK117" s="37">
        <v>0</v>
      </c>
      <c r="BL117" s="13">
        <v>0</v>
      </c>
      <c r="BM117" s="38">
        <v>0</v>
      </c>
      <c r="BN117" s="37">
        <v>0</v>
      </c>
      <c r="BO117" s="13">
        <v>0</v>
      </c>
      <c r="BP117" s="38">
        <v>0</v>
      </c>
      <c r="BQ117" s="37">
        <v>0</v>
      </c>
      <c r="BR117" s="13">
        <v>0</v>
      </c>
      <c r="BS117" s="38">
        <v>0</v>
      </c>
      <c r="BT117" s="37">
        <v>0</v>
      </c>
      <c r="BU117" s="13">
        <v>0</v>
      </c>
      <c r="BV117" s="38">
        <v>0</v>
      </c>
      <c r="BW117" s="37">
        <v>0</v>
      </c>
      <c r="BX117" s="13">
        <v>0</v>
      </c>
      <c r="BY117" s="38">
        <v>0</v>
      </c>
      <c r="BZ117" s="37">
        <v>0</v>
      </c>
      <c r="CA117" s="13">
        <v>0</v>
      </c>
      <c r="CB117" s="38">
        <v>0</v>
      </c>
      <c r="CC117" s="37">
        <v>0</v>
      </c>
      <c r="CD117" s="13">
        <v>0</v>
      </c>
      <c r="CE117" s="38">
        <v>0</v>
      </c>
      <c r="CF117" s="7">
        <f t="shared" si="254"/>
        <v>3</v>
      </c>
      <c r="CG117" s="15">
        <f t="shared" si="251"/>
        <v>87</v>
      </c>
      <c r="CH117" s="4"/>
      <c r="CI117" s="5"/>
      <c r="CJ117" s="4"/>
      <c r="CK117" s="4"/>
      <c r="CL117" s="4"/>
      <c r="CM117" s="5"/>
      <c r="CN117" s="4"/>
      <c r="CO117" s="4"/>
      <c r="CP117" s="4"/>
      <c r="CQ117" s="5"/>
      <c r="CR117" s="4"/>
      <c r="CS117" s="4"/>
      <c r="CT117" s="4"/>
      <c r="CU117" s="2"/>
      <c r="CV117" s="1"/>
      <c r="CW117" s="1"/>
      <c r="CX117" s="1"/>
      <c r="CY117" s="2"/>
      <c r="CZ117" s="1"/>
      <c r="DA117" s="1"/>
      <c r="DB117" s="1"/>
    </row>
    <row r="118" spans="1:181" x14ac:dyDescent="0.25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v>0</v>
      </c>
      <c r="X118" s="37">
        <v>0</v>
      </c>
      <c r="Y118" s="13">
        <v>0</v>
      </c>
      <c r="Z118" s="38"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37">
        <v>0</v>
      </c>
      <c r="BO118" s="13">
        <v>0</v>
      </c>
      <c r="BP118" s="38">
        <v>0</v>
      </c>
      <c r="BQ118" s="37">
        <v>0</v>
      </c>
      <c r="BR118" s="13">
        <v>0</v>
      </c>
      <c r="BS118" s="38">
        <v>0</v>
      </c>
      <c r="BT118" s="37">
        <v>0</v>
      </c>
      <c r="BU118" s="13">
        <v>0</v>
      </c>
      <c r="BV118" s="38">
        <v>0</v>
      </c>
      <c r="BW118" s="37">
        <v>0</v>
      </c>
      <c r="BX118" s="13">
        <v>0</v>
      </c>
      <c r="BY118" s="38">
        <v>0</v>
      </c>
      <c r="BZ118" s="37">
        <v>0</v>
      </c>
      <c r="CA118" s="13">
        <v>0</v>
      </c>
      <c r="CB118" s="38">
        <v>0</v>
      </c>
      <c r="CC118" s="37">
        <v>0</v>
      </c>
      <c r="CD118" s="13">
        <v>0</v>
      </c>
      <c r="CE118" s="38">
        <v>0</v>
      </c>
      <c r="CF118" s="7">
        <f t="shared" si="254"/>
        <v>0</v>
      </c>
      <c r="CG118" s="15">
        <f t="shared" si="251"/>
        <v>0</v>
      </c>
      <c r="CH118" s="4"/>
      <c r="CI118" s="5"/>
      <c r="CJ118" s="4"/>
      <c r="CK118" s="4"/>
      <c r="CL118" s="4"/>
      <c r="CM118" s="5"/>
      <c r="CN118" s="4"/>
      <c r="CO118" s="4"/>
      <c r="CP118" s="4"/>
      <c r="CQ118" s="5"/>
      <c r="CR118" s="4"/>
      <c r="CS118" s="4"/>
      <c r="CT118" s="4"/>
      <c r="CU118" s="2"/>
      <c r="CV118" s="1"/>
      <c r="CW118" s="1"/>
      <c r="CX118" s="1"/>
      <c r="CY118" s="2"/>
      <c r="CZ118" s="1"/>
      <c r="DA118" s="1"/>
      <c r="DB118" s="1"/>
    </row>
    <row r="119" spans="1:181" x14ac:dyDescent="0.25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2</v>
      </c>
      <c r="J119" s="13">
        <v>90</v>
      </c>
      <c r="K119" s="38">
        <f t="shared" ref="K119" si="255">J119/I119*1000</f>
        <v>45000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v>0</v>
      </c>
      <c r="X119" s="37">
        <v>0</v>
      </c>
      <c r="Y119" s="13">
        <v>0</v>
      </c>
      <c r="Z119" s="38"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2</v>
      </c>
      <c r="AK119" s="13">
        <v>1</v>
      </c>
      <c r="AL119" s="38">
        <f t="shared" ref="AL119" si="256">AK119/AJ119*1000</f>
        <v>500</v>
      </c>
      <c r="AM119" s="37">
        <v>0</v>
      </c>
      <c r="AN119" s="13">
        <v>0</v>
      </c>
      <c r="AO119" s="38">
        <v>0</v>
      </c>
      <c r="AP119" s="37">
        <v>0</v>
      </c>
      <c r="AQ119" s="13">
        <v>0</v>
      </c>
      <c r="AR119" s="38">
        <v>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37">
        <v>0</v>
      </c>
      <c r="BO119" s="13">
        <v>0</v>
      </c>
      <c r="BP119" s="38">
        <v>0</v>
      </c>
      <c r="BQ119" s="37">
        <v>0</v>
      </c>
      <c r="BR119" s="13">
        <v>0</v>
      </c>
      <c r="BS119" s="38">
        <v>0</v>
      </c>
      <c r="BT119" s="37">
        <v>0</v>
      </c>
      <c r="BU119" s="13">
        <v>0</v>
      </c>
      <c r="BV119" s="38">
        <v>0</v>
      </c>
      <c r="BW119" s="37">
        <v>0</v>
      </c>
      <c r="BX119" s="13">
        <v>0</v>
      </c>
      <c r="BY119" s="38">
        <v>0</v>
      </c>
      <c r="BZ119" s="37">
        <v>0</v>
      </c>
      <c r="CA119" s="13">
        <v>0</v>
      </c>
      <c r="CB119" s="38">
        <v>0</v>
      </c>
      <c r="CC119" s="37">
        <v>0</v>
      </c>
      <c r="CD119" s="13">
        <v>0</v>
      </c>
      <c r="CE119" s="38">
        <v>0</v>
      </c>
      <c r="CF119" s="7">
        <f t="shared" si="254"/>
        <v>4</v>
      </c>
      <c r="CG119" s="15">
        <f t="shared" si="251"/>
        <v>91</v>
      </c>
      <c r="CH119" s="4"/>
      <c r="CI119" s="5"/>
      <c r="CJ119" s="4"/>
      <c r="CK119" s="4"/>
      <c r="CL119" s="4"/>
      <c r="CM119" s="5"/>
      <c r="CN119" s="4"/>
      <c r="CO119" s="4"/>
      <c r="CP119" s="4"/>
      <c r="CQ119" s="5"/>
      <c r="CR119" s="4"/>
      <c r="CS119" s="4"/>
      <c r="CT119" s="4"/>
      <c r="CU119" s="2"/>
      <c r="CV119" s="1"/>
      <c r="CW119" s="1"/>
      <c r="CX119" s="1"/>
      <c r="CY119" s="2"/>
      <c r="CZ119" s="1"/>
      <c r="DA119" s="1"/>
      <c r="DB119" s="1"/>
    </row>
    <row r="120" spans="1:181" x14ac:dyDescent="0.25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v>0</v>
      </c>
      <c r="X120" s="37">
        <v>0</v>
      </c>
      <c r="Y120" s="13">
        <v>0</v>
      </c>
      <c r="Z120" s="38"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2</v>
      </c>
      <c r="AW120" s="13">
        <v>101</v>
      </c>
      <c r="AX120" s="38">
        <f t="shared" si="253"/>
        <v>50500</v>
      </c>
      <c r="AY120" s="37">
        <v>0</v>
      </c>
      <c r="AZ120" s="13">
        <v>0</v>
      </c>
      <c r="BA120" s="38"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0</v>
      </c>
      <c r="BI120" s="13">
        <v>0</v>
      </c>
      <c r="BJ120" s="38">
        <v>0</v>
      </c>
      <c r="BK120" s="37">
        <v>0</v>
      </c>
      <c r="BL120" s="13">
        <v>0</v>
      </c>
      <c r="BM120" s="38">
        <v>0</v>
      </c>
      <c r="BN120" s="37">
        <v>0</v>
      </c>
      <c r="BO120" s="13">
        <v>0</v>
      </c>
      <c r="BP120" s="38">
        <v>0</v>
      </c>
      <c r="BQ120" s="37">
        <v>0</v>
      </c>
      <c r="BR120" s="13">
        <v>0</v>
      </c>
      <c r="BS120" s="38">
        <v>0</v>
      </c>
      <c r="BT120" s="37">
        <v>0</v>
      </c>
      <c r="BU120" s="13">
        <v>0</v>
      </c>
      <c r="BV120" s="38">
        <v>0</v>
      </c>
      <c r="BW120" s="37">
        <v>0</v>
      </c>
      <c r="BX120" s="13">
        <v>0</v>
      </c>
      <c r="BY120" s="38">
        <v>0</v>
      </c>
      <c r="BZ120" s="37">
        <v>0</v>
      </c>
      <c r="CA120" s="13">
        <v>0</v>
      </c>
      <c r="CB120" s="38">
        <v>0</v>
      </c>
      <c r="CC120" s="37">
        <v>0</v>
      </c>
      <c r="CD120" s="13">
        <v>0</v>
      </c>
      <c r="CE120" s="38">
        <v>0</v>
      </c>
      <c r="CF120" s="7">
        <f t="shared" si="254"/>
        <v>2</v>
      </c>
      <c r="CG120" s="15">
        <f t="shared" si="251"/>
        <v>101</v>
      </c>
      <c r="CH120" s="4"/>
      <c r="CI120" s="5"/>
      <c r="CJ120" s="4"/>
      <c r="CK120" s="4"/>
      <c r="CL120" s="4"/>
      <c r="CM120" s="5"/>
      <c r="CN120" s="4"/>
      <c r="CO120" s="4"/>
      <c r="CP120" s="4"/>
      <c r="CQ120" s="5"/>
      <c r="CR120" s="4"/>
      <c r="CS120" s="4"/>
      <c r="CT120" s="4"/>
      <c r="CU120" s="2"/>
      <c r="CV120" s="1"/>
      <c r="CW120" s="1"/>
      <c r="CX120" s="1"/>
      <c r="CY120" s="2"/>
      <c r="CZ120" s="1"/>
      <c r="DA120" s="1"/>
      <c r="DB120" s="1"/>
    </row>
    <row r="121" spans="1:181" x14ac:dyDescent="0.25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v>0</v>
      </c>
      <c r="X121" s="37">
        <v>0</v>
      </c>
      <c r="Y121" s="13">
        <v>0</v>
      </c>
      <c r="Z121" s="38"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37">
        <v>0</v>
      </c>
      <c r="BO121" s="13">
        <v>0</v>
      </c>
      <c r="BP121" s="38">
        <v>0</v>
      </c>
      <c r="BQ121" s="37">
        <v>0</v>
      </c>
      <c r="BR121" s="13">
        <v>0</v>
      </c>
      <c r="BS121" s="38">
        <v>0</v>
      </c>
      <c r="BT121" s="37">
        <v>0</v>
      </c>
      <c r="BU121" s="13">
        <v>0</v>
      </c>
      <c r="BV121" s="38">
        <v>0</v>
      </c>
      <c r="BW121" s="37">
        <v>1</v>
      </c>
      <c r="BX121" s="13">
        <v>8</v>
      </c>
      <c r="BY121" s="38">
        <f t="shared" si="250"/>
        <v>8000</v>
      </c>
      <c r="BZ121" s="37">
        <v>0</v>
      </c>
      <c r="CA121" s="13">
        <v>0</v>
      </c>
      <c r="CB121" s="38">
        <v>0</v>
      </c>
      <c r="CC121" s="37">
        <v>0</v>
      </c>
      <c r="CD121" s="13">
        <v>0</v>
      </c>
      <c r="CE121" s="38">
        <v>0</v>
      </c>
      <c r="CF121" s="7">
        <f t="shared" si="254"/>
        <v>1</v>
      </c>
      <c r="CG121" s="15">
        <f t="shared" si="251"/>
        <v>8</v>
      </c>
      <c r="CH121" s="4"/>
      <c r="CI121" s="5"/>
      <c r="CJ121" s="4"/>
      <c r="CK121" s="4"/>
      <c r="CL121" s="4"/>
      <c r="CM121" s="5"/>
      <c r="CN121" s="4"/>
      <c r="CO121" s="4"/>
      <c r="CP121" s="4"/>
      <c r="CQ121" s="5"/>
      <c r="CR121" s="4"/>
      <c r="CS121" s="4"/>
      <c r="CT121" s="4"/>
      <c r="CU121" s="2"/>
      <c r="CV121" s="1"/>
      <c r="CW121" s="1"/>
      <c r="CX121" s="1"/>
      <c r="CY121" s="2"/>
      <c r="CZ121" s="1"/>
      <c r="DA121" s="1"/>
      <c r="DB121" s="1"/>
    </row>
    <row r="122" spans="1:181" ht="15.75" thickBot="1" x14ac:dyDescent="0.3">
      <c r="A122" s="48"/>
      <c r="B122" s="49" t="s">
        <v>17</v>
      </c>
      <c r="C122" s="39">
        <f>SUM(C110:C121)</f>
        <v>0</v>
      </c>
      <c r="D122" s="31">
        <f>SUM(D110:D121)</f>
        <v>0</v>
      </c>
      <c r="E122" s="40"/>
      <c r="F122" s="39">
        <f t="shared" ref="F122:G122" si="257">SUM(F110:F121)</f>
        <v>0</v>
      </c>
      <c r="G122" s="31">
        <f t="shared" si="257"/>
        <v>0</v>
      </c>
      <c r="H122" s="40"/>
      <c r="I122" s="39">
        <f t="shared" ref="I122:J122" si="258">SUM(I110:I121)</f>
        <v>2</v>
      </c>
      <c r="J122" s="31">
        <f t="shared" si="258"/>
        <v>90</v>
      </c>
      <c r="K122" s="40"/>
      <c r="L122" s="39">
        <f t="shared" ref="L122:M122" si="259">SUM(L110:L121)</f>
        <v>0</v>
      </c>
      <c r="M122" s="31">
        <f t="shared" si="259"/>
        <v>0</v>
      </c>
      <c r="N122" s="40"/>
      <c r="O122" s="39">
        <f t="shared" ref="O122:P122" si="260">SUM(O110:O121)</f>
        <v>0</v>
      </c>
      <c r="P122" s="31">
        <f t="shared" si="260"/>
        <v>0</v>
      </c>
      <c r="Q122" s="40"/>
      <c r="R122" s="39">
        <f t="shared" ref="R122:S122" si="261">SUM(R110:R121)</f>
        <v>0</v>
      </c>
      <c r="S122" s="31">
        <f t="shared" si="261"/>
        <v>0</v>
      </c>
      <c r="T122" s="40"/>
      <c r="U122" s="39">
        <f t="shared" ref="U122:V122" si="262">SUM(U110:U121)</f>
        <v>0</v>
      </c>
      <c r="V122" s="31">
        <f t="shared" si="262"/>
        <v>1</v>
      </c>
      <c r="W122" s="40"/>
      <c r="X122" s="39">
        <f t="shared" ref="X122:Y122" si="263">SUM(X110:X121)</f>
        <v>32</v>
      </c>
      <c r="Y122" s="31">
        <f t="shared" si="263"/>
        <v>398</v>
      </c>
      <c r="Z122" s="40"/>
      <c r="AA122" s="39">
        <f t="shared" ref="AA122:AB122" si="264">SUM(AA110:AA121)</f>
        <v>0</v>
      </c>
      <c r="AB122" s="31">
        <f t="shared" si="264"/>
        <v>0</v>
      </c>
      <c r="AC122" s="40"/>
      <c r="AD122" s="39">
        <f t="shared" ref="AD122:AE122" si="265">SUM(AD110:AD121)</f>
        <v>0</v>
      </c>
      <c r="AE122" s="31">
        <f t="shared" si="265"/>
        <v>0</v>
      </c>
      <c r="AF122" s="40"/>
      <c r="AG122" s="39">
        <f t="shared" ref="AG122:AH122" si="266">SUM(AG110:AG121)</f>
        <v>0</v>
      </c>
      <c r="AH122" s="31">
        <f t="shared" si="266"/>
        <v>0</v>
      </c>
      <c r="AI122" s="40"/>
      <c r="AJ122" s="39">
        <f t="shared" ref="AJ122:AK122" si="267">SUM(AJ110:AJ121)</f>
        <v>2</v>
      </c>
      <c r="AK122" s="31">
        <f t="shared" si="267"/>
        <v>1</v>
      </c>
      <c r="AL122" s="40"/>
      <c r="AM122" s="39">
        <f t="shared" ref="AM122:AN122" si="268">SUM(AM110:AM121)</f>
        <v>0</v>
      </c>
      <c r="AN122" s="31">
        <f t="shared" si="268"/>
        <v>0</v>
      </c>
      <c r="AO122" s="40"/>
      <c r="AP122" s="39">
        <f t="shared" ref="AP122:AQ122" si="269">SUM(AP110:AP121)</f>
        <v>0</v>
      </c>
      <c r="AQ122" s="31">
        <f t="shared" si="269"/>
        <v>0</v>
      </c>
      <c r="AR122" s="40"/>
      <c r="AS122" s="39">
        <f t="shared" ref="AS122:AT122" si="270">SUM(AS110:AS121)</f>
        <v>0</v>
      </c>
      <c r="AT122" s="31">
        <f t="shared" si="270"/>
        <v>0</v>
      </c>
      <c r="AU122" s="40"/>
      <c r="AV122" s="39">
        <f t="shared" ref="AV122:AW122" si="271">SUM(AV110:AV121)</f>
        <v>8</v>
      </c>
      <c r="AW122" s="31">
        <f t="shared" si="271"/>
        <v>279</v>
      </c>
      <c r="AX122" s="40"/>
      <c r="AY122" s="39">
        <f t="shared" ref="AY122:AZ122" si="272">SUM(AY110:AY121)</f>
        <v>0</v>
      </c>
      <c r="AZ122" s="31">
        <f t="shared" si="272"/>
        <v>0</v>
      </c>
      <c r="BA122" s="40"/>
      <c r="BB122" s="39">
        <f t="shared" ref="BB122:BC122" si="273">SUM(BB110:BB121)</f>
        <v>0</v>
      </c>
      <c r="BC122" s="31">
        <f t="shared" si="273"/>
        <v>0</v>
      </c>
      <c r="BD122" s="40"/>
      <c r="BE122" s="39">
        <f t="shared" ref="BE122:BF122" si="274">SUM(BE110:BE121)</f>
        <v>0</v>
      </c>
      <c r="BF122" s="31">
        <f t="shared" si="274"/>
        <v>0</v>
      </c>
      <c r="BG122" s="40"/>
      <c r="BH122" s="39">
        <f t="shared" ref="BH122:BI122" si="275">SUM(BH110:BH121)</f>
        <v>0</v>
      </c>
      <c r="BI122" s="31">
        <f t="shared" si="275"/>
        <v>0</v>
      </c>
      <c r="BJ122" s="40"/>
      <c r="BK122" s="39">
        <f t="shared" ref="BK122:BL122" si="276">SUM(BK110:BK121)</f>
        <v>0</v>
      </c>
      <c r="BL122" s="31">
        <f t="shared" si="276"/>
        <v>0</v>
      </c>
      <c r="BM122" s="40"/>
      <c r="BN122" s="39">
        <f t="shared" ref="BN122:BO122" si="277">SUM(BN110:BN121)</f>
        <v>0</v>
      </c>
      <c r="BO122" s="31">
        <f t="shared" si="277"/>
        <v>1</v>
      </c>
      <c r="BP122" s="40"/>
      <c r="BQ122" s="39">
        <f t="shared" ref="BQ122:BR122" si="278">SUM(BQ110:BQ121)</f>
        <v>0</v>
      </c>
      <c r="BR122" s="31">
        <f t="shared" si="278"/>
        <v>0</v>
      </c>
      <c r="BS122" s="40"/>
      <c r="BT122" s="39">
        <f t="shared" ref="BT122:BU122" si="279">SUM(BT110:BT121)</f>
        <v>0</v>
      </c>
      <c r="BU122" s="31">
        <f t="shared" si="279"/>
        <v>0</v>
      </c>
      <c r="BV122" s="40"/>
      <c r="BW122" s="39">
        <f t="shared" ref="BW122:BX122" si="280">SUM(BW110:BW121)</f>
        <v>19</v>
      </c>
      <c r="BX122" s="31">
        <f t="shared" si="280"/>
        <v>500</v>
      </c>
      <c r="BY122" s="40"/>
      <c r="BZ122" s="39">
        <f t="shared" ref="BZ122:CA122" si="281">SUM(BZ110:BZ121)</f>
        <v>0</v>
      </c>
      <c r="CA122" s="31">
        <f t="shared" si="281"/>
        <v>0</v>
      </c>
      <c r="CB122" s="40"/>
      <c r="CC122" s="39">
        <f t="shared" ref="CC122:CD122" si="282">SUM(CC110:CC121)</f>
        <v>0</v>
      </c>
      <c r="CD122" s="31">
        <f t="shared" si="282"/>
        <v>0</v>
      </c>
      <c r="CE122" s="40"/>
      <c r="CF122" s="32">
        <f t="shared" si="254"/>
        <v>63</v>
      </c>
      <c r="CG122" s="33">
        <f t="shared" si="251"/>
        <v>1270</v>
      </c>
      <c r="CH122" s="4"/>
      <c r="CI122" s="5"/>
      <c r="CJ122" s="4"/>
      <c r="CK122" s="4"/>
      <c r="CL122" s="4"/>
      <c r="CM122" s="5"/>
      <c r="CN122" s="4"/>
      <c r="CO122" s="4"/>
      <c r="CP122" s="4"/>
      <c r="CQ122" s="5"/>
      <c r="CR122" s="4"/>
      <c r="CS122" s="4"/>
      <c r="CT122" s="4"/>
      <c r="CU122" s="2"/>
      <c r="CV122" s="1"/>
      <c r="CW122" s="1"/>
      <c r="CX122" s="1"/>
      <c r="CY122" s="2"/>
      <c r="CZ122" s="1"/>
      <c r="DA122" s="1"/>
      <c r="DB122" s="1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</row>
    <row r="123" spans="1:181" x14ac:dyDescent="0.25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15</v>
      </c>
      <c r="J123" s="13">
        <v>678</v>
      </c>
      <c r="K123" s="38">
        <f t="shared" ref="K123" si="283">J123/I123*1000</f>
        <v>45200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v>0</v>
      </c>
      <c r="X123" s="37">
        <v>0</v>
      </c>
      <c r="Y123" s="13">
        <v>0</v>
      </c>
      <c r="Z123" s="38"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37">
        <v>0</v>
      </c>
      <c r="BO123" s="13">
        <v>0</v>
      </c>
      <c r="BP123" s="38">
        <v>0</v>
      </c>
      <c r="BQ123" s="37">
        <v>0</v>
      </c>
      <c r="BR123" s="13">
        <v>0</v>
      </c>
      <c r="BS123" s="38">
        <v>0</v>
      </c>
      <c r="BT123" s="37">
        <v>0</v>
      </c>
      <c r="BU123" s="13">
        <v>0</v>
      </c>
      <c r="BV123" s="38">
        <v>0</v>
      </c>
      <c r="BW123" s="43">
        <v>0</v>
      </c>
      <c r="BX123" s="14">
        <v>0</v>
      </c>
      <c r="BY123" s="38">
        <v>0</v>
      </c>
      <c r="BZ123" s="37">
        <v>0</v>
      </c>
      <c r="CA123" s="13">
        <v>0</v>
      </c>
      <c r="CB123" s="38">
        <v>0</v>
      </c>
      <c r="CC123" s="37">
        <v>0</v>
      </c>
      <c r="CD123" s="13">
        <v>0</v>
      </c>
      <c r="CE123" s="38">
        <v>0</v>
      </c>
      <c r="CF123" s="7">
        <f t="shared" si="254"/>
        <v>15</v>
      </c>
      <c r="CG123" s="15">
        <f t="shared" si="251"/>
        <v>678</v>
      </c>
      <c r="CH123" s="4"/>
      <c r="CI123" s="5"/>
      <c r="CJ123" s="4"/>
      <c r="CK123" s="4"/>
      <c r="CL123" s="4"/>
      <c r="CM123" s="5"/>
      <c r="CN123" s="4"/>
      <c r="CO123" s="4"/>
      <c r="CP123" s="4"/>
      <c r="CQ123" s="5"/>
      <c r="CR123" s="4"/>
      <c r="CS123" s="4"/>
      <c r="CT123" s="4"/>
      <c r="CU123" s="2"/>
      <c r="CV123" s="1"/>
      <c r="CW123" s="1"/>
      <c r="CX123" s="1"/>
      <c r="CY123" s="2"/>
      <c r="CZ123" s="1"/>
      <c r="DA123" s="1"/>
      <c r="DB123" s="1"/>
    </row>
    <row r="124" spans="1:181" x14ac:dyDescent="0.25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v>0</v>
      </c>
      <c r="X124" s="43">
        <v>0</v>
      </c>
      <c r="Y124" s="14">
        <v>0</v>
      </c>
      <c r="Z124" s="38"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43">
        <v>0</v>
      </c>
      <c r="AW124" s="14">
        <v>0</v>
      </c>
      <c r="AX124" s="38">
        <v>0</v>
      </c>
      <c r="AY124" s="37">
        <v>0</v>
      </c>
      <c r="AZ124" s="13">
        <v>0</v>
      </c>
      <c r="BA124" s="38"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37">
        <v>0</v>
      </c>
      <c r="BI124" s="13">
        <v>0</v>
      </c>
      <c r="BJ124" s="38">
        <v>0</v>
      </c>
      <c r="BK124" s="37">
        <v>0</v>
      </c>
      <c r="BL124" s="13">
        <v>0</v>
      </c>
      <c r="BM124" s="38">
        <v>0</v>
      </c>
      <c r="BN124" s="37">
        <v>0</v>
      </c>
      <c r="BO124" s="13">
        <v>0</v>
      </c>
      <c r="BP124" s="38">
        <v>0</v>
      </c>
      <c r="BQ124" s="37">
        <v>0</v>
      </c>
      <c r="BR124" s="13">
        <v>0</v>
      </c>
      <c r="BS124" s="38">
        <v>0</v>
      </c>
      <c r="BT124" s="37">
        <v>0</v>
      </c>
      <c r="BU124" s="13">
        <v>0</v>
      </c>
      <c r="BV124" s="38">
        <v>0</v>
      </c>
      <c r="BW124" s="43">
        <v>0</v>
      </c>
      <c r="BX124" s="14">
        <v>0</v>
      </c>
      <c r="BY124" s="38">
        <v>0</v>
      </c>
      <c r="BZ124" s="37">
        <v>0</v>
      </c>
      <c r="CA124" s="13">
        <v>0</v>
      </c>
      <c r="CB124" s="38">
        <v>0</v>
      </c>
      <c r="CC124" s="37">
        <v>0</v>
      </c>
      <c r="CD124" s="13">
        <v>0</v>
      </c>
      <c r="CE124" s="38">
        <v>0</v>
      </c>
      <c r="CF124" s="7">
        <f t="shared" si="254"/>
        <v>0</v>
      </c>
      <c r="CG124" s="15">
        <f t="shared" si="251"/>
        <v>0</v>
      </c>
      <c r="CH124" s="4"/>
      <c r="CI124" s="5"/>
      <c r="CJ124" s="4"/>
      <c r="CK124" s="4"/>
      <c r="CL124" s="4"/>
      <c r="CM124" s="5"/>
      <c r="CN124" s="4"/>
      <c r="CO124" s="4"/>
      <c r="CP124" s="4"/>
      <c r="CQ124" s="5"/>
      <c r="CR124" s="4"/>
      <c r="CS124" s="4"/>
      <c r="CT124" s="4"/>
      <c r="CU124" s="2"/>
      <c r="CV124" s="1"/>
      <c r="CW124" s="1"/>
      <c r="CX124" s="1"/>
      <c r="CY124" s="2"/>
      <c r="CZ124" s="1"/>
      <c r="DA124" s="1"/>
      <c r="DB124" s="1"/>
    </row>
    <row r="125" spans="1:181" x14ac:dyDescent="0.25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v>0</v>
      </c>
      <c r="X125" s="43">
        <v>0</v>
      </c>
      <c r="Y125" s="14">
        <v>0</v>
      </c>
      <c r="Z125" s="38"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37">
        <v>0</v>
      </c>
      <c r="BO125" s="13">
        <v>0</v>
      </c>
      <c r="BP125" s="38">
        <v>0</v>
      </c>
      <c r="BQ125" s="37">
        <v>0</v>
      </c>
      <c r="BR125" s="13">
        <v>0</v>
      </c>
      <c r="BS125" s="38">
        <v>0</v>
      </c>
      <c r="BT125" s="37">
        <v>0</v>
      </c>
      <c r="BU125" s="13">
        <v>0</v>
      </c>
      <c r="BV125" s="38">
        <v>0</v>
      </c>
      <c r="BW125" s="37">
        <v>0</v>
      </c>
      <c r="BX125" s="13">
        <v>0</v>
      </c>
      <c r="BY125" s="38">
        <v>0</v>
      </c>
      <c r="BZ125" s="37">
        <v>0</v>
      </c>
      <c r="CA125" s="13">
        <v>0</v>
      </c>
      <c r="CB125" s="38">
        <v>0</v>
      </c>
      <c r="CC125" s="37">
        <v>0</v>
      </c>
      <c r="CD125" s="13">
        <v>0</v>
      </c>
      <c r="CE125" s="38">
        <v>0</v>
      </c>
      <c r="CF125" s="7">
        <f t="shared" si="254"/>
        <v>0</v>
      </c>
      <c r="CG125" s="15">
        <f t="shared" si="251"/>
        <v>0</v>
      </c>
      <c r="CH125" s="4"/>
      <c r="CI125" s="5"/>
      <c r="CJ125" s="4"/>
      <c r="CK125" s="4"/>
      <c r="CL125" s="4"/>
      <c r="CM125" s="5"/>
      <c r="CN125" s="4"/>
      <c r="CO125" s="4"/>
      <c r="CP125" s="4"/>
      <c r="CQ125" s="5"/>
      <c r="CR125" s="4"/>
      <c r="CS125" s="4"/>
      <c r="CT125" s="4"/>
      <c r="CU125" s="2"/>
      <c r="CV125" s="1"/>
      <c r="CW125" s="1"/>
      <c r="CX125" s="1"/>
      <c r="CY125" s="2"/>
      <c r="CZ125" s="1"/>
      <c r="DA125" s="1"/>
      <c r="DB125" s="1"/>
    </row>
    <row r="126" spans="1:181" x14ac:dyDescent="0.25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v>0</v>
      </c>
      <c r="X126" s="37">
        <v>0</v>
      </c>
      <c r="Y126" s="13">
        <v>0</v>
      </c>
      <c r="Z126" s="38"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37">
        <v>0</v>
      </c>
      <c r="BO126" s="13">
        <v>0</v>
      </c>
      <c r="BP126" s="38">
        <v>0</v>
      </c>
      <c r="BQ126" s="37">
        <v>0</v>
      </c>
      <c r="BR126" s="13">
        <v>0</v>
      </c>
      <c r="BS126" s="38">
        <v>0</v>
      </c>
      <c r="BT126" s="37">
        <v>0</v>
      </c>
      <c r="BU126" s="13">
        <v>0</v>
      </c>
      <c r="BV126" s="38">
        <v>0</v>
      </c>
      <c r="BW126" s="37">
        <v>7</v>
      </c>
      <c r="BX126" s="13">
        <v>190</v>
      </c>
      <c r="BY126" s="38">
        <f t="shared" ref="BY126" si="284">BX126/BW126*1000</f>
        <v>27142.857142857141</v>
      </c>
      <c r="BZ126" s="37">
        <v>0</v>
      </c>
      <c r="CA126" s="13">
        <v>0</v>
      </c>
      <c r="CB126" s="38">
        <v>0</v>
      </c>
      <c r="CC126" s="37">
        <v>0</v>
      </c>
      <c r="CD126" s="13">
        <v>0</v>
      </c>
      <c r="CE126" s="38">
        <v>0</v>
      </c>
      <c r="CF126" s="7">
        <f t="shared" si="254"/>
        <v>7</v>
      </c>
      <c r="CG126" s="15">
        <f t="shared" si="251"/>
        <v>190</v>
      </c>
      <c r="CH126" s="4"/>
      <c r="CI126" s="5"/>
      <c r="CJ126" s="4"/>
      <c r="CK126" s="4"/>
      <c r="CL126" s="4"/>
      <c r="CM126" s="5"/>
      <c r="CN126" s="4"/>
      <c r="CO126" s="4"/>
      <c r="CP126" s="4"/>
      <c r="CQ126" s="5"/>
      <c r="CR126" s="4"/>
      <c r="CS126" s="4"/>
      <c r="CT126" s="4"/>
      <c r="CU126" s="2"/>
      <c r="CV126" s="1"/>
      <c r="CW126" s="1"/>
      <c r="CX126" s="1"/>
      <c r="CY126" s="2"/>
      <c r="CZ126" s="1"/>
      <c r="DA126" s="1"/>
      <c r="DB126" s="1"/>
    </row>
    <row r="127" spans="1:181" x14ac:dyDescent="0.25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v>0</v>
      </c>
      <c r="X127" s="37">
        <v>0</v>
      </c>
      <c r="Y127" s="13">
        <v>0</v>
      </c>
      <c r="Z127" s="38"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3</v>
      </c>
      <c r="AW127" s="13">
        <v>150</v>
      </c>
      <c r="AX127" s="38">
        <f t="shared" ref="AX127" si="285">AW127/AV127*1000</f>
        <v>50000</v>
      </c>
      <c r="AY127" s="37">
        <v>0</v>
      </c>
      <c r="AZ127" s="13">
        <v>0</v>
      </c>
      <c r="BA127" s="38"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0</v>
      </c>
      <c r="BI127" s="13">
        <v>0</v>
      </c>
      <c r="BJ127" s="38">
        <v>0</v>
      </c>
      <c r="BK127" s="37">
        <v>0</v>
      </c>
      <c r="BL127" s="13">
        <v>0</v>
      </c>
      <c r="BM127" s="38">
        <v>0</v>
      </c>
      <c r="BN127" s="37">
        <v>0</v>
      </c>
      <c r="BO127" s="13">
        <v>0</v>
      </c>
      <c r="BP127" s="38">
        <v>0</v>
      </c>
      <c r="BQ127" s="37">
        <v>0</v>
      </c>
      <c r="BR127" s="13">
        <v>0</v>
      </c>
      <c r="BS127" s="38">
        <v>0</v>
      </c>
      <c r="BT127" s="37">
        <v>0</v>
      </c>
      <c r="BU127" s="13">
        <v>0</v>
      </c>
      <c r="BV127" s="38">
        <v>0</v>
      </c>
      <c r="BW127" s="37">
        <v>0</v>
      </c>
      <c r="BX127" s="13">
        <v>0</v>
      </c>
      <c r="BY127" s="38">
        <v>0</v>
      </c>
      <c r="BZ127" s="37">
        <v>0</v>
      </c>
      <c r="CA127" s="13">
        <v>0</v>
      </c>
      <c r="CB127" s="38">
        <v>0</v>
      </c>
      <c r="CC127" s="37">
        <v>0</v>
      </c>
      <c r="CD127" s="13">
        <v>0</v>
      </c>
      <c r="CE127" s="38">
        <v>0</v>
      </c>
      <c r="CF127" s="7">
        <f t="shared" si="254"/>
        <v>3</v>
      </c>
      <c r="CG127" s="15">
        <f t="shared" si="251"/>
        <v>150</v>
      </c>
      <c r="CH127" s="4"/>
      <c r="CI127" s="5"/>
      <c r="CJ127" s="4"/>
      <c r="CK127" s="4"/>
      <c r="CL127" s="4"/>
      <c r="CM127" s="5"/>
      <c r="CN127" s="4"/>
      <c r="CO127" s="4"/>
      <c r="CP127" s="4"/>
      <c r="CQ127" s="5"/>
      <c r="CR127" s="4"/>
      <c r="CS127" s="4"/>
      <c r="CT127" s="4"/>
      <c r="CU127" s="2"/>
      <c r="CV127" s="1"/>
      <c r="CW127" s="1"/>
      <c r="CX127" s="1"/>
      <c r="CY127" s="2"/>
      <c r="CZ127" s="1"/>
      <c r="DA127" s="1"/>
      <c r="DB127" s="1"/>
    </row>
    <row r="128" spans="1:181" x14ac:dyDescent="0.25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18</v>
      </c>
      <c r="J128" s="13">
        <v>1467</v>
      </c>
      <c r="K128" s="38">
        <f t="shared" ref="K128" si="286">J128/I128*1000</f>
        <v>81500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v>0</v>
      </c>
      <c r="X128" s="37">
        <v>0</v>
      </c>
      <c r="Y128" s="13">
        <v>0</v>
      </c>
      <c r="Z128" s="38"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37">
        <v>0</v>
      </c>
      <c r="BO128" s="13">
        <v>0</v>
      </c>
      <c r="BP128" s="38">
        <v>0</v>
      </c>
      <c r="BQ128" s="37">
        <v>0</v>
      </c>
      <c r="BR128" s="13">
        <v>0</v>
      </c>
      <c r="BS128" s="38">
        <v>0</v>
      </c>
      <c r="BT128" s="37">
        <v>0</v>
      </c>
      <c r="BU128" s="13">
        <v>0</v>
      </c>
      <c r="BV128" s="38">
        <v>0</v>
      </c>
      <c r="BW128" s="37">
        <v>0</v>
      </c>
      <c r="BX128" s="13">
        <v>0</v>
      </c>
      <c r="BY128" s="38">
        <v>0</v>
      </c>
      <c r="BZ128" s="37">
        <v>0</v>
      </c>
      <c r="CA128" s="13">
        <v>0</v>
      </c>
      <c r="CB128" s="38">
        <v>0</v>
      </c>
      <c r="CC128" s="37">
        <v>0</v>
      </c>
      <c r="CD128" s="13">
        <v>0</v>
      </c>
      <c r="CE128" s="38">
        <v>0</v>
      </c>
      <c r="CF128" s="7">
        <f t="shared" si="254"/>
        <v>18</v>
      </c>
      <c r="CG128" s="15">
        <f t="shared" si="251"/>
        <v>1467</v>
      </c>
      <c r="CH128" s="4"/>
      <c r="CI128" s="5"/>
      <c r="CJ128" s="4"/>
      <c r="CK128" s="4"/>
      <c r="CL128" s="4"/>
      <c r="CM128" s="5"/>
      <c r="CN128" s="4"/>
      <c r="CO128" s="4"/>
      <c r="CP128" s="4"/>
      <c r="CQ128" s="5"/>
      <c r="CR128" s="4"/>
      <c r="CS128" s="4"/>
      <c r="CT128" s="4"/>
      <c r="CU128" s="2"/>
      <c r="CV128" s="1"/>
      <c r="CW128" s="1"/>
      <c r="CX128" s="1"/>
      <c r="CY128" s="2"/>
      <c r="CZ128" s="1"/>
      <c r="DA128" s="1"/>
      <c r="DB128" s="1"/>
    </row>
    <row r="129" spans="1:181" x14ac:dyDescent="0.25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v>0</v>
      </c>
      <c r="X129" s="37">
        <v>0</v>
      </c>
      <c r="Y129" s="13">
        <v>0</v>
      </c>
      <c r="Z129" s="38"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37">
        <v>0</v>
      </c>
      <c r="BO129" s="13">
        <v>0</v>
      </c>
      <c r="BP129" s="38">
        <v>0</v>
      </c>
      <c r="BQ129" s="37">
        <v>0</v>
      </c>
      <c r="BR129" s="13">
        <v>0</v>
      </c>
      <c r="BS129" s="38">
        <v>0</v>
      </c>
      <c r="BT129" s="37">
        <v>0</v>
      </c>
      <c r="BU129" s="13">
        <v>0</v>
      </c>
      <c r="BV129" s="38">
        <v>0</v>
      </c>
      <c r="BW129" s="37">
        <v>0</v>
      </c>
      <c r="BX129" s="13">
        <v>0</v>
      </c>
      <c r="BY129" s="38">
        <v>0</v>
      </c>
      <c r="BZ129" s="37">
        <v>0</v>
      </c>
      <c r="CA129" s="13">
        <v>0</v>
      </c>
      <c r="CB129" s="38">
        <v>0</v>
      </c>
      <c r="CC129" s="37">
        <v>0</v>
      </c>
      <c r="CD129" s="13">
        <v>0</v>
      </c>
      <c r="CE129" s="38">
        <v>0</v>
      </c>
      <c r="CF129" s="7">
        <f t="shared" si="254"/>
        <v>0</v>
      </c>
      <c r="CG129" s="15">
        <f t="shared" si="251"/>
        <v>0</v>
      </c>
      <c r="CH129" s="4"/>
      <c r="CI129" s="5"/>
      <c r="CJ129" s="4"/>
      <c r="CK129" s="4"/>
      <c r="CL129" s="4"/>
      <c r="CM129" s="5"/>
      <c r="CN129" s="4"/>
      <c r="CO129" s="4"/>
      <c r="CP129" s="4"/>
      <c r="CQ129" s="5"/>
      <c r="CR129" s="4"/>
      <c r="CS129" s="4"/>
      <c r="CT129" s="4"/>
      <c r="CU129" s="2"/>
      <c r="CV129" s="1"/>
      <c r="CW129" s="1"/>
      <c r="CX129" s="1"/>
      <c r="CY129" s="2"/>
      <c r="CZ129" s="1"/>
      <c r="DA129" s="1"/>
      <c r="DB129" s="1"/>
    </row>
    <row r="130" spans="1:181" x14ac:dyDescent="0.25">
      <c r="A130" s="46">
        <v>2013</v>
      </c>
      <c r="B130" s="52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v>0</v>
      </c>
      <c r="X130" s="37">
        <v>0</v>
      </c>
      <c r="Y130" s="13">
        <v>0</v>
      </c>
      <c r="Z130" s="38"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37">
        <v>0</v>
      </c>
      <c r="BO130" s="13">
        <v>0</v>
      </c>
      <c r="BP130" s="38">
        <v>0</v>
      </c>
      <c r="BQ130" s="37">
        <v>0</v>
      </c>
      <c r="BR130" s="13">
        <v>0</v>
      </c>
      <c r="BS130" s="38">
        <v>0</v>
      </c>
      <c r="BT130" s="37">
        <v>0</v>
      </c>
      <c r="BU130" s="13">
        <v>0</v>
      </c>
      <c r="BV130" s="38">
        <v>0</v>
      </c>
      <c r="BW130" s="37">
        <v>0</v>
      </c>
      <c r="BX130" s="13">
        <v>0</v>
      </c>
      <c r="BY130" s="38">
        <v>0</v>
      </c>
      <c r="BZ130" s="37">
        <v>0</v>
      </c>
      <c r="CA130" s="13">
        <v>0</v>
      </c>
      <c r="CB130" s="38">
        <v>0</v>
      </c>
      <c r="CC130" s="37">
        <v>0</v>
      </c>
      <c r="CD130" s="13">
        <v>0</v>
      </c>
      <c r="CE130" s="38">
        <v>0</v>
      </c>
      <c r="CF130" s="7">
        <f t="shared" si="254"/>
        <v>0</v>
      </c>
      <c r="CG130" s="15">
        <f t="shared" si="251"/>
        <v>0</v>
      </c>
      <c r="CH130" s="4"/>
      <c r="CI130" s="5"/>
      <c r="CJ130" s="4"/>
      <c r="CK130" s="4"/>
      <c r="CL130" s="4"/>
      <c r="CM130" s="5"/>
      <c r="CN130" s="4"/>
      <c r="CO130" s="4"/>
      <c r="CP130" s="4"/>
      <c r="CQ130" s="5"/>
      <c r="CR130" s="4"/>
      <c r="CS130" s="4"/>
      <c r="CT130" s="4"/>
      <c r="CU130" s="2"/>
      <c r="CV130" s="1"/>
      <c r="CW130" s="1"/>
      <c r="CX130" s="1"/>
      <c r="CY130" s="2"/>
      <c r="CZ130" s="1"/>
      <c r="DA130" s="1"/>
      <c r="DB130" s="1"/>
    </row>
    <row r="131" spans="1:181" x14ac:dyDescent="0.25">
      <c r="A131" s="46">
        <v>2013</v>
      </c>
      <c r="B131" s="47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v>0</v>
      </c>
      <c r="X131" s="37">
        <v>0</v>
      </c>
      <c r="Y131" s="13">
        <v>0</v>
      </c>
      <c r="Z131" s="38"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19.695</v>
      </c>
      <c r="AW131" s="13">
        <v>483.17399999999998</v>
      </c>
      <c r="AX131" s="38">
        <f t="shared" ref="AX131:AX134" si="287">AW131/AV131*1000</f>
        <v>24532.82559025133</v>
      </c>
      <c r="AY131" s="37">
        <v>0</v>
      </c>
      <c r="AZ131" s="13">
        <v>0</v>
      </c>
      <c r="BA131" s="38"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0</v>
      </c>
      <c r="BI131" s="13">
        <v>0</v>
      </c>
      <c r="BJ131" s="38">
        <v>0</v>
      </c>
      <c r="BK131" s="37">
        <v>0</v>
      </c>
      <c r="BL131" s="13">
        <v>0</v>
      </c>
      <c r="BM131" s="38">
        <v>0</v>
      </c>
      <c r="BN131" s="37">
        <v>0</v>
      </c>
      <c r="BO131" s="13">
        <v>0</v>
      </c>
      <c r="BP131" s="38">
        <v>0</v>
      </c>
      <c r="BQ131" s="37">
        <v>0</v>
      </c>
      <c r="BR131" s="13">
        <v>0</v>
      </c>
      <c r="BS131" s="38">
        <v>0</v>
      </c>
      <c r="BT131" s="37">
        <v>0</v>
      </c>
      <c r="BU131" s="13">
        <v>0</v>
      </c>
      <c r="BV131" s="38">
        <v>0</v>
      </c>
      <c r="BW131" s="37">
        <v>6.3369999999999997</v>
      </c>
      <c r="BX131" s="13">
        <v>315.79000000000002</v>
      </c>
      <c r="BY131" s="38">
        <f t="shared" ref="BY131:BY134" si="288">BX131/BW131*1000</f>
        <v>49832.728420388201</v>
      </c>
      <c r="BZ131" s="37">
        <v>0</v>
      </c>
      <c r="CA131" s="13">
        <v>0</v>
      </c>
      <c r="CB131" s="38">
        <v>0</v>
      </c>
      <c r="CC131" s="37">
        <v>0</v>
      </c>
      <c r="CD131" s="13">
        <v>0</v>
      </c>
      <c r="CE131" s="38">
        <v>0</v>
      </c>
      <c r="CF131" s="7">
        <f t="shared" si="254"/>
        <v>26.032</v>
      </c>
      <c r="CG131" s="15">
        <f t="shared" si="251"/>
        <v>798.96399999999994</v>
      </c>
      <c r="CH131" s="4"/>
      <c r="CI131" s="5"/>
      <c r="CJ131" s="4"/>
      <c r="CK131" s="4"/>
      <c r="CL131" s="4"/>
      <c r="CM131" s="5"/>
      <c r="CN131" s="4"/>
      <c r="CO131" s="4"/>
      <c r="CP131" s="4"/>
      <c r="CQ131" s="5"/>
      <c r="CR131" s="4"/>
      <c r="CS131" s="4"/>
      <c r="CT131" s="4"/>
      <c r="CU131" s="2"/>
      <c r="CV131" s="1"/>
      <c r="CW131" s="1"/>
      <c r="CX131" s="1"/>
      <c r="CY131" s="2"/>
      <c r="CZ131" s="1"/>
      <c r="DA131" s="1"/>
      <c r="DB131" s="1"/>
    </row>
    <row r="132" spans="1:181" x14ac:dyDescent="0.25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v>0</v>
      </c>
      <c r="X132" s="37">
        <v>0</v>
      </c>
      <c r="Y132" s="13">
        <v>0</v>
      </c>
      <c r="Z132" s="38"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37">
        <v>0</v>
      </c>
      <c r="BO132" s="13">
        <v>0</v>
      </c>
      <c r="BP132" s="38">
        <v>0</v>
      </c>
      <c r="BQ132" s="37">
        <v>0</v>
      </c>
      <c r="BR132" s="13">
        <v>0</v>
      </c>
      <c r="BS132" s="38">
        <v>0</v>
      </c>
      <c r="BT132" s="37">
        <v>0</v>
      </c>
      <c r="BU132" s="13">
        <v>0</v>
      </c>
      <c r="BV132" s="38">
        <v>0</v>
      </c>
      <c r="BW132" s="37">
        <v>0</v>
      </c>
      <c r="BX132" s="13">
        <v>0</v>
      </c>
      <c r="BY132" s="38">
        <v>0</v>
      </c>
      <c r="BZ132" s="37">
        <v>0</v>
      </c>
      <c r="CA132" s="13">
        <v>0</v>
      </c>
      <c r="CB132" s="38">
        <v>0</v>
      </c>
      <c r="CC132" s="37">
        <v>0</v>
      </c>
      <c r="CD132" s="13">
        <v>0</v>
      </c>
      <c r="CE132" s="38">
        <v>0</v>
      </c>
      <c r="CF132" s="7">
        <f t="shared" si="254"/>
        <v>0</v>
      </c>
      <c r="CG132" s="15">
        <f t="shared" si="251"/>
        <v>0</v>
      </c>
      <c r="CH132" s="4"/>
      <c r="CI132" s="5"/>
      <c r="CJ132" s="4"/>
      <c r="CK132" s="4"/>
      <c r="CL132" s="4"/>
      <c r="CM132" s="5"/>
      <c r="CN132" s="4"/>
      <c r="CO132" s="4"/>
      <c r="CP132" s="4"/>
      <c r="CQ132" s="5"/>
      <c r="CR132" s="4"/>
      <c r="CS132" s="4"/>
      <c r="CT132" s="4"/>
      <c r="CU132" s="2"/>
      <c r="CV132" s="1"/>
      <c r="CW132" s="1"/>
      <c r="CX132" s="1"/>
      <c r="CY132" s="2"/>
      <c r="CZ132" s="1"/>
      <c r="DA132" s="1"/>
      <c r="DB132" s="1"/>
    </row>
    <row r="133" spans="1:181" x14ac:dyDescent="0.25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v>0</v>
      </c>
      <c r="X133" s="37">
        <v>0</v>
      </c>
      <c r="Y133" s="13">
        <v>0</v>
      </c>
      <c r="Z133" s="38"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37">
        <v>0</v>
      </c>
      <c r="BO133" s="13">
        <v>0</v>
      </c>
      <c r="BP133" s="38">
        <v>0</v>
      </c>
      <c r="BQ133" s="37">
        <v>0</v>
      </c>
      <c r="BR133" s="13">
        <v>0</v>
      </c>
      <c r="BS133" s="38">
        <v>0</v>
      </c>
      <c r="BT133" s="37">
        <v>0</v>
      </c>
      <c r="BU133" s="13">
        <v>0</v>
      </c>
      <c r="BV133" s="38">
        <v>0</v>
      </c>
      <c r="BW133" s="37">
        <v>2</v>
      </c>
      <c r="BX133" s="13">
        <v>83.09</v>
      </c>
      <c r="BY133" s="38">
        <f t="shared" si="288"/>
        <v>41545</v>
      </c>
      <c r="BZ133" s="37">
        <v>0</v>
      </c>
      <c r="CA133" s="13">
        <v>0</v>
      </c>
      <c r="CB133" s="38">
        <v>0</v>
      </c>
      <c r="CC133" s="37">
        <v>0</v>
      </c>
      <c r="CD133" s="13">
        <v>0</v>
      </c>
      <c r="CE133" s="38">
        <v>0</v>
      </c>
      <c r="CF133" s="7">
        <f t="shared" si="254"/>
        <v>2</v>
      </c>
      <c r="CG133" s="15">
        <f t="shared" si="251"/>
        <v>83.09</v>
      </c>
      <c r="CH133" s="4"/>
      <c r="CI133" s="5"/>
      <c r="CJ133" s="4"/>
      <c r="CK133" s="4"/>
      <c r="CL133" s="4"/>
      <c r="CM133" s="5"/>
      <c r="CN133" s="4"/>
      <c r="CO133" s="4"/>
      <c r="CP133" s="4"/>
      <c r="CQ133" s="5"/>
      <c r="CR133" s="4"/>
      <c r="CS133" s="4"/>
      <c r="CT133" s="4"/>
      <c r="CU133" s="2"/>
      <c r="CV133" s="1"/>
      <c r="CW133" s="1"/>
      <c r="CX133" s="1"/>
      <c r="CY133" s="2"/>
      <c r="CZ133" s="1"/>
      <c r="DA133" s="1"/>
      <c r="DB133" s="1"/>
    </row>
    <row r="134" spans="1:181" x14ac:dyDescent="0.25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v>0</v>
      </c>
      <c r="X134" s="37">
        <v>0</v>
      </c>
      <c r="Y134" s="13">
        <v>0</v>
      </c>
      <c r="Z134" s="38"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38.19</v>
      </c>
      <c r="AW134" s="13">
        <v>700.98</v>
      </c>
      <c r="AX134" s="38">
        <f t="shared" si="287"/>
        <v>18355.066771406127</v>
      </c>
      <c r="AY134" s="37">
        <v>0</v>
      </c>
      <c r="AZ134" s="13">
        <v>0</v>
      </c>
      <c r="BA134" s="38"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0</v>
      </c>
      <c r="BI134" s="13">
        <v>0</v>
      </c>
      <c r="BJ134" s="38">
        <v>0</v>
      </c>
      <c r="BK134" s="37">
        <v>0</v>
      </c>
      <c r="BL134" s="13">
        <v>0</v>
      </c>
      <c r="BM134" s="38">
        <v>0</v>
      </c>
      <c r="BN134" s="37">
        <v>0</v>
      </c>
      <c r="BO134" s="13">
        <v>0</v>
      </c>
      <c r="BP134" s="38">
        <v>0</v>
      </c>
      <c r="BQ134" s="37">
        <v>0</v>
      </c>
      <c r="BR134" s="13">
        <v>0</v>
      </c>
      <c r="BS134" s="38">
        <v>0</v>
      </c>
      <c r="BT134" s="37">
        <v>0</v>
      </c>
      <c r="BU134" s="13">
        <v>0</v>
      </c>
      <c r="BV134" s="38">
        <v>0</v>
      </c>
      <c r="BW134" s="37">
        <v>10</v>
      </c>
      <c r="BX134" s="13">
        <v>399.07</v>
      </c>
      <c r="BY134" s="38">
        <f t="shared" si="288"/>
        <v>39907</v>
      </c>
      <c r="BZ134" s="37">
        <v>0</v>
      </c>
      <c r="CA134" s="13">
        <v>0</v>
      </c>
      <c r="CB134" s="38">
        <v>0</v>
      </c>
      <c r="CC134" s="37">
        <v>0</v>
      </c>
      <c r="CD134" s="13">
        <v>0</v>
      </c>
      <c r="CE134" s="38">
        <v>0</v>
      </c>
      <c r="CF134" s="7">
        <f t="shared" si="254"/>
        <v>48.19</v>
      </c>
      <c r="CG134" s="15">
        <f t="shared" si="251"/>
        <v>1100.05</v>
      </c>
      <c r="CH134" s="4"/>
      <c r="CI134" s="5"/>
      <c r="CJ134" s="4"/>
      <c r="CK134" s="4"/>
      <c r="CL134" s="4"/>
      <c r="CM134" s="5"/>
      <c r="CN134" s="4"/>
      <c r="CO134" s="4"/>
      <c r="CP134" s="4"/>
      <c r="CQ134" s="5"/>
      <c r="CR134" s="4"/>
      <c r="CS134" s="4"/>
      <c r="CT134" s="4"/>
      <c r="CU134" s="2"/>
      <c r="CV134" s="1"/>
      <c r="CW134" s="1"/>
      <c r="CX134" s="1"/>
      <c r="CY134" s="2"/>
      <c r="CZ134" s="1"/>
      <c r="DA134" s="1"/>
      <c r="DB134" s="1"/>
    </row>
    <row r="135" spans="1:181" ht="15.75" thickBot="1" x14ac:dyDescent="0.3">
      <c r="A135" s="48"/>
      <c r="B135" s="49" t="s">
        <v>17</v>
      </c>
      <c r="C135" s="39">
        <f t="shared" ref="C135:BR135" si="289">SUM(C123:C134)</f>
        <v>0</v>
      </c>
      <c r="D135" s="31">
        <f t="shared" si="289"/>
        <v>0</v>
      </c>
      <c r="E135" s="40"/>
      <c r="F135" s="39">
        <f t="shared" si="289"/>
        <v>0</v>
      </c>
      <c r="G135" s="31">
        <f t="shared" si="289"/>
        <v>0</v>
      </c>
      <c r="H135" s="40"/>
      <c r="I135" s="39">
        <f t="shared" si="289"/>
        <v>33</v>
      </c>
      <c r="J135" s="31">
        <f t="shared" si="289"/>
        <v>2145</v>
      </c>
      <c r="K135" s="40"/>
      <c r="L135" s="39">
        <f t="shared" ref="L135:M135" si="290">SUM(L123:L134)</f>
        <v>0</v>
      </c>
      <c r="M135" s="31">
        <f t="shared" si="290"/>
        <v>0</v>
      </c>
      <c r="N135" s="40"/>
      <c r="O135" s="39">
        <f t="shared" si="289"/>
        <v>0</v>
      </c>
      <c r="P135" s="31">
        <f t="shared" si="289"/>
        <v>0</v>
      </c>
      <c r="Q135" s="40"/>
      <c r="R135" s="39">
        <f t="shared" si="289"/>
        <v>0</v>
      </c>
      <c r="S135" s="31">
        <f t="shared" si="289"/>
        <v>0</v>
      </c>
      <c r="T135" s="40"/>
      <c r="U135" s="39">
        <f t="shared" si="289"/>
        <v>0</v>
      </c>
      <c r="V135" s="31">
        <f t="shared" si="289"/>
        <v>0</v>
      </c>
      <c r="W135" s="40"/>
      <c r="X135" s="39">
        <f t="shared" si="289"/>
        <v>0</v>
      </c>
      <c r="Y135" s="31">
        <f t="shared" si="289"/>
        <v>0</v>
      </c>
      <c r="Z135" s="40"/>
      <c r="AA135" s="39">
        <f t="shared" si="289"/>
        <v>0</v>
      </c>
      <c r="AB135" s="31">
        <f t="shared" si="289"/>
        <v>0</v>
      </c>
      <c r="AC135" s="40"/>
      <c r="AD135" s="39">
        <f t="shared" ref="AD135:AE135" si="291">SUM(AD123:AD134)</f>
        <v>0</v>
      </c>
      <c r="AE135" s="31">
        <f t="shared" si="291"/>
        <v>0</v>
      </c>
      <c r="AF135" s="40"/>
      <c r="AG135" s="39">
        <f t="shared" si="289"/>
        <v>0</v>
      </c>
      <c r="AH135" s="31">
        <f t="shared" si="289"/>
        <v>0</v>
      </c>
      <c r="AI135" s="40"/>
      <c r="AJ135" s="39">
        <f t="shared" si="289"/>
        <v>0</v>
      </c>
      <c r="AK135" s="31">
        <f t="shared" si="289"/>
        <v>0</v>
      </c>
      <c r="AL135" s="40"/>
      <c r="AM135" s="39">
        <f t="shared" si="289"/>
        <v>0</v>
      </c>
      <c r="AN135" s="31">
        <f t="shared" si="289"/>
        <v>0</v>
      </c>
      <c r="AO135" s="40"/>
      <c r="AP135" s="39">
        <f t="shared" ref="AP135:AQ135" si="292">SUM(AP123:AP134)</f>
        <v>0</v>
      </c>
      <c r="AQ135" s="31">
        <f t="shared" si="292"/>
        <v>0</v>
      </c>
      <c r="AR135" s="40"/>
      <c r="AS135" s="39">
        <f t="shared" ref="AS135:AT135" si="293">SUM(AS123:AS134)</f>
        <v>0</v>
      </c>
      <c r="AT135" s="31">
        <f t="shared" si="293"/>
        <v>0</v>
      </c>
      <c r="AU135" s="40"/>
      <c r="AV135" s="39">
        <f t="shared" si="289"/>
        <v>60.884999999999998</v>
      </c>
      <c r="AW135" s="31">
        <f t="shared" si="289"/>
        <v>1334.154</v>
      </c>
      <c r="AX135" s="40"/>
      <c r="AY135" s="39">
        <f t="shared" ref="AY135:AZ135" si="294">SUM(AY123:AY134)</f>
        <v>0</v>
      </c>
      <c r="AZ135" s="31">
        <f t="shared" si="294"/>
        <v>0</v>
      </c>
      <c r="BA135" s="40"/>
      <c r="BB135" s="39">
        <f t="shared" si="289"/>
        <v>0</v>
      </c>
      <c r="BC135" s="31">
        <f t="shared" si="289"/>
        <v>0</v>
      </c>
      <c r="BD135" s="40"/>
      <c r="BE135" s="39">
        <f t="shared" ref="BE135:BF135" si="295">SUM(BE123:BE134)</f>
        <v>0</v>
      </c>
      <c r="BF135" s="31">
        <f t="shared" si="295"/>
        <v>0</v>
      </c>
      <c r="BG135" s="40"/>
      <c r="BH135" s="39">
        <f t="shared" si="289"/>
        <v>0</v>
      </c>
      <c r="BI135" s="31">
        <f t="shared" si="289"/>
        <v>0</v>
      </c>
      <c r="BJ135" s="40"/>
      <c r="BK135" s="39">
        <f t="shared" ref="BK135:BL135" si="296">SUM(BK123:BK134)</f>
        <v>0</v>
      </c>
      <c r="BL135" s="31">
        <f t="shared" si="296"/>
        <v>0</v>
      </c>
      <c r="BM135" s="40"/>
      <c r="BN135" s="39">
        <f t="shared" si="289"/>
        <v>0</v>
      </c>
      <c r="BO135" s="31">
        <f t="shared" si="289"/>
        <v>0</v>
      </c>
      <c r="BP135" s="40"/>
      <c r="BQ135" s="39">
        <f t="shared" si="289"/>
        <v>0</v>
      </c>
      <c r="BR135" s="31">
        <f t="shared" si="289"/>
        <v>0</v>
      </c>
      <c r="BS135" s="40"/>
      <c r="BT135" s="39">
        <f t="shared" ref="BT135:BX135" si="297">SUM(BT123:BT134)</f>
        <v>0</v>
      </c>
      <c r="BU135" s="31">
        <f t="shared" si="297"/>
        <v>0</v>
      </c>
      <c r="BV135" s="40"/>
      <c r="BW135" s="39">
        <f t="shared" si="297"/>
        <v>25.337</v>
      </c>
      <c r="BX135" s="31">
        <f t="shared" si="297"/>
        <v>987.95</v>
      </c>
      <c r="BY135" s="40"/>
      <c r="BZ135" s="39">
        <f t="shared" ref="BZ135:CA135" si="298">SUM(BZ123:BZ134)</f>
        <v>0</v>
      </c>
      <c r="CA135" s="31">
        <f t="shared" si="298"/>
        <v>0</v>
      </c>
      <c r="CB135" s="40"/>
      <c r="CC135" s="39">
        <f t="shared" ref="CC135:CD135" si="299">SUM(CC123:CC134)</f>
        <v>0</v>
      </c>
      <c r="CD135" s="31">
        <f t="shared" si="299"/>
        <v>0</v>
      </c>
      <c r="CE135" s="40"/>
      <c r="CF135" s="32">
        <f t="shared" si="254"/>
        <v>119.22199999999999</v>
      </c>
      <c r="CG135" s="33">
        <f t="shared" si="251"/>
        <v>4467.1040000000003</v>
      </c>
      <c r="CH135" s="4"/>
      <c r="CI135" s="5"/>
      <c r="CJ135" s="4"/>
      <c r="CK135" s="4"/>
      <c r="CL135" s="4"/>
      <c r="CM135" s="5"/>
      <c r="CN135" s="4"/>
      <c r="CO135" s="4"/>
      <c r="CP135" s="4"/>
      <c r="CQ135" s="5"/>
      <c r="CR135" s="4"/>
      <c r="CS135" s="4"/>
      <c r="CT135" s="4"/>
      <c r="CU135" s="2"/>
      <c r="CV135" s="1"/>
      <c r="CW135" s="1"/>
      <c r="CX135" s="1"/>
      <c r="CY135" s="2"/>
      <c r="CZ135" s="1"/>
      <c r="DA135" s="1"/>
      <c r="DB135" s="1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</row>
    <row r="136" spans="1:181" x14ac:dyDescent="0.25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v>0</v>
      </c>
      <c r="X136" s="37">
        <v>0</v>
      </c>
      <c r="Y136" s="13">
        <v>0</v>
      </c>
      <c r="Z136" s="38"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37">
        <v>0</v>
      </c>
      <c r="BO136" s="13">
        <v>0</v>
      </c>
      <c r="BP136" s="38">
        <v>0</v>
      </c>
      <c r="BQ136" s="37">
        <v>0</v>
      </c>
      <c r="BR136" s="13">
        <v>0</v>
      </c>
      <c r="BS136" s="38">
        <v>0</v>
      </c>
      <c r="BT136" s="37">
        <v>0</v>
      </c>
      <c r="BU136" s="13">
        <v>0</v>
      </c>
      <c r="BV136" s="38">
        <v>0</v>
      </c>
      <c r="BW136" s="37">
        <v>0</v>
      </c>
      <c r="BX136" s="13">
        <v>0</v>
      </c>
      <c r="BY136" s="38">
        <v>0</v>
      </c>
      <c r="BZ136" s="37">
        <v>0</v>
      </c>
      <c r="CA136" s="13">
        <v>0</v>
      </c>
      <c r="CB136" s="38">
        <v>0</v>
      </c>
      <c r="CC136" s="37">
        <v>0</v>
      </c>
      <c r="CD136" s="13">
        <v>0</v>
      </c>
      <c r="CE136" s="38">
        <v>0</v>
      </c>
      <c r="CF136" s="7">
        <f t="shared" si="254"/>
        <v>0</v>
      </c>
      <c r="CG136" s="15">
        <f t="shared" si="251"/>
        <v>0</v>
      </c>
      <c r="CH136" s="4"/>
      <c r="CI136" s="5"/>
      <c r="CJ136" s="4"/>
      <c r="CK136" s="4"/>
      <c r="CL136" s="4"/>
      <c r="CM136" s="5"/>
      <c r="CN136" s="4"/>
      <c r="CO136" s="4"/>
      <c r="CP136" s="4"/>
      <c r="CQ136" s="5"/>
      <c r="CR136" s="4"/>
      <c r="CS136" s="4"/>
      <c r="CT136" s="4"/>
      <c r="CU136" s="2"/>
      <c r="CV136" s="1"/>
      <c r="CW136" s="1"/>
      <c r="CX136" s="1"/>
      <c r="CY136" s="2"/>
      <c r="CZ136" s="1"/>
      <c r="DA136" s="1"/>
      <c r="DB136" s="1"/>
    </row>
    <row r="137" spans="1:181" x14ac:dyDescent="0.25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v>0</v>
      </c>
      <c r="X137" s="37">
        <v>0</v>
      </c>
      <c r="Y137" s="13">
        <v>0</v>
      </c>
      <c r="Z137" s="38"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37">
        <v>0</v>
      </c>
      <c r="BO137" s="13">
        <v>0</v>
      </c>
      <c r="BP137" s="38">
        <v>0</v>
      </c>
      <c r="BQ137" s="37">
        <v>0</v>
      </c>
      <c r="BR137" s="13">
        <v>0</v>
      </c>
      <c r="BS137" s="38">
        <v>0</v>
      </c>
      <c r="BT137" s="37">
        <v>0</v>
      </c>
      <c r="BU137" s="13">
        <v>0</v>
      </c>
      <c r="BV137" s="38">
        <v>0</v>
      </c>
      <c r="BW137" s="37">
        <v>0</v>
      </c>
      <c r="BX137" s="13">
        <v>0</v>
      </c>
      <c r="BY137" s="38">
        <v>0</v>
      </c>
      <c r="BZ137" s="37">
        <v>0</v>
      </c>
      <c r="CA137" s="13">
        <v>0</v>
      </c>
      <c r="CB137" s="38">
        <v>0</v>
      </c>
      <c r="CC137" s="37">
        <v>0</v>
      </c>
      <c r="CD137" s="13">
        <v>0</v>
      </c>
      <c r="CE137" s="38">
        <v>0</v>
      </c>
      <c r="CF137" s="7">
        <f t="shared" si="254"/>
        <v>0</v>
      </c>
      <c r="CG137" s="15">
        <f t="shared" si="251"/>
        <v>0</v>
      </c>
      <c r="CH137" s="4"/>
      <c r="CI137" s="5"/>
      <c r="CJ137" s="4"/>
      <c r="CK137" s="4"/>
      <c r="CL137" s="4"/>
      <c r="CM137" s="5"/>
      <c r="CN137" s="4"/>
      <c r="CO137" s="4"/>
      <c r="CP137" s="4"/>
      <c r="CQ137" s="5"/>
      <c r="CR137" s="4"/>
      <c r="CS137" s="4"/>
      <c r="CT137" s="4"/>
      <c r="CU137" s="2"/>
      <c r="CV137" s="1"/>
      <c r="CW137" s="1"/>
      <c r="CX137" s="1"/>
      <c r="CY137" s="2"/>
      <c r="CZ137" s="1"/>
      <c r="DA137" s="1"/>
      <c r="DB137" s="1"/>
    </row>
    <row r="138" spans="1:181" x14ac:dyDescent="0.25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19.190000000000001</v>
      </c>
      <c r="J138" s="13">
        <v>1312.31</v>
      </c>
      <c r="K138" s="38">
        <f t="shared" ref="K138:K145" si="300">J138/I138*1000</f>
        <v>68385.096404377284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v>0</v>
      </c>
      <c r="X138" s="37">
        <v>0</v>
      </c>
      <c r="Y138" s="13">
        <v>0</v>
      </c>
      <c r="Z138" s="38"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0</v>
      </c>
      <c r="BL138" s="13">
        <v>0</v>
      </c>
      <c r="BM138" s="38">
        <v>0</v>
      </c>
      <c r="BN138" s="37">
        <v>0</v>
      </c>
      <c r="BO138" s="13">
        <v>0</v>
      </c>
      <c r="BP138" s="38">
        <v>0</v>
      </c>
      <c r="BQ138" s="37">
        <v>3.2000000000000001E-2</v>
      </c>
      <c r="BR138" s="13">
        <v>6.41</v>
      </c>
      <c r="BS138" s="38">
        <f t="shared" ref="BS138" si="301">BR138/BQ138*1000</f>
        <v>200312.5</v>
      </c>
      <c r="BT138" s="37">
        <v>0</v>
      </c>
      <c r="BU138" s="13">
        <v>0</v>
      </c>
      <c r="BV138" s="38">
        <v>0</v>
      </c>
      <c r="BW138" s="37">
        <v>0</v>
      </c>
      <c r="BX138" s="13">
        <v>0</v>
      </c>
      <c r="BY138" s="38">
        <v>0</v>
      </c>
      <c r="BZ138" s="37">
        <v>0</v>
      </c>
      <c r="CA138" s="13">
        <v>0</v>
      </c>
      <c r="CB138" s="38">
        <v>0</v>
      </c>
      <c r="CC138" s="37">
        <v>0</v>
      </c>
      <c r="CD138" s="13">
        <v>0</v>
      </c>
      <c r="CE138" s="38">
        <v>0</v>
      </c>
      <c r="CF138" s="7">
        <f t="shared" si="254"/>
        <v>19.222000000000001</v>
      </c>
      <c r="CG138" s="15">
        <f t="shared" si="251"/>
        <v>1318.72</v>
      </c>
      <c r="CH138" s="4"/>
      <c r="CI138" s="5"/>
      <c r="CJ138" s="4"/>
      <c r="CK138" s="4"/>
      <c r="CL138" s="4"/>
      <c r="CM138" s="5"/>
      <c r="CN138" s="4"/>
      <c r="CO138" s="4"/>
      <c r="CP138" s="4"/>
      <c r="CQ138" s="5"/>
      <c r="CR138" s="4"/>
      <c r="CS138" s="4"/>
      <c r="CT138" s="4"/>
      <c r="CU138" s="2"/>
      <c r="CV138" s="1"/>
      <c r="CW138" s="1"/>
      <c r="CX138" s="1"/>
      <c r="CY138" s="2"/>
      <c r="CZ138" s="1"/>
      <c r="DA138" s="1"/>
      <c r="DB138" s="1"/>
    </row>
    <row r="139" spans="1:181" x14ac:dyDescent="0.25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v>0</v>
      </c>
      <c r="X139" s="37">
        <v>0</v>
      </c>
      <c r="Y139" s="13">
        <v>0</v>
      </c>
      <c r="Z139" s="38"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37">
        <v>0</v>
      </c>
      <c r="BO139" s="13">
        <v>0</v>
      </c>
      <c r="BP139" s="38">
        <v>0</v>
      </c>
      <c r="BQ139" s="37">
        <v>0</v>
      </c>
      <c r="BR139" s="13">
        <v>0</v>
      </c>
      <c r="BS139" s="38">
        <v>0</v>
      </c>
      <c r="BT139" s="37">
        <v>0</v>
      </c>
      <c r="BU139" s="13">
        <v>0</v>
      </c>
      <c r="BV139" s="38">
        <v>0</v>
      </c>
      <c r="BW139" s="37">
        <v>0</v>
      </c>
      <c r="BX139" s="13">
        <v>0</v>
      </c>
      <c r="BY139" s="38">
        <v>0</v>
      </c>
      <c r="BZ139" s="37">
        <v>0</v>
      </c>
      <c r="CA139" s="13">
        <v>0</v>
      </c>
      <c r="CB139" s="38">
        <v>0</v>
      </c>
      <c r="CC139" s="37">
        <v>0</v>
      </c>
      <c r="CD139" s="13">
        <v>0</v>
      </c>
      <c r="CE139" s="38">
        <v>0</v>
      </c>
      <c r="CF139" s="7">
        <f t="shared" si="254"/>
        <v>0</v>
      </c>
      <c r="CG139" s="15">
        <f t="shared" si="251"/>
        <v>0</v>
      </c>
      <c r="CH139" s="4"/>
      <c r="CI139" s="5"/>
      <c r="CJ139" s="4"/>
      <c r="CK139" s="4"/>
      <c r="CL139" s="4"/>
      <c r="CM139" s="5"/>
      <c r="CN139" s="4"/>
      <c r="CO139" s="4"/>
      <c r="CP139" s="4"/>
      <c r="CQ139" s="5"/>
      <c r="CR139" s="4"/>
      <c r="CS139" s="4"/>
      <c r="CT139" s="4"/>
      <c r="CU139" s="2"/>
      <c r="CV139" s="1"/>
      <c r="CW139" s="1"/>
      <c r="CX139" s="1"/>
      <c r="CY139" s="2"/>
      <c r="CZ139" s="1"/>
      <c r="DA139" s="1"/>
      <c r="DB139" s="1"/>
    </row>
    <row r="140" spans="1:181" x14ac:dyDescent="0.25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v>0</v>
      </c>
      <c r="X140" s="37">
        <v>0</v>
      </c>
      <c r="Y140" s="13">
        <v>0</v>
      </c>
      <c r="Z140" s="38"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37">
        <v>0</v>
      </c>
      <c r="BO140" s="13">
        <v>0</v>
      </c>
      <c r="BP140" s="38">
        <v>0</v>
      </c>
      <c r="BQ140" s="37">
        <v>0</v>
      </c>
      <c r="BR140" s="13">
        <v>0</v>
      </c>
      <c r="BS140" s="38">
        <v>0</v>
      </c>
      <c r="BT140" s="37">
        <v>0</v>
      </c>
      <c r="BU140" s="13">
        <v>0</v>
      </c>
      <c r="BV140" s="38">
        <v>0</v>
      </c>
      <c r="BW140" s="37">
        <v>18.774999999999999</v>
      </c>
      <c r="BX140" s="13">
        <v>829.58</v>
      </c>
      <c r="BY140" s="38">
        <f t="shared" ref="BY140" si="302">BX140/BW140*1000</f>
        <v>44185.352862849541</v>
      </c>
      <c r="BZ140" s="37">
        <v>0</v>
      </c>
      <c r="CA140" s="13">
        <v>0</v>
      </c>
      <c r="CB140" s="38">
        <v>0</v>
      </c>
      <c r="CC140" s="37">
        <v>0</v>
      </c>
      <c r="CD140" s="13">
        <v>0</v>
      </c>
      <c r="CE140" s="38">
        <v>0</v>
      </c>
      <c r="CF140" s="7">
        <f t="shared" si="254"/>
        <v>18.774999999999999</v>
      </c>
      <c r="CG140" s="15">
        <f t="shared" si="251"/>
        <v>829.58</v>
      </c>
      <c r="CH140" s="4"/>
      <c r="CI140" s="5"/>
      <c r="CJ140" s="4"/>
      <c r="CK140" s="4"/>
      <c r="CL140" s="4"/>
      <c r="CM140" s="5"/>
      <c r="CN140" s="4"/>
      <c r="CO140" s="4"/>
      <c r="CP140" s="4"/>
      <c r="CQ140" s="5"/>
      <c r="CR140" s="4"/>
      <c r="CS140" s="4"/>
      <c r="CT140" s="4"/>
      <c r="CU140" s="2"/>
      <c r="CV140" s="1"/>
      <c r="CW140" s="1"/>
      <c r="CX140" s="1"/>
      <c r="CY140" s="2"/>
      <c r="CZ140" s="1"/>
      <c r="DA140" s="1"/>
      <c r="DB140" s="1"/>
    </row>
    <row r="141" spans="1:181" x14ac:dyDescent="0.25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v>0</v>
      </c>
      <c r="X141" s="37">
        <v>0</v>
      </c>
      <c r="Y141" s="13">
        <v>0</v>
      </c>
      <c r="Z141" s="38"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37">
        <v>0</v>
      </c>
      <c r="BO141" s="13">
        <v>0</v>
      </c>
      <c r="BP141" s="38">
        <v>0</v>
      </c>
      <c r="BQ141" s="37">
        <v>0</v>
      </c>
      <c r="BR141" s="13">
        <v>0</v>
      </c>
      <c r="BS141" s="38">
        <v>0</v>
      </c>
      <c r="BT141" s="37">
        <v>0</v>
      </c>
      <c r="BU141" s="13">
        <v>0</v>
      </c>
      <c r="BV141" s="38">
        <v>0</v>
      </c>
      <c r="BW141" s="37">
        <v>0</v>
      </c>
      <c r="BX141" s="13">
        <v>0</v>
      </c>
      <c r="BY141" s="38">
        <v>0</v>
      </c>
      <c r="BZ141" s="37">
        <v>0</v>
      </c>
      <c r="CA141" s="13">
        <v>0</v>
      </c>
      <c r="CB141" s="38">
        <v>0</v>
      </c>
      <c r="CC141" s="37">
        <v>0</v>
      </c>
      <c r="CD141" s="13">
        <v>0</v>
      </c>
      <c r="CE141" s="38">
        <v>0</v>
      </c>
      <c r="CF141" s="7">
        <f t="shared" si="254"/>
        <v>0</v>
      </c>
      <c r="CG141" s="15">
        <f t="shared" si="251"/>
        <v>0</v>
      </c>
      <c r="CH141" s="4"/>
      <c r="CI141" s="5"/>
      <c r="CJ141" s="4"/>
      <c r="CK141" s="4"/>
      <c r="CL141" s="4"/>
      <c r="CM141" s="5"/>
      <c r="CN141" s="4"/>
      <c r="CO141" s="4"/>
      <c r="CP141" s="4"/>
      <c r="CQ141" s="5"/>
      <c r="CR141" s="4"/>
      <c r="CS141" s="4"/>
      <c r="CT141" s="4"/>
      <c r="CU141" s="2"/>
      <c r="CV141" s="1"/>
      <c r="CW141" s="1"/>
      <c r="CX141" s="1"/>
      <c r="CY141" s="2"/>
      <c r="CZ141" s="1"/>
      <c r="DA141" s="1"/>
      <c r="DB141" s="1"/>
    </row>
    <row r="142" spans="1:181" x14ac:dyDescent="0.25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v>0</v>
      </c>
      <c r="X142" s="37">
        <v>0</v>
      </c>
      <c r="Y142" s="13">
        <v>0</v>
      </c>
      <c r="Z142" s="38"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37">
        <v>0</v>
      </c>
      <c r="BO142" s="13">
        <v>0</v>
      </c>
      <c r="BP142" s="38">
        <v>0</v>
      </c>
      <c r="BQ142" s="37">
        <v>0</v>
      </c>
      <c r="BR142" s="13">
        <v>0</v>
      </c>
      <c r="BS142" s="38">
        <v>0</v>
      </c>
      <c r="BT142" s="37">
        <v>0</v>
      </c>
      <c r="BU142" s="13">
        <v>0</v>
      </c>
      <c r="BV142" s="38">
        <v>0</v>
      </c>
      <c r="BW142" s="37">
        <v>0</v>
      </c>
      <c r="BX142" s="13">
        <v>0</v>
      </c>
      <c r="BY142" s="38">
        <v>0</v>
      </c>
      <c r="BZ142" s="37">
        <v>0</v>
      </c>
      <c r="CA142" s="13">
        <v>0</v>
      </c>
      <c r="CB142" s="38">
        <v>0</v>
      </c>
      <c r="CC142" s="37">
        <v>0</v>
      </c>
      <c r="CD142" s="13">
        <v>0</v>
      </c>
      <c r="CE142" s="38">
        <v>0</v>
      </c>
      <c r="CF142" s="7">
        <f t="shared" si="254"/>
        <v>0</v>
      </c>
      <c r="CG142" s="15">
        <f t="shared" si="251"/>
        <v>0</v>
      </c>
      <c r="CH142" s="4"/>
      <c r="CI142" s="5"/>
      <c r="CJ142" s="4"/>
      <c r="CK142" s="4"/>
      <c r="CL142" s="4"/>
      <c r="CM142" s="5"/>
      <c r="CN142" s="4"/>
      <c r="CO142" s="4"/>
      <c r="CP142" s="4"/>
      <c r="CQ142" s="5"/>
      <c r="CR142" s="4"/>
      <c r="CS142" s="4"/>
      <c r="CT142" s="4"/>
      <c r="CU142" s="2"/>
      <c r="CV142" s="1"/>
      <c r="CW142" s="1"/>
      <c r="CX142" s="1"/>
      <c r="CY142" s="2"/>
      <c r="CZ142" s="1"/>
      <c r="DA142" s="1"/>
      <c r="DB142" s="1"/>
    </row>
    <row r="143" spans="1:181" x14ac:dyDescent="0.25">
      <c r="A143" s="46">
        <v>2014</v>
      </c>
      <c r="B143" s="52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v>0</v>
      </c>
      <c r="X143" s="37">
        <v>0</v>
      </c>
      <c r="Y143" s="13">
        <v>0</v>
      </c>
      <c r="Z143" s="38"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37">
        <v>0</v>
      </c>
      <c r="BO143" s="13">
        <v>0</v>
      </c>
      <c r="BP143" s="38">
        <v>0</v>
      </c>
      <c r="BQ143" s="37">
        <v>0</v>
      </c>
      <c r="BR143" s="13">
        <v>0</v>
      </c>
      <c r="BS143" s="38">
        <v>0</v>
      </c>
      <c r="BT143" s="37">
        <v>0</v>
      </c>
      <c r="BU143" s="13">
        <v>0</v>
      </c>
      <c r="BV143" s="38">
        <v>0</v>
      </c>
      <c r="BW143" s="37">
        <v>0</v>
      </c>
      <c r="BX143" s="13">
        <v>0</v>
      </c>
      <c r="BY143" s="38">
        <v>0</v>
      </c>
      <c r="BZ143" s="37">
        <v>0</v>
      </c>
      <c r="CA143" s="13">
        <v>0</v>
      </c>
      <c r="CB143" s="38">
        <v>0</v>
      </c>
      <c r="CC143" s="37">
        <v>0</v>
      </c>
      <c r="CD143" s="13">
        <v>0</v>
      </c>
      <c r="CE143" s="38">
        <v>0</v>
      </c>
      <c r="CF143" s="7">
        <f t="shared" si="254"/>
        <v>0</v>
      </c>
      <c r="CG143" s="15">
        <f t="shared" si="251"/>
        <v>0</v>
      </c>
      <c r="CH143" s="4"/>
      <c r="CI143" s="5"/>
      <c r="CJ143" s="4"/>
      <c r="CK143" s="4"/>
      <c r="CL143" s="4"/>
      <c r="CM143" s="5"/>
      <c r="CN143" s="4"/>
      <c r="CO143" s="4"/>
      <c r="CP143" s="4"/>
      <c r="CQ143" s="5"/>
      <c r="CR143" s="4"/>
      <c r="CS143" s="4"/>
      <c r="CT143" s="4"/>
      <c r="CU143" s="2"/>
      <c r="CV143" s="1"/>
      <c r="CW143" s="1"/>
      <c r="CX143" s="1"/>
      <c r="CY143" s="2"/>
      <c r="CZ143" s="1"/>
      <c r="DA143" s="1"/>
      <c r="DB143" s="1"/>
    </row>
    <row r="144" spans="1:181" x14ac:dyDescent="0.25">
      <c r="A144" s="46">
        <v>2014</v>
      </c>
      <c r="B144" s="47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v>0</v>
      </c>
      <c r="X144" s="37">
        <v>0</v>
      </c>
      <c r="Y144" s="13">
        <v>0</v>
      </c>
      <c r="Z144" s="38"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37">
        <v>0</v>
      </c>
      <c r="BO144" s="13">
        <v>0</v>
      </c>
      <c r="BP144" s="38">
        <v>0</v>
      </c>
      <c r="BQ144" s="37">
        <v>0</v>
      </c>
      <c r="BR144" s="13">
        <v>0</v>
      </c>
      <c r="BS144" s="38">
        <v>0</v>
      </c>
      <c r="BT144" s="37">
        <v>0</v>
      </c>
      <c r="BU144" s="13">
        <v>0</v>
      </c>
      <c r="BV144" s="38">
        <v>0</v>
      </c>
      <c r="BW144" s="37">
        <v>0</v>
      </c>
      <c r="BX144" s="13">
        <v>0</v>
      </c>
      <c r="BY144" s="38">
        <v>0</v>
      </c>
      <c r="BZ144" s="37">
        <v>0</v>
      </c>
      <c r="CA144" s="13">
        <v>0</v>
      </c>
      <c r="CB144" s="38">
        <v>0</v>
      </c>
      <c r="CC144" s="37">
        <v>0</v>
      </c>
      <c r="CD144" s="13">
        <v>0</v>
      </c>
      <c r="CE144" s="38">
        <v>0</v>
      </c>
      <c r="CF144" s="7">
        <f t="shared" si="254"/>
        <v>0</v>
      </c>
      <c r="CG144" s="15">
        <f t="shared" si="251"/>
        <v>0</v>
      </c>
      <c r="CH144" s="4"/>
      <c r="CI144" s="5"/>
      <c r="CJ144" s="4"/>
      <c r="CK144" s="4"/>
      <c r="CL144" s="4"/>
      <c r="CM144" s="5"/>
      <c r="CN144" s="4"/>
      <c r="CO144" s="4"/>
      <c r="CP144" s="4"/>
      <c r="CQ144" s="5"/>
      <c r="CR144" s="4"/>
      <c r="CS144" s="4"/>
      <c r="CT144" s="4"/>
      <c r="CU144" s="2"/>
      <c r="CV144" s="1"/>
      <c r="CW144" s="1"/>
      <c r="CX144" s="1"/>
      <c r="CY144" s="2"/>
      <c r="CZ144" s="1"/>
      <c r="DA144" s="1"/>
      <c r="DB144" s="1"/>
    </row>
    <row r="145" spans="1:181" x14ac:dyDescent="0.25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2.871</v>
      </c>
      <c r="J145" s="13">
        <v>180.35</v>
      </c>
      <c r="K145" s="38">
        <f t="shared" si="300"/>
        <v>62817.833507488678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v>0</v>
      </c>
      <c r="X145" s="37">
        <v>0</v>
      </c>
      <c r="Y145" s="13">
        <v>0</v>
      </c>
      <c r="Z145" s="38"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37">
        <v>0</v>
      </c>
      <c r="BO145" s="13">
        <v>0</v>
      </c>
      <c r="BP145" s="38">
        <v>0</v>
      </c>
      <c r="BQ145" s="37">
        <v>0</v>
      </c>
      <c r="BR145" s="13">
        <v>0</v>
      </c>
      <c r="BS145" s="38">
        <v>0</v>
      </c>
      <c r="BT145" s="37">
        <v>0</v>
      </c>
      <c r="BU145" s="13">
        <v>0</v>
      </c>
      <c r="BV145" s="38">
        <v>0</v>
      </c>
      <c r="BW145" s="37">
        <v>0</v>
      </c>
      <c r="BX145" s="13">
        <v>0</v>
      </c>
      <c r="BY145" s="38">
        <v>0</v>
      </c>
      <c r="BZ145" s="37">
        <v>0</v>
      </c>
      <c r="CA145" s="13">
        <v>0</v>
      </c>
      <c r="CB145" s="38">
        <v>0</v>
      </c>
      <c r="CC145" s="37">
        <v>0</v>
      </c>
      <c r="CD145" s="13">
        <v>0</v>
      </c>
      <c r="CE145" s="38">
        <v>0</v>
      </c>
      <c r="CF145" s="7">
        <f t="shared" si="254"/>
        <v>2.871</v>
      </c>
      <c r="CG145" s="15">
        <f t="shared" si="251"/>
        <v>180.35</v>
      </c>
      <c r="CH145" s="4"/>
      <c r="CI145" s="5"/>
      <c r="CJ145" s="4"/>
      <c r="CK145" s="4"/>
      <c r="CL145" s="4"/>
      <c r="CM145" s="5"/>
      <c r="CN145" s="4"/>
      <c r="CO145" s="4"/>
      <c r="CP145" s="4"/>
      <c r="CQ145" s="5"/>
      <c r="CR145" s="4"/>
      <c r="CS145" s="4"/>
      <c r="CT145" s="4"/>
      <c r="CU145" s="2"/>
      <c r="CV145" s="1"/>
      <c r="CW145" s="1"/>
      <c r="CX145" s="1"/>
      <c r="CY145" s="2"/>
      <c r="CZ145" s="1"/>
      <c r="DA145" s="1"/>
      <c r="DB145" s="1"/>
    </row>
    <row r="146" spans="1:181" x14ac:dyDescent="0.25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v>0</v>
      </c>
      <c r="X146" s="37">
        <v>0</v>
      </c>
      <c r="Y146" s="13">
        <v>0</v>
      </c>
      <c r="Z146" s="38"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37">
        <v>0</v>
      </c>
      <c r="BO146" s="13">
        <v>0</v>
      </c>
      <c r="BP146" s="38">
        <v>0</v>
      </c>
      <c r="BQ146" s="37">
        <v>0</v>
      </c>
      <c r="BR146" s="13">
        <v>0</v>
      </c>
      <c r="BS146" s="38">
        <v>0</v>
      </c>
      <c r="BT146" s="37">
        <v>0</v>
      </c>
      <c r="BU146" s="13">
        <v>0</v>
      </c>
      <c r="BV146" s="38">
        <v>0</v>
      </c>
      <c r="BW146" s="37">
        <v>0</v>
      </c>
      <c r="BX146" s="13">
        <v>0</v>
      </c>
      <c r="BY146" s="38">
        <v>0</v>
      </c>
      <c r="BZ146" s="37">
        <v>0</v>
      </c>
      <c r="CA146" s="13">
        <v>0</v>
      </c>
      <c r="CB146" s="38">
        <v>0</v>
      </c>
      <c r="CC146" s="37">
        <v>0</v>
      </c>
      <c r="CD146" s="13">
        <v>0</v>
      </c>
      <c r="CE146" s="38">
        <v>0</v>
      </c>
      <c r="CF146" s="7">
        <f t="shared" si="254"/>
        <v>0</v>
      </c>
      <c r="CG146" s="15">
        <f t="shared" si="251"/>
        <v>0</v>
      </c>
      <c r="CH146" s="4"/>
      <c r="CI146" s="5"/>
      <c r="CJ146" s="4"/>
      <c r="CK146" s="4"/>
      <c r="CL146" s="4"/>
      <c r="CM146" s="5"/>
      <c r="CN146" s="4"/>
      <c r="CO146" s="4"/>
      <c r="CP146" s="4"/>
      <c r="CQ146" s="5"/>
      <c r="CR146" s="4"/>
      <c r="CS146" s="4"/>
      <c r="CT146" s="4"/>
      <c r="CU146" s="2"/>
      <c r="CV146" s="1"/>
      <c r="CW146" s="1"/>
      <c r="CX146" s="1"/>
      <c r="CY146" s="2"/>
      <c r="CZ146" s="1"/>
      <c r="DA146" s="1"/>
      <c r="DB146" s="1"/>
    </row>
    <row r="147" spans="1:181" x14ac:dyDescent="0.25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v>0</v>
      </c>
      <c r="X147" s="37">
        <v>0</v>
      </c>
      <c r="Y147" s="13">
        <v>0</v>
      </c>
      <c r="Z147" s="38"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19.192</v>
      </c>
      <c r="AW147" s="13">
        <v>497.03</v>
      </c>
      <c r="AX147" s="38">
        <f t="shared" ref="AX147" si="303">AW147/AV147*1000</f>
        <v>25897.769904126719</v>
      </c>
      <c r="AY147" s="37">
        <v>0</v>
      </c>
      <c r="AZ147" s="13">
        <v>0</v>
      </c>
      <c r="BA147" s="38"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0</v>
      </c>
      <c r="BI147" s="13">
        <v>0</v>
      </c>
      <c r="BJ147" s="38">
        <v>0</v>
      </c>
      <c r="BK147" s="37">
        <v>0</v>
      </c>
      <c r="BL147" s="13">
        <v>0</v>
      </c>
      <c r="BM147" s="38">
        <v>0</v>
      </c>
      <c r="BN147" s="37">
        <v>0</v>
      </c>
      <c r="BO147" s="13">
        <v>0</v>
      </c>
      <c r="BP147" s="38">
        <v>0</v>
      </c>
      <c r="BQ147" s="37">
        <v>0</v>
      </c>
      <c r="BR147" s="13">
        <v>0</v>
      </c>
      <c r="BS147" s="38">
        <v>0</v>
      </c>
      <c r="BT147" s="37">
        <v>0</v>
      </c>
      <c r="BU147" s="13">
        <v>0</v>
      </c>
      <c r="BV147" s="38">
        <v>0</v>
      </c>
      <c r="BW147" s="37">
        <v>0</v>
      </c>
      <c r="BX147" s="13">
        <v>0</v>
      </c>
      <c r="BY147" s="38">
        <v>0</v>
      </c>
      <c r="BZ147" s="37">
        <v>0</v>
      </c>
      <c r="CA147" s="13">
        <v>0</v>
      </c>
      <c r="CB147" s="38">
        <v>0</v>
      </c>
      <c r="CC147" s="37">
        <v>0</v>
      </c>
      <c r="CD147" s="13">
        <v>0</v>
      </c>
      <c r="CE147" s="38">
        <v>0</v>
      </c>
      <c r="CF147" s="7">
        <f t="shared" si="254"/>
        <v>19.192</v>
      </c>
      <c r="CG147" s="15">
        <f t="shared" si="251"/>
        <v>497.03</v>
      </c>
      <c r="CH147" s="4"/>
      <c r="CI147" s="5"/>
      <c r="CJ147" s="4"/>
      <c r="CK147" s="4"/>
      <c r="CL147" s="4"/>
      <c r="CM147" s="5"/>
      <c r="CN147" s="4"/>
      <c r="CO147" s="4"/>
      <c r="CP147" s="4"/>
      <c r="CQ147" s="5"/>
      <c r="CR147" s="4"/>
      <c r="CS147" s="4"/>
      <c r="CT147" s="4"/>
      <c r="CU147" s="2"/>
      <c r="CV147" s="1"/>
      <c r="CW147" s="1"/>
      <c r="CX147" s="1"/>
      <c r="CY147" s="2"/>
      <c r="CZ147" s="1"/>
      <c r="DA147" s="1"/>
      <c r="DB147" s="1"/>
    </row>
    <row r="148" spans="1:181" ht="15.75" thickBot="1" x14ac:dyDescent="0.3">
      <c r="A148" s="48"/>
      <c r="B148" s="49" t="s">
        <v>17</v>
      </c>
      <c r="C148" s="39">
        <f t="shared" ref="C148:D148" si="304">SUM(C136:C147)</f>
        <v>0</v>
      </c>
      <c r="D148" s="31">
        <f t="shared" si="304"/>
        <v>0</v>
      </c>
      <c r="E148" s="40"/>
      <c r="F148" s="39">
        <f t="shared" ref="F148:G148" si="305">SUM(F136:F147)</f>
        <v>0</v>
      </c>
      <c r="G148" s="31">
        <f t="shared" si="305"/>
        <v>0</v>
      </c>
      <c r="H148" s="40"/>
      <c r="I148" s="39">
        <f t="shared" ref="I148:J148" si="306">SUM(I136:I147)</f>
        <v>22.061</v>
      </c>
      <c r="J148" s="31">
        <f t="shared" si="306"/>
        <v>1492.6599999999999</v>
      </c>
      <c r="K148" s="40"/>
      <c r="L148" s="39">
        <f t="shared" ref="L148:M148" si="307">SUM(L136:L147)</f>
        <v>0</v>
      </c>
      <c r="M148" s="31">
        <f t="shared" si="307"/>
        <v>0</v>
      </c>
      <c r="N148" s="40"/>
      <c r="O148" s="39">
        <f t="shared" ref="O148:P148" si="308">SUM(O136:O147)</f>
        <v>0</v>
      </c>
      <c r="P148" s="31">
        <f t="shared" si="308"/>
        <v>0</v>
      </c>
      <c r="Q148" s="40"/>
      <c r="R148" s="39">
        <f t="shared" ref="R148:S148" si="309">SUM(R136:R147)</f>
        <v>0</v>
      </c>
      <c r="S148" s="31">
        <f t="shared" si="309"/>
        <v>0</v>
      </c>
      <c r="T148" s="40"/>
      <c r="U148" s="39">
        <f t="shared" ref="U148:V148" si="310">SUM(U136:U147)</f>
        <v>0</v>
      </c>
      <c r="V148" s="31">
        <f t="shared" si="310"/>
        <v>0</v>
      </c>
      <c r="W148" s="40"/>
      <c r="X148" s="39">
        <f t="shared" ref="X148:Y148" si="311">SUM(X136:X147)</f>
        <v>0</v>
      </c>
      <c r="Y148" s="31">
        <f t="shared" si="311"/>
        <v>0</v>
      </c>
      <c r="Z148" s="40"/>
      <c r="AA148" s="39">
        <f t="shared" ref="AA148:AB148" si="312">SUM(AA136:AA147)</f>
        <v>0</v>
      </c>
      <c r="AB148" s="31">
        <f t="shared" si="312"/>
        <v>0</v>
      </c>
      <c r="AC148" s="40"/>
      <c r="AD148" s="39">
        <f t="shared" ref="AD148:AE148" si="313">SUM(AD136:AD147)</f>
        <v>0</v>
      </c>
      <c r="AE148" s="31">
        <f t="shared" si="313"/>
        <v>0</v>
      </c>
      <c r="AF148" s="40"/>
      <c r="AG148" s="39">
        <f t="shared" ref="AG148:AH148" si="314">SUM(AG136:AG147)</f>
        <v>0</v>
      </c>
      <c r="AH148" s="31">
        <f t="shared" si="314"/>
        <v>0</v>
      </c>
      <c r="AI148" s="40"/>
      <c r="AJ148" s="39">
        <f t="shared" ref="AJ148:AK148" si="315">SUM(AJ136:AJ147)</f>
        <v>0</v>
      </c>
      <c r="AK148" s="31">
        <f t="shared" si="315"/>
        <v>0</v>
      </c>
      <c r="AL148" s="40"/>
      <c r="AM148" s="39">
        <f t="shared" ref="AM148:AN148" si="316">SUM(AM136:AM147)</f>
        <v>0</v>
      </c>
      <c r="AN148" s="31">
        <f t="shared" si="316"/>
        <v>0</v>
      </c>
      <c r="AO148" s="40"/>
      <c r="AP148" s="39">
        <f t="shared" ref="AP148:AQ148" si="317">SUM(AP136:AP147)</f>
        <v>0</v>
      </c>
      <c r="AQ148" s="31">
        <f t="shared" si="317"/>
        <v>0</v>
      </c>
      <c r="AR148" s="40"/>
      <c r="AS148" s="39">
        <f t="shared" ref="AS148:AT148" si="318">SUM(AS136:AS147)</f>
        <v>0</v>
      </c>
      <c r="AT148" s="31">
        <f t="shared" si="318"/>
        <v>0</v>
      </c>
      <c r="AU148" s="40"/>
      <c r="AV148" s="39">
        <f t="shared" ref="AV148:AW148" si="319">SUM(AV136:AV147)</f>
        <v>19.192</v>
      </c>
      <c r="AW148" s="31">
        <f t="shared" si="319"/>
        <v>497.03</v>
      </c>
      <c r="AX148" s="40"/>
      <c r="AY148" s="39">
        <f t="shared" ref="AY148:AZ148" si="320">SUM(AY136:AY147)</f>
        <v>0</v>
      </c>
      <c r="AZ148" s="31">
        <f t="shared" si="320"/>
        <v>0</v>
      </c>
      <c r="BA148" s="40"/>
      <c r="BB148" s="39">
        <f t="shared" ref="BB148:BC148" si="321">SUM(BB136:BB147)</f>
        <v>0</v>
      </c>
      <c r="BC148" s="31">
        <f t="shared" si="321"/>
        <v>0</v>
      </c>
      <c r="BD148" s="40"/>
      <c r="BE148" s="39">
        <f t="shared" ref="BE148:BF148" si="322">SUM(BE136:BE147)</f>
        <v>0</v>
      </c>
      <c r="BF148" s="31">
        <f t="shared" si="322"/>
        <v>0</v>
      </c>
      <c r="BG148" s="40"/>
      <c r="BH148" s="39">
        <f t="shared" ref="BH148:BI148" si="323">SUM(BH136:BH147)</f>
        <v>0</v>
      </c>
      <c r="BI148" s="31">
        <f t="shared" si="323"/>
        <v>0</v>
      </c>
      <c r="BJ148" s="40"/>
      <c r="BK148" s="39">
        <f t="shared" ref="BK148:BL148" si="324">SUM(BK136:BK147)</f>
        <v>0</v>
      </c>
      <c r="BL148" s="31">
        <f t="shared" si="324"/>
        <v>0</v>
      </c>
      <c r="BM148" s="40"/>
      <c r="BN148" s="39">
        <f t="shared" ref="BN148:BO148" si="325">SUM(BN136:BN147)</f>
        <v>0</v>
      </c>
      <c r="BO148" s="31">
        <f t="shared" si="325"/>
        <v>0</v>
      </c>
      <c r="BP148" s="40"/>
      <c r="BQ148" s="39">
        <f t="shared" ref="BQ148:BR148" si="326">SUM(BQ136:BQ147)</f>
        <v>3.2000000000000001E-2</v>
      </c>
      <c r="BR148" s="31">
        <f t="shared" si="326"/>
        <v>6.41</v>
      </c>
      <c r="BS148" s="40"/>
      <c r="BT148" s="39">
        <f t="shared" ref="BT148:BU148" si="327">SUM(BT136:BT147)</f>
        <v>0</v>
      </c>
      <c r="BU148" s="31">
        <f t="shared" si="327"/>
        <v>0</v>
      </c>
      <c r="BV148" s="40"/>
      <c r="BW148" s="39">
        <f t="shared" ref="BW148:BX148" si="328">SUM(BW136:BW147)</f>
        <v>18.774999999999999</v>
      </c>
      <c r="BX148" s="31">
        <f t="shared" si="328"/>
        <v>829.58</v>
      </c>
      <c r="BY148" s="40"/>
      <c r="BZ148" s="39">
        <f t="shared" ref="BZ148:CA148" si="329">SUM(BZ136:BZ147)</f>
        <v>0</v>
      </c>
      <c r="CA148" s="31">
        <f t="shared" si="329"/>
        <v>0</v>
      </c>
      <c r="CB148" s="40"/>
      <c r="CC148" s="39">
        <f t="shared" ref="CC148:CD148" si="330">SUM(CC136:CC147)</f>
        <v>0</v>
      </c>
      <c r="CD148" s="31">
        <f t="shared" si="330"/>
        <v>0</v>
      </c>
      <c r="CE148" s="40"/>
      <c r="CF148" s="32">
        <f t="shared" si="254"/>
        <v>60.059999999999995</v>
      </c>
      <c r="CG148" s="33">
        <f t="shared" si="251"/>
        <v>2825.68</v>
      </c>
      <c r="CH148" s="4"/>
      <c r="CI148" s="5"/>
      <c r="CJ148" s="4"/>
      <c r="CK148" s="4"/>
      <c r="CL148" s="4"/>
      <c r="CM148" s="5"/>
      <c r="CN148" s="4"/>
      <c r="CO148" s="4"/>
      <c r="CP148" s="4"/>
      <c r="CQ148" s="5"/>
      <c r="CR148" s="4"/>
      <c r="CS148" s="4"/>
      <c r="CT148" s="4"/>
      <c r="CU148" s="2"/>
      <c r="CV148" s="1"/>
      <c r="CW148" s="1"/>
      <c r="CX148" s="1"/>
      <c r="CY148" s="2"/>
      <c r="CZ148" s="1"/>
      <c r="DA148" s="1"/>
      <c r="DB148" s="1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</row>
    <row r="149" spans="1:181" x14ac:dyDescent="0.25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2.7E-2</v>
      </c>
      <c r="M149" s="13">
        <v>0.46</v>
      </c>
      <c r="N149" s="38">
        <f t="shared" ref="N149" si="331">M149/L149*1000</f>
        <v>17037.037037037036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v>0</v>
      </c>
      <c r="X149" s="37">
        <v>0</v>
      </c>
      <c r="Y149" s="13">
        <v>0</v>
      </c>
      <c r="Z149" s="38"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37">
        <v>0</v>
      </c>
      <c r="BO149" s="13">
        <v>0</v>
      </c>
      <c r="BP149" s="38">
        <v>0</v>
      </c>
      <c r="BQ149" s="37">
        <v>0</v>
      </c>
      <c r="BR149" s="13">
        <v>0</v>
      </c>
      <c r="BS149" s="38">
        <v>0</v>
      </c>
      <c r="BT149" s="37">
        <v>0</v>
      </c>
      <c r="BU149" s="13">
        <v>0</v>
      </c>
      <c r="BV149" s="38">
        <v>0</v>
      </c>
      <c r="BW149" s="37">
        <v>0</v>
      </c>
      <c r="BX149" s="13">
        <v>0</v>
      </c>
      <c r="BY149" s="38">
        <v>0</v>
      </c>
      <c r="BZ149" s="37">
        <v>0</v>
      </c>
      <c r="CA149" s="13">
        <v>0</v>
      </c>
      <c r="CB149" s="38">
        <v>0</v>
      </c>
      <c r="CC149" s="37">
        <v>0</v>
      </c>
      <c r="CD149" s="13">
        <v>0</v>
      </c>
      <c r="CE149" s="38">
        <v>0</v>
      </c>
      <c r="CF149" s="7">
        <f>SUM(BW149,BQ149,BN149,BB149,AV149,AJ149,AA149,X149,R149,O149,I149,F149,C149+L149+BT149+AP149)</f>
        <v>2.7E-2</v>
      </c>
      <c r="CG149" s="15">
        <f>SUM(BX149,BR149,BO149,BC149,AW149,AK149,AB149,Y149,S149,P149,J149,G149,D149,V149+M149+BU149+AQ149)</f>
        <v>0.46</v>
      </c>
      <c r="CH149" s="4"/>
      <c r="CI149" s="5"/>
      <c r="CJ149" s="4"/>
      <c r="CK149" s="4"/>
      <c r="CL149" s="4"/>
      <c r="CM149" s="5"/>
      <c r="CN149" s="4"/>
      <c r="CO149" s="4"/>
      <c r="CP149" s="4"/>
      <c r="CQ149" s="5"/>
      <c r="CR149" s="4"/>
      <c r="CS149" s="4"/>
      <c r="CT149" s="4"/>
      <c r="CU149" s="2"/>
      <c r="CV149" s="1"/>
      <c r="CW149" s="1"/>
      <c r="CX149" s="1"/>
      <c r="CY149" s="2"/>
      <c r="CZ149" s="1"/>
      <c r="DA149" s="1"/>
      <c r="DB149" s="1"/>
    </row>
    <row r="150" spans="1:181" x14ac:dyDescent="0.25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v>0</v>
      </c>
      <c r="X150" s="37">
        <v>0</v>
      </c>
      <c r="Y150" s="13">
        <v>0</v>
      </c>
      <c r="Z150" s="38"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37">
        <v>0</v>
      </c>
      <c r="BO150" s="13">
        <v>0</v>
      </c>
      <c r="BP150" s="38">
        <v>0</v>
      </c>
      <c r="BQ150" s="37">
        <v>0</v>
      </c>
      <c r="BR150" s="13">
        <v>0</v>
      </c>
      <c r="BS150" s="38">
        <v>0</v>
      </c>
      <c r="BT150" s="37">
        <v>3.6999999999999998E-2</v>
      </c>
      <c r="BU150" s="13">
        <v>9.17</v>
      </c>
      <c r="BV150" s="38">
        <f t="shared" ref="BV150:BV156" si="332">BU150/BT150*1000</f>
        <v>247837.83783783784</v>
      </c>
      <c r="BW150" s="37">
        <v>0</v>
      </c>
      <c r="BX150" s="13">
        <v>0</v>
      </c>
      <c r="BY150" s="38">
        <v>0</v>
      </c>
      <c r="BZ150" s="37">
        <v>0</v>
      </c>
      <c r="CA150" s="13">
        <v>0</v>
      </c>
      <c r="CB150" s="38">
        <v>0</v>
      </c>
      <c r="CC150" s="37">
        <v>0</v>
      </c>
      <c r="CD150" s="13">
        <v>0</v>
      </c>
      <c r="CE150" s="38">
        <v>0</v>
      </c>
      <c r="CF150" s="7">
        <f>SUM(BW150,BQ150,BN150,BB150,AV150,AJ150,AA150,X150,R150,O150,I150,F150,C150+L150+BT150+AP150)</f>
        <v>3.6999999999999998E-2</v>
      </c>
      <c r="CG150" s="15">
        <f>SUM(BX150,BR150,BO150,BC150,AW150,AK150,AB150,Y150,S150,P150,J150,G150,D150,V150+M150+BU150+AQ150)</f>
        <v>9.17</v>
      </c>
      <c r="CH150" s="4"/>
      <c r="CI150" s="5"/>
      <c r="CJ150" s="4"/>
      <c r="CK150" s="4"/>
      <c r="CL150" s="4"/>
      <c r="CM150" s="5"/>
      <c r="CN150" s="4"/>
      <c r="CO150" s="4"/>
      <c r="CP150" s="4"/>
      <c r="CQ150" s="5"/>
      <c r="CR150" s="4"/>
      <c r="CS150" s="4"/>
      <c r="CT150" s="4"/>
      <c r="CU150" s="2"/>
      <c r="CV150" s="1"/>
      <c r="CW150" s="1"/>
      <c r="CX150" s="1"/>
      <c r="CY150" s="2"/>
      <c r="CZ150" s="1"/>
      <c r="DA150" s="1"/>
      <c r="DB150" s="1"/>
    </row>
    <row r="151" spans="1:181" x14ac:dyDescent="0.25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1.4999999999999999E-2</v>
      </c>
      <c r="G151" s="13">
        <v>5.56</v>
      </c>
      <c r="H151" s="38">
        <f t="shared" ref="H151" si="333">G151/F151*1000</f>
        <v>370666.66666666663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v>0</v>
      </c>
      <c r="X151" s="37">
        <v>0</v>
      </c>
      <c r="Y151" s="13">
        <v>0</v>
      </c>
      <c r="Z151" s="38"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v>0</v>
      </c>
      <c r="AP151" s="37">
        <v>2E-3</v>
      </c>
      <c r="AQ151" s="13">
        <v>18.95</v>
      </c>
      <c r="AR151" s="38">
        <f t="shared" ref="AR151" si="334">AQ151/AP151*1000</f>
        <v>9475000</v>
      </c>
      <c r="AS151" s="37">
        <v>0</v>
      </c>
      <c r="AT151" s="13">
        <v>0</v>
      </c>
      <c r="AU151" s="38">
        <v>0</v>
      </c>
      <c r="AV151" s="37">
        <v>13.75</v>
      </c>
      <c r="AW151" s="13">
        <v>898.69</v>
      </c>
      <c r="AX151" s="38">
        <f t="shared" ref="AX151:AX159" si="335">AW151/AV151*1000</f>
        <v>65359.272727272728</v>
      </c>
      <c r="AY151" s="37">
        <v>0</v>
      </c>
      <c r="AZ151" s="13">
        <v>0</v>
      </c>
      <c r="BA151" s="38">
        <v>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0</v>
      </c>
      <c r="BI151" s="13">
        <v>0</v>
      </c>
      <c r="BJ151" s="38">
        <v>0</v>
      </c>
      <c r="BK151" s="37">
        <v>0</v>
      </c>
      <c r="BL151" s="13">
        <v>0</v>
      </c>
      <c r="BM151" s="38">
        <v>0</v>
      </c>
      <c r="BN151" s="37">
        <v>0</v>
      </c>
      <c r="BO151" s="13">
        <v>0</v>
      </c>
      <c r="BP151" s="38">
        <v>0</v>
      </c>
      <c r="BQ151" s="37">
        <v>0</v>
      </c>
      <c r="BR151" s="13">
        <v>0</v>
      </c>
      <c r="BS151" s="38">
        <v>0</v>
      </c>
      <c r="BT151" s="37">
        <v>0</v>
      </c>
      <c r="BU151" s="13">
        <v>0</v>
      </c>
      <c r="BV151" s="38">
        <v>0</v>
      </c>
      <c r="BW151" s="37">
        <v>0</v>
      </c>
      <c r="BX151" s="13">
        <v>0</v>
      </c>
      <c r="BY151" s="38">
        <v>0</v>
      </c>
      <c r="BZ151" s="37">
        <v>0</v>
      </c>
      <c r="CA151" s="13">
        <v>0</v>
      </c>
      <c r="CB151" s="38">
        <v>0</v>
      </c>
      <c r="CC151" s="37">
        <v>0</v>
      </c>
      <c r="CD151" s="13">
        <v>0</v>
      </c>
      <c r="CE151" s="38">
        <v>0</v>
      </c>
      <c r="CF151" s="7">
        <f>SUM(BW151,BQ151,BN151,BB151,AV151,AJ151,AA151,X151,R151,O151,I151,F151,C151+L151+BT151+AP151)</f>
        <v>13.767000000000001</v>
      </c>
      <c r="CG151" s="15">
        <f>SUM(BX151,BR151,BO151,BC151,AW151,AK151,AB151,Y151,S151,P151,J151,G151,D151,V151+M151+BU151+AQ151)</f>
        <v>923.2</v>
      </c>
      <c r="CH151" s="4"/>
      <c r="CI151" s="5"/>
      <c r="CJ151" s="4"/>
      <c r="CK151" s="4"/>
      <c r="CL151" s="4"/>
      <c r="CM151" s="5"/>
      <c r="CN151" s="4"/>
      <c r="CO151" s="4"/>
      <c r="CP151" s="4"/>
      <c r="CQ151" s="5"/>
      <c r="CR151" s="4"/>
      <c r="CS151" s="4"/>
      <c r="CT151" s="4"/>
      <c r="CU151" s="2"/>
      <c r="CV151" s="1"/>
      <c r="CW151" s="1"/>
      <c r="CX151" s="1"/>
      <c r="CY151" s="2"/>
      <c r="CZ151" s="1"/>
      <c r="DA151" s="1"/>
      <c r="DB151" s="1"/>
    </row>
    <row r="152" spans="1:181" x14ac:dyDescent="0.25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v>0</v>
      </c>
      <c r="X152" s="37">
        <v>0</v>
      </c>
      <c r="Y152" s="13">
        <v>0</v>
      </c>
      <c r="Z152" s="38"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37">
        <v>0</v>
      </c>
      <c r="BO152" s="13">
        <v>0</v>
      </c>
      <c r="BP152" s="38">
        <v>0</v>
      </c>
      <c r="BQ152" s="37">
        <v>2.2050000000000001</v>
      </c>
      <c r="BR152" s="13">
        <v>131.04</v>
      </c>
      <c r="BS152" s="38">
        <f t="shared" ref="BS152:BS159" si="336">BR152/BQ152*1000</f>
        <v>59428.57142857142</v>
      </c>
      <c r="BT152" s="37">
        <v>0</v>
      </c>
      <c r="BU152" s="13">
        <v>0</v>
      </c>
      <c r="BV152" s="38">
        <v>0</v>
      </c>
      <c r="BW152" s="37">
        <v>7.6909999999999998</v>
      </c>
      <c r="BX152" s="13">
        <v>307.39999999999998</v>
      </c>
      <c r="BY152" s="38">
        <f t="shared" ref="BY152:BY159" si="337">BX152/BW152*1000</f>
        <v>39968.794695098164</v>
      </c>
      <c r="BZ152" s="37">
        <v>0</v>
      </c>
      <c r="CA152" s="13">
        <v>0</v>
      </c>
      <c r="CB152" s="38">
        <v>0</v>
      </c>
      <c r="CC152" s="37">
        <v>0</v>
      </c>
      <c r="CD152" s="13">
        <v>0</v>
      </c>
      <c r="CE152" s="38">
        <v>0</v>
      </c>
      <c r="CF152" s="7">
        <f>SUM(BW152,BQ152,BN152,BB152,AV152,AJ152,AA152,X152,R152,O152,I152,F152,C152+L152+BT152+AP152)</f>
        <v>9.8960000000000008</v>
      </c>
      <c r="CG152" s="15">
        <f>SUM(BX152,BR152,BO152,BC152,AW152,AK152,AB152,Y152,S152,P152,J152,G152,D152,V152+M152+BU152+AQ152)</f>
        <v>438.43999999999994</v>
      </c>
      <c r="CH152" s="4"/>
      <c r="CI152" s="5"/>
      <c r="CJ152" s="4"/>
      <c r="CK152" s="4"/>
      <c r="CL152" s="4"/>
      <c r="CM152" s="5"/>
      <c r="CN152" s="4"/>
      <c r="CO152" s="4"/>
      <c r="CP152" s="4"/>
      <c r="CQ152" s="5"/>
      <c r="CR152" s="4"/>
      <c r="CS152" s="4"/>
      <c r="CT152" s="4"/>
      <c r="CU152" s="2"/>
      <c r="CV152" s="1"/>
      <c r="CW152" s="1"/>
      <c r="CX152" s="1"/>
      <c r="CY152" s="2"/>
      <c r="CZ152" s="1"/>
      <c r="DA152" s="1"/>
      <c r="DB152" s="1"/>
    </row>
    <row r="153" spans="1:181" x14ac:dyDescent="0.25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v>0</v>
      </c>
      <c r="X153" s="37">
        <v>0</v>
      </c>
      <c r="Y153" s="13">
        <v>0</v>
      </c>
      <c r="Z153" s="38"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18</v>
      </c>
      <c r="AW153" s="13">
        <v>310.73</v>
      </c>
      <c r="AX153" s="38">
        <f t="shared" si="335"/>
        <v>17262.777777777777</v>
      </c>
      <c r="AY153" s="37">
        <v>0</v>
      </c>
      <c r="AZ153" s="13">
        <v>0</v>
      </c>
      <c r="BA153" s="38"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0</v>
      </c>
      <c r="BI153" s="13">
        <v>0</v>
      </c>
      <c r="BJ153" s="38">
        <v>0</v>
      </c>
      <c r="BK153" s="37">
        <v>0</v>
      </c>
      <c r="BL153" s="13">
        <v>0</v>
      </c>
      <c r="BM153" s="38">
        <v>0</v>
      </c>
      <c r="BN153" s="37">
        <v>0</v>
      </c>
      <c r="BO153" s="13">
        <v>0</v>
      </c>
      <c r="BP153" s="38">
        <v>0</v>
      </c>
      <c r="BQ153" s="37">
        <v>0</v>
      </c>
      <c r="BR153" s="13">
        <v>0</v>
      </c>
      <c r="BS153" s="38">
        <v>0</v>
      </c>
      <c r="BT153" s="37">
        <v>0</v>
      </c>
      <c r="BU153" s="13">
        <v>0</v>
      </c>
      <c r="BV153" s="38">
        <v>0</v>
      </c>
      <c r="BW153" s="37">
        <v>3.09</v>
      </c>
      <c r="BX153" s="13">
        <v>105.75</v>
      </c>
      <c r="BY153" s="38">
        <f t="shared" si="337"/>
        <v>34223.300970873788</v>
      </c>
      <c r="BZ153" s="37">
        <v>0</v>
      </c>
      <c r="CA153" s="13">
        <v>0</v>
      </c>
      <c r="CB153" s="38">
        <v>0</v>
      </c>
      <c r="CC153" s="37">
        <v>5.0000000000000001E-3</v>
      </c>
      <c r="CD153" s="13">
        <v>0.02</v>
      </c>
      <c r="CE153" s="38">
        <f t="shared" ref="CE153" si="338">CD153/CC153*1000</f>
        <v>4000</v>
      </c>
      <c r="CF153" s="7">
        <f t="shared" ref="CF153:CF161" si="339">C153+F153+I153+L153+O153+R153+U153+X153+AA153+AG153+AJ153+AM153+AP153+AV153+BB153+BH153+BN153+BQ153+BT153+BW153+CC153</f>
        <v>21.094999999999999</v>
      </c>
      <c r="CG153" s="15">
        <f t="shared" ref="CG153:CG161" si="340">D153+G153+J153+M153+P153+S153+V153+Y153+AB153+AH153+AK153+AN153+AQ153+AW153+BC153+BI153+BO153+BR153+BU153+BX153+CD153</f>
        <v>416.5</v>
      </c>
      <c r="CH153" s="4"/>
      <c r="CI153" s="5"/>
      <c r="CJ153" s="4"/>
      <c r="CK153" s="4"/>
      <c r="CL153" s="4"/>
      <c r="CM153" s="5"/>
      <c r="CN153" s="4"/>
      <c r="CO153" s="4"/>
      <c r="CP153" s="4"/>
      <c r="CQ153" s="5"/>
      <c r="CR153" s="4"/>
      <c r="CS153" s="4"/>
      <c r="CT153" s="4"/>
      <c r="CU153" s="2"/>
      <c r="CV153" s="1"/>
      <c r="CW153" s="1"/>
      <c r="CX153" s="1"/>
      <c r="CY153" s="2"/>
      <c r="CZ153" s="1"/>
      <c r="DA153" s="1"/>
      <c r="DB153" s="1"/>
    </row>
    <row r="154" spans="1:181" x14ac:dyDescent="0.25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v>0</v>
      </c>
      <c r="X154" s="37">
        <v>0</v>
      </c>
      <c r="Y154" s="13">
        <v>0</v>
      </c>
      <c r="Z154" s="38"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37">
        <v>0</v>
      </c>
      <c r="BO154" s="13">
        <v>0</v>
      </c>
      <c r="BP154" s="38">
        <v>0</v>
      </c>
      <c r="BQ154" s="37">
        <v>0</v>
      </c>
      <c r="BR154" s="13">
        <v>0</v>
      </c>
      <c r="BS154" s="38">
        <v>0</v>
      </c>
      <c r="BT154" s="37">
        <v>0</v>
      </c>
      <c r="BU154" s="13">
        <v>0</v>
      </c>
      <c r="BV154" s="38">
        <v>0</v>
      </c>
      <c r="BW154" s="37">
        <v>3.1419999999999999</v>
      </c>
      <c r="BX154" s="13">
        <v>107.3</v>
      </c>
      <c r="BY154" s="38">
        <f t="shared" si="337"/>
        <v>34150.222788033097</v>
      </c>
      <c r="BZ154" s="37">
        <v>0</v>
      </c>
      <c r="CA154" s="13">
        <v>0</v>
      </c>
      <c r="CB154" s="38">
        <v>0</v>
      </c>
      <c r="CC154" s="37">
        <v>0</v>
      </c>
      <c r="CD154" s="13">
        <v>0</v>
      </c>
      <c r="CE154" s="38">
        <v>0</v>
      </c>
      <c r="CF154" s="7">
        <f t="shared" si="339"/>
        <v>3.1419999999999999</v>
      </c>
      <c r="CG154" s="15">
        <f t="shared" si="340"/>
        <v>107.3</v>
      </c>
      <c r="CH154" s="4"/>
      <c r="CI154" s="5"/>
      <c r="CJ154" s="4"/>
      <c r="CK154" s="4"/>
      <c r="CL154" s="4"/>
      <c r="CM154" s="5"/>
      <c r="CN154" s="4"/>
      <c r="CO154" s="4"/>
      <c r="CP154" s="4"/>
      <c r="CQ154" s="5"/>
      <c r="CR154" s="4"/>
      <c r="CS154" s="4"/>
      <c r="CT154" s="4"/>
      <c r="CU154" s="2"/>
      <c r="CV154" s="1"/>
      <c r="CW154" s="1"/>
      <c r="CX154" s="1"/>
      <c r="CY154" s="2"/>
      <c r="CZ154" s="1"/>
      <c r="DA154" s="1"/>
      <c r="DB154" s="1"/>
    </row>
    <row r="155" spans="1:181" x14ac:dyDescent="0.25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19.911999999999999</v>
      </c>
      <c r="J155" s="13">
        <v>660.23</v>
      </c>
      <c r="K155" s="38">
        <f t="shared" ref="K155:K159" si="341">J155/I155*1000</f>
        <v>33157.392527119329</v>
      </c>
      <c r="L155" s="37">
        <v>0</v>
      </c>
      <c r="M155" s="13">
        <v>0</v>
      </c>
      <c r="N155" s="38">
        <v>0</v>
      </c>
      <c r="O155" s="37">
        <v>2.7E-2</v>
      </c>
      <c r="P155" s="13">
        <v>12.42</v>
      </c>
      <c r="Q155" s="38">
        <f t="shared" ref="Q155" si="342">P155/O155*1000</f>
        <v>460000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v>0</v>
      </c>
      <c r="X155" s="37">
        <v>0</v>
      </c>
      <c r="Y155" s="13">
        <v>0</v>
      </c>
      <c r="Z155" s="38">
        <v>0</v>
      </c>
      <c r="AA155" s="37">
        <v>0</v>
      </c>
      <c r="AB155" s="13">
        <v>0</v>
      </c>
      <c r="AC155" s="38">
        <v>0</v>
      </c>
      <c r="AD155" s="37">
        <v>0</v>
      </c>
      <c r="AE155" s="13">
        <v>0</v>
      </c>
      <c r="AF155" s="38">
        <v>0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37">
        <v>0</v>
      </c>
      <c r="BO155" s="13">
        <v>0</v>
      </c>
      <c r="BP155" s="38">
        <v>0</v>
      </c>
      <c r="BQ155" s="37">
        <v>0</v>
      </c>
      <c r="BR155" s="13">
        <v>0</v>
      </c>
      <c r="BS155" s="38">
        <v>0</v>
      </c>
      <c r="BT155" s="37">
        <v>0</v>
      </c>
      <c r="BU155" s="13">
        <v>0</v>
      </c>
      <c r="BV155" s="38">
        <v>0</v>
      </c>
      <c r="BW155" s="37">
        <v>0</v>
      </c>
      <c r="BX155" s="13">
        <v>0</v>
      </c>
      <c r="BY155" s="38">
        <v>0</v>
      </c>
      <c r="BZ155" s="37">
        <v>0</v>
      </c>
      <c r="CA155" s="13">
        <v>0</v>
      </c>
      <c r="CB155" s="38">
        <v>0</v>
      </c>
      <c r="CC155" s="37">
        <v>0</v>
      </c>
      <c r="CD155" s="13">
        <v>0</v>
      </c>
      <c r="CE155" s="38">
        <v>0</v>
      </c>
      <c r="CF155" s="7">
        <f t="shared" si="339"/>
        <v>19.939</v>
      </c>
      <c r="CG155" s="15">
        <f t="shared" si="340"/>
        <v>672.65</v>
      </c>
      <c r="CH155" s="4"/>
      <c r="CI155" s="5"/>
      <c r="CJ155" s="4"/>
      <c r="CK155" s="4"/>
      <c r="CL155" s="4"/>
      <c r="CM155" s="5"/>
      <c r="CN155" s="4"/>
      <c r="CO155" s="4"/>
      <c r="CP155" s="4"/>
      <c r="CQ155" s="5"/>
      <c r="CR155" s="4"/>
      <c r="CS155" s="4"/>
      <c r="CT155" s="4"/>
      <c r="CU155" s="2"/>
      <c r="CV155" s="1"/>
      <c r="CW155" s="1"/>
      <c r="CX155" s="1"/>
      <c r="CY155" s="2"/>
      <c r="CZ155" s="1"/>
      <c r="DA155" s="1"/>
      <c r="DB155" s="1"/>
    </row>
    <row r="156" spans="1:181" x14ac:dyDescent="0.25">
      <c r="A156" s="46">
        <v>2015</v>
      </c>
      <c r="B156" s="52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v>0</v>
      </c>
      <c r="X156" s="37">
        <v>0</v>
      </c>
      <c r="Y156" s="13">
        <v>0</v>
      </c>
      <c r="Z156" s="38"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37">
        <v>0</v>
      </c>
      <c r="BO156" s="13">
        <v>0</v>
      </c>
      <c r="BP156" s="38">
        <v>0</v>
      </c>
      <c r="BQ156" s="37">
        <v>0</v>
      </c>
      <c r="BR156" s="13">
        <v>0</v>
      </c>
      <c r="BS156" s="38">
        <v>0</v>
      </c>
      <c r="BT156" s="37">
        <v>3.1E-2</v>
      </c>
      <c r="BU156" s="13">
        <v>13.37</v>
      </c>
      <c r="BV156" s="38">
        <f t="shared" si="332"/>
        <v>431290.32258064515</v>
      </c>
      <c r="BW156" s="37">
        <v>0</v>
      </c>
      <c r="BX156" s="13">
        <v>0</v>
      </c>
      <c r="BY156" s="38">
        <v>0</v>
      </c>
      <c r="BZ156" s="37">
        <v>0</v>
      </c>
      <c r="CA156" s="13">
        <v>0</v>
      </c>
      <c r="CB156" s="38">
        <v>0</v>
      </c>
      <c r="CC156" s="37">
        <v>0</v>
      </c>
      <c r="CD156" s="13">
        <v>0</v>
      </c>
      <c r="CE156" s="38">
        <v>0</v>
      </c>
      <c r="CF156" s="7">
        <f t="shared" si="339"/>
        <v>3.1E-2</v>
      </c>
      <c r="CG156" s="15">
        <f t="shared" si="340"/>
        <v>13.37</v>
      </c>
      <c r="CH156" s="4"/>
      <c r="CI156" s="5"/>
      <c r="CJ156" s="4"/>
      <c r="CK156" s="4"/>
      <c r="CL156" s="4"/>
      <c r="CM156" s="5"/>
      <c r="CN156" s="4"/>
      <c r="CO156" s="4"/>
      <c r="CP156" s="4"/>
      <c r="CQ156" s="5"/>
      <c r="CR156" s="4"/>
      <c r="CS156" s="4"/>
      <c r="CT156" s="4"/>
      <c r="CU156" s="2"/>
      <c r="CV156" s="1"/>
      <c r="CW156" s="1"/>
      <c r="CX156" s="1"/>
      <c r="CY156" s="2"/>
      <c r="CZ156" s="1"/>
      <c r="DA156" s="1"/>
      <c r="DB156" s="1"/>
    </row>
    <row r="157" spans="1:181" x14ac:dyDescent="0.25">
      <c r="A157" s="46">
        <v>2015</v>
      </c>
      <c r="B157" s="47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v>0</v>
      </c>
      <c r="X157" s="37">
        <v>0</v>
      </c>
      <c r="Y157" s="13">
        <v>0</v>
      </c>
      <c r="Z157" s="38"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37">
        <v>0</v>
      </c>
      <c r="BO157" s="13">
        <v>0</v>
      </c>
      <c r="BP157" s="38">
        <v>0</v>
      </c>
      <c r="BQ157" s="37">
        <v>0</v>
      </c>
      <c r="BR157" s="13">
        <v>0</v>
      </c>
      <c r="BS157" s="38">
        <v>0</v>
      </c>
      <c r="BT157" s="37">
        <v>0</v>
      </c>
      <c r="BU157" s="13">
        <v>0</v>
      </c>
      <c r="BV157" s="38">
        <v>0</v>
      </c>
      <c r="BW157" s="37">
        <v>1.7999999999999999E-2</v>
      </c>
      <c r="BX157" s="13">
        <v>7.18</v>
      </c>
      <c r="BY157" s="38">
        <f t="shared" si="337"/>
        <v>398888.88888888893</v>
      </c>
      <c r="BZ157" s="37">
        <v>0</v>
      </c>
      <c r="CA157" s="13">
        <v>0</v>
      </c>
      <c r="CB157" s="38">
        <v>0</v>
      </c>
      <c r="CC157" s="37">
        <v>0</v>
      </c>
      <c r="CD157" s="13">
        <v>0</v>
      </c>
      <c r="CE157" s="38">
        <v>0</v>
      </c>
      <c r="CF157" s="7">
        <f t="shared" si="339"/>
        <v>1.7999999999999999E-2</v>
      </c>
      <c r="CG157" s="15">
        <f t="shared" si="340"/>
        <v>7.18</v>
      </c>
      <c r="CH157" s="4"/>
      <c r="CI157" s="5"/>
      <c r="CJ157" s="4"/>
      <c r="CK157" s="4"/>
      <c r="CL157" s="4"/>
      <c r="CM157" s="5"/>
      <c r="CN157" s="4"/>
      <c r="CO157" s="4"/>
      <c r="CP157" s="4"/>
      <c r="CQ157" s="5"/>
      <c r="CR157" s="4"/>
      <c r="CS157" s="4"/>
      <c r="CT157" s="4"/>
      <c r="CU157" s="2"/>
      <c r="CV157" s="1"/>
      <c r="CW157" s="1"/>
      <c r="CX157" s="1"/>
      <c r="CY157" s="2"/>
      <c r="CZ157" s="1"/>
      <c r="DA157" s="1"/>
      <c r="DB157" s="1"/>
    </row>
    <row r="158" spans="1:181" x14ac:dyDescent="0.25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18</v>
      </c>
      <c r="J158" s="13">
        <v>376.15</v>
      </c>
      <c r="K158" s="38">
        <f t="shared" si="341"/>
        <v>20897.222222222223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v>0</v>
      </c>
      <c r="X158" s="37">
        <v>0</v>
      </c>
      <c r="Y158" s="13">
        <v>0</v>
      </c>
      <c r="Z158" s="38"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37">
        <v>0</v>
      </c>
      <c r="BO158" s="13">
        <v>0</v>
      </c>
      <c r="BP158" s="38">
        <v>0</v>
      </c>
      <c r="BQ158" s="37">
        <v>0</v>
      </c>
      <c r="BR158" s="13">
        <v>0</v>
      </c>
      <c r="BS158" s="38">
        <v>0</v>
      </c>
      <c r="BT158" s="37">
        <v>0</v>
      </c>
      <c r="BU158" s="13">
        <v>0</v>
      </c>
      <c r="BV158" s="38">
        <v>0</v>
      </c>
      <c r="BW158" s="37">
        <v>0</v>
      </c>
      <c r="BX158" s="13">
        <v>0</v>
      </c>
      <c r="BY158" s="38">
        <v>0</v>
      </c>
      <c r="BZ158" s="37">
        <v>0</v>
      </c>
      <c r="CA158" s="13">
        <v>0</v>
      </c>
      <c r="CB158" s="38">
        <v>0</v>
      </c>
      <c r="CC158" s="37">
        <v>0</v>
      </c>
      <c r="CD158" s="13">
        <v>0</v>
      </c>
      <c r="CE158" s="38">
        <v>0</v>
      </c>
      <c r="CF158" s="7">
        <f t="shared" si="339"/>
        <v>18</v>
      </c>
      <c r="CG158" s="15">
        <f t="shared" si="340"/>
        <v>376.15</v>
      </c>
      <c r="CH158" s="4"/>
      <c r="CI158" s="5"/>
      <c r="CJ158" s="4"/>
      <c r="CK158" s="4"/>
      <c r="CL158" s="4"/>
      <c r="CM158" s="5"/>
      <c r="CN158" s="4"/>
      <c r="CO158" s="4"/>
      <c r="CP158" s="4"/>
      <c r="CQ158" s="5"/>
      <c r="CR158" s="4"/>
      <c r="CS158" s="4"/>
      <c r="CT158" s="4"/>
      <c r="CU158" s="2"/>
      <c r="CV158" s="1"/>
      <c r="CW158" s="1"/>
      <c r="CX158" s="1"/>
      <c r="CY158" s="2"/>
      <c r="CZ158" s="1"/>
      <c r="DA158" s="1"/>
      <c r="DB158" s="1"/>
    </row>
    <row r="159" spans="1:181" x14ac:dyDescent="0.25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1.022</v>
      </c>
      <c r="J159" s="13">
        <v>117.92</v>
      </c>
      <c r="K159" s="38">
        <f t="shared" si="341"/>
        <v>115381.6046966732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v>0</v>
      </c>
      <c r="X159" s="37">
        <v>0</v>
      </c>
      <c r="Y159" s="13">
        <v>0</v>
      </c>
      <c r="Z159" s="38"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1.02</v>
      </c>
      <c r="AW159" s="13">
        <v>19.559999999999999</v>
      </c>
      <c r="AX159" s="38">
        <f t="shared" si="335"/>
        <v>19176.470588235294</v>
      </c>
      <c r="AY159" s="37">
        <v>0</v>
      </c>
      <c r="AZ159" s="13">
        <v>0</v>
      </c>
      <c r="BA159" s="38"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0</v>
      </c>
      <c r="BI159" s="13">
        <v>0</v>
      </c>
      <c r="BJ159" s="38">
        <v>0</v>
      </c>
      <c r="BK159" s="37">
        <v>0</v>
      </c>
      <c r="BL159" s="13">
        <v>0</v>
      </c>
      <c r="BM159" s="38">
        <v>0</v>
      </c>
      <c r="BN159" s="37">
        <v>0</v>
      </c>
      <c r="BO159" s="13">
        <v>0</v>
      </c>
      <c r="BP159" s="38">
        <v>0</v>
      </c>
      <c r="BQ159" s="37">
        <v>0.2</v>
      </c>
      <c r="BR159" s="13">
        <v>38.19</v>
      </c>
      <c r="BS159" s="38">
        <f t="shared" si="336"/>
        <v>190950</v>
      </c>
      <c r="BT159" s="37">
        <v>0</v>
      </c>
      <c r="BU159" s="13">
        <v>0</v>
      </c>
      <c r="BV159" s="38">
        <v>0</v>
      </c>
      <c r="BW159" s="37">
        <v>8.9999999999999993E-3</v>
      </c>
      <c r="BX159" s="13">
        <v>2.67</v>
      </c>
      <c r="BY159" s="38">
        <f t="shared" si="337"/>
        <v>296666.66666666669</v>
      </c>
      <c r="BZ159" s="37">
        <v>0</v>
      </c>
      <c r="CA159" s="13">
        <v>0</v>
      </c>
      <c r="CB159" s="38">
        <v>0</v>
      </c>
      <c r="CC159" s="37">
        <v>0</v>
      </c>
      <c r="CD159" s="13">
        <v>0</v>
      </c>
      <c r="CE159" s="38">
        <v>0</v>
      </c>
      <c r="CF159" s="7">
        <f t="shared" si="339"/>
        <v>2.2509999999999999</v>
      </c>
      <c r="CG159" s="15">
        <f t="shared" si="340"/>
        <v>178.33999999999997</v>
      </c>
      <c r="CH159" s="4"/>
      <c r="CI159" s="5"/>
      <c r="CJ159" s="4"/>
      <c r="CK159" s="4"/>
      <c r="CL159" s="4"/>
      <c r="CM159" s="5"/>
      <c r="CN159" s="4"/>
      <c r="CO159" s="4"/>
      <c r="CP159" s="4"/>
      <c r="CQ159" s="5"/>
      <c r="CR159" s="4"/>
      <c r="CS159" s="4"/>
      <c r="CT159" s="4"/>
      <c r="CU159" s="2"/>
      <c r="CV159" s="1"/>
      <c r="CW159" s="1"/>
      <c r="CX159" s="1"/>
      <c r="CY159" s="2"/>
      <c r="CZ159" s="1"/>
      <c r="DA159" s="1"/>
      <c r="DB159" s="1"/>
    </row>
    <row r="160" spans="1:181" x14ac:dyDescent="0.25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v>0</v>
      </c>
      <c r="X160" s="37">
        <v>0</v>
      </c>
      <c r="Y160" s="13">
        <v>0</v>
      </c>
      <c r="Z160" s="38"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37">
        <v>0</v>
      </c>
      <c r="BO160" s="13">
        <v>0</v>
      </c>
      <c r="BP160" s="38">
        <v>0</v>
      </c>
      <c r="BQ160" s="37">
        <v>0</v>
      </c>
      <c r="BR160" s="13">
        <v>0</v>
      </c>
      <c r="BS160" s="38">
        <v>0</v>
      </c>
      <c r="BT160" s="37">
        <v>0</v>
      </c>
      <c r="BU160" s="13">
        <v>0</v>
      </c>
      <c r="BV160" s="38">
        <v>0</v>
      </c>
      <c r="BW160" s="37">
        <v>0</v>
      </c>
      <c r="BX160" s="13">
        <v>0</v>
      </c>
      <c r="BY160" s="38">
        <v>0</v>
      </c>
      <c r="BZ160" s="37">
        <v>0</v>
      </c>
      <c r="CA160" s="13">
        <v>0</v>
      </c>
      <c r="CB160" s="38">
        <v>0</v>
      </c>
      <c r="CC160" s="37">
        <v>0</v>
      </c>
      <c r="CD160" s="13">
        <v>0</v>
      </c>
      <c r="CE160" s="38">
        <v>0</v>
      </c>
      <c r="CF160" s="7">
        <f t="shared" si="339"/>
        <v>0</v>
      </c>
      <c r="CG160" s="15">
        <f t="shared" si="340"/>
        <v>0</v>
      </c>
      <c r="CH160" s="4"/>
      <c r="CI160" s="5"/>
      <c r="CJ160" s="4"/>
      <c r="CK160" s="4"/>
      <c r="CL160" s="4"/>
      <c r="CM160" s="5"/>
      <c r="CN160" s="4"/>
      <c r="CO160" s="4"/>
      <c r="CP160" s="4"/>
      <c r="CQ160" s="5"/>
      <c r="CR160" s="4"/>
      <c r="CS160" s="4"/>
      <c r="CT160" s="4"/>
      <c r="CU160" s="2"/>
      <c r="CV160" s="1"/>
      <c r="CW160" s="1"/>
      <c r="CX160" s="1"/>
      <c r="CY160" s="2"/>
      <c r="CZ160" s="1"/>
      <c r="DA160" s="1"/>
      <c r="DB160" s="1"/>
    </row>
    <row r="161" spans="1:181" ht="15.75" thickBot="1" x14ac:dyDescent="0.3">
      <c r="A161" s="48"/>
      <c r="B161" s="49" t="s">
        <v>17</v>
      </c>
      <c r="C161" s="39">
        <f t="shared" ref="C161:D161" si="343">SUM(C149:C160)</f>
        <v>0</v>
      </c>
      <c r="D161" s="31">
        <f t="shared" si="343"/>
        <v>0</v>
      </c>
      <c r="E161" s="40"/>
      <c r="F161" s="39">
        <f t="shared" ref="F161:G161" si="344">SUM(F149:F160)</f>
        <v>1.4999999999999999E-2</v>
      </c>
      <c r="G161" s="31">
        <f t="shared" si="344"/>
        <v>5.56</v>
      </c>
      <c r="H161" s="40"/>
      <c r="I161" s="39">
        <f t="shared" ref="I161:J161" si="345">SUM(I149:I160)</f>
        <v>38.933999999999997</v>
      </c>
      <c r="J161" s="31">
        <f t="shared" si="345"/>
        <v>1154.3000000000002</v>
      </c>
      <c r="K161" s="40"/>
      <c r="L161" s="39">
        <f t="shared" ref="L161:M161" si="346">SUM(L149:L160)</f>
        <v>2.7E-2</v>
      </c>
      <c r="M161" s="31">
        <f t="shared" si="346"/>
        <v>0.46</v>
      </c>
      <c r="N161" s="40"/>
      <c r="O161" s="39">
        <f t="shared" ref="O161:P161" si="347">SUM(O149:O160)</f>
        <v>2.7E-2</v>
      </c>
      <c r="P161" s="31">
        <f t="shared" si="347"/>
        <v>12.42</v>
      </c>
      <c r="Q161" s="40"/>
      <c r="R161" s="39">
        <f t="shared" ref="R161:S161" si="348">SUM(R149:R160)</f>
        <v>0</v>
      </c>
      <c r="S161" s="31">
        <f t="shared" si="348"/>
        <v>0</v>
      </c>
      <c r="T161" s="40"/>
      <c r="U161" s="39">
        <f t="shared" ref="U161:V161" si="349">SUM(U149:U160)</f>
        <v>0</v>
      </c>
      <c r="V161" s="31">
        <f t="shared" si="349"/>
        <v>0</v>
      </c>
      <c r="W161" s="40"/>
      <c r="X161" s="39">
        <f t="shared" ref="X161:Y161" si="350">SUM(X149:X160)</f>
        <v>0</v>
      </c>
      <c r="Y161" s="31">
        <f t="shared" si="350"/>
        <v>0</v>
      </c>
      <c r="Z161" s="40"/>
      <c r="AA161" s="39">
        <f t="shared" ref="AA161:AB161" si="351">SUM(AA149:AA160)</f>
        <v>0</v>
      </c>
      <c r="AB161" s="31">
        <f t="shared" si="351"/>
        <v>0</v>
      </c>
      <c r="AC161" s="40"/>
      <c r="AD161" s="39">
        <f t="shared" ref="AD161:AE161" si="352">SUM(AD149:AD160)</f>
        <v>0</v>
      </c>
      <c r="AE161" s="31">
        <f t="shared" si="352"/>
        <v>0</v>
      </c>
      <c r="AF161" s="40"/>
      <c r="AG161" s="39">
        <f t="shared" ref="AG161:AH161" si="353">SUM(AG149:AG160)</f>
        <v>0</v>
      </c>
      <c r="AH161" s="31">
        <f t="shared" si="353"/>
        <v>0</v>
      </c>
      <c r="AI161" s="40"/>
      <c r="AJ161" s="39">
        <f t="shared" ref="AJ161:AK161" si="354">SUM(AJ149:AJ160)</f>
        <v>0</v>
      </c>
      <c r="AK161" s="31">
        <f t="shared" si="354"/>
        <v>0</v>
      </c>
      <c r="AL161" s="40"/>
      <c r="AM161" s="39">
        <f t="shared" ref="AM161:AN161" si="355">SUM(AM149:AM160)</f>
        <v>0</v>
      </c>
      <c r="AN161" s="31">
        <f t="shared" si="355"/>
        <v>0</v>
      </c>
      <c r="AO161" s="40"/>
      <c r="AP161" s="39">
        <f t="shared" ref="AP161:AQ161" si="356">SUM(AP149:AP160)</f>
        <v>2E-3</v>
      </c>
      <c r="AQ161" s="31">
        <f t="shared" si="356"/>
        <v>18.95</v>
      </c>
      <c r="AR161" s="40"/>
      <c r="AS161" s="39">
        <f t="shared" ref="AS161:AT161" si="357">SUM(AS149:AS160)</f>
        <v>0</v>
      </c>
      <c r="AT161" s="31">
        <f t="shared" si="357"/>
        <v>0</v>
      </c>
      <c r="AU161" s="40"/>
      <c r="AV161" s="39">
        <f t="shared" ref="AV161:AW161" si="358">SUM(AV149:AV160)</f>
        <v>32.770000000000003</v>
      </c>
      <c r="AW161" s="31">
        <f t="shared" si="358"/>
        <v>1228.98</v>
      </c>
      <c r="AX161" s="40"/>
      <c r="AY161" s="39">
        <f t="shared" ref="AY161:AZ161" si="359">SUM(AY149:AY160)</f>
        <v>0</v>
      </c>
      <c r="AZ161" s="31">
        <f t="shared" si="359"/>
        <v>0</v>
      </c>
      <c r="BA161" s="40"/>
      <c r="BB161" s="39">
        <f t="shared" ref="BB161:BC161" si="360">SUM(BB149:BB160)</f>
        <v>0</v>
      </c>
      <c r="BC161" s="31">
        <f t="shared" si="360"/>
        <v>0</v>
      </c>
      <c r="BD161" s="40"/>
      <c r="BE161" s="39">
        <f t="shared" ref="BE161:BF161" si="361">SUM(BE149:BE160)</f>
        <v>0</v>
      </c>
      <c r="BF161" s="31">
        <f t="shared" si="361"/>
        <v>0</v>
      </c>
      <c r="BG161" s="40"/>
      <c r="BH161" s="39">
        <f t="shared" ref="BH161:BI161" si="362">SUM(BH149:BH160)</f>
        <v>0</v>
      </c>
      <c r="BI161" s="31">
        <f t="shared" si="362"/>
        <v>0</v>
      </c>
      <c r="BJ161" s="40"/>
      <c r="BK161" s="39">
        <f t="shared" ref="BK161:BL161" si="363">SUM(BK149:BK160)</f>
        <v>0</v>
      </c>
      <c r="BL161" s="31">
        <f t="shared" si="363"/>
        <v>0</v>
      </c>
      <c r="BM161" s="40"/>
      <c r="BN161" s="39">
        <f t="shared" ref="BN161:BO161" si="364">SUM(BN149:BN160)</f>
        <v>0</v>
      </c>
      <c r="BO161" s="31">
        <f t="shared" si="364"/>
        <v>0</v>
      </c>
      <c r="BP161" s="40"/>
      <c r="BQ161" s="39">
        <f t="shared" ref="BQ161:BR161" si="365">SUM(BQ149:BQ160)</f>
        <v>2.4050000000000002</v>
      </c>
      <c r="BR161" s="31">
        <f t="shared" si="365"/>
        <v>169.23</v>
      </c>
      <c r="BS161" s="40"/>
      <c r="BT161" s="39">
        <f t="shared" ref="BT161:BU161" si="366">SUM(BT149:BT160)</f>
        <v>6.8000000000000005E-2</v>
      </c>
      <c r="BU161" s="31">
        <f t="shared" si="366"/>
        <v>22.54</v>
      </c>
      <c r="BV161" s="40"/>
      <c r="BW161" s="39">
        <f t="shared" ref="BW161:BX161" si="367">SUM(BW149:BW160)</f>
        <v>13.95</v>
      </c>
      <c r="BX161" s="31">
        <f t="shared" si="367"/>
        <v>530.29999999999984</v>
      </c>
      <c r="BY161" s="40"/>
      <c r="BZ161" s="39">
        <f t="shared" ref="BZ161:CA161" si="368">SUM(BZ149:BZ160)</f>
        <v>0</v>
      </c>
      <c r="CA161" s="31">
        <f t="shared" si="368"/>
        <v>0</v>
      </c>
      <c r="CB161" s="40"/>
      <c r="CC161" s="39">
        <f t="shared" ref="CC161:CD161" si="369">SUM(CC149:CC160)</f>
        <v>5.0000000000000001E-3</v>
      </c>
      <c r="CD161" s="31">
        <f t="shared" si="369"/>
        <v>0.02</v>
      </c>
      <c r="CE161" s="40"/>
      <c r="CF161" s="32">
        <f t="shared" si="339"/>
        <v>88.203000000000003</v>
      </c>
      <c r="CG161" s="33">
        <f t="shared" si="340"/>
        <v>3142.7599999999998</v>
      </c>
      <c r="CH161" s="4"/>
      <c r="CI161" s="5"/>
      <c r="CJ161" s="4"/>
      <c r="CK161" s="4"/>
      <c r="CL161" s="4"/>
      <c r="CM161" s="5"/>
      <c r="CN161" s="4"/>
      <c r="CO161" s="4"/>
      <c r="CP161" s="4"/>
      <c r="CQ161" s="5"/>
      <c r="CR161" s="4"/>
      <c r="CS161" s="4"/>
      <c r="CT161" s="4"/>
      <c r="CU161" s="2"/>
      <c r="CV161" s="1"/>
      <c r="CW161" s="1"/>
      <c r="CX161" s="1"/>
      <c r="CY161" s="2"/>
      <c r="CZ161" s="1"/>
      <c r="DA161" s="1"/>
      <c r="DB161" s="1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</row>
    <row r="162" spans="1:181" x14ac:dyDescent="0.25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v>0</v>
      </c>
      <c r="X162" s="37">
        <v>0</v>
      </c>
      <c r="Y162" s="13">
        <v>0</v>
      </c>
      <c r="Z162" s="38"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37">
        <v>0</v>
      </c>
      <c r="BO162" s="13">
        <v>0</v>
      </c>
      <c r="BP162" s="38">
        <v>0</v>
      </c>
      <c r="BQ162" s="37">
        <v>0</v>
      </c>
      <c r="BR162" s="13">
        <v>0</v>
      </c>
      <c r="BS162" s="38">
        <v>0</v>
      </c>
      <c r="BT162" s="37">
        <v>0</v>
      </c>
      <c r="BU162" s="13">
        <v>0</v>
      </c>
      <c r="BV162" s="38">
        <v>0</v>
      </c>
      <c r="BW162" s="37">
        <v>0</v>
      </c>
      <c r="BX162" s="13">
        <v>0</v>
      </c>
      <c r="BY162" s="38">
        <v>0</v>
      </c>
      <c r="BZ162" s="37">
        <v>0</v>
      </c>
      <c r="CA162" s="13">
        <v>0</v>
      </c>
      <c r="CB162" s="38">
        <v>0</v>
      </c>
      <c r="CC162" s="37">
        <v>0</v>
      </c>
      <c r="CD162" s="13">
        <v>0</v>
      </c>
      <c r="CE162" s="38">
        <v>0</v>
      </c>
      <c r="CF162" s="7">
        <f t="shared" ref="CF162:CF174" si="370">SUM(BW162,BQ162,BN162,BB162,AV162,AJ162,AA162,X162,R162,O162,I162,F162,C162+L162+BT162+AP162+CC162+BK162)</f>
        <v>0</v>
      </c>
      <c r="CG162" s="15">
        <f t="shared" ref="CG162:CG174" si="371">SUM(BX162,BR162,BO162,BC162,AW162,AK162,AB162,Y162,S162,P162,J162,G162,D162,V162+M162+BU162+AQ162+CD162+BL162)</f>
        <v>0</v>
      </c>
      <c r="CH162" s="4"/>
      <c r="CI162" s="5"/>
      <c r="CJ162" s="4"/>
      <c r="CK162" s="4"/>
      <c r="CL162" s="4"/>
      <c r="CM162" s="5"/>
      <c r="CN162" s="4"/>
      <c r="CO162" s="4"/>
      <c r="CP162" s="4"/>
      <c r="CQ162" s="5"/>
      <c r="CR162" s="4"/>
      <c r="CS162" s="4"/>
      <c r="CT162" s="4"/>
      <c r="CU162" s="2"/>
      <c r="CV162" s="1"/>
      <c r="CW162" s="1"/>
      <c r="CX162" s="1"/>
      <c r="CY162" s="2"/>
      <c r="CZ162" s="1"/>
      <c r="DA162" s="1"/>
      <c r="DB162" s="1"/>
    </row>
    <row r="163" spans="1:181" x14ac:dyDescent="0.25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14.75</v>
      </c>
      <c r="J163" s="13">
        <v>955.23</v>
      </c>
      <c r="K163" s="38">
        <f t="shared" ref="K163:K170" si="372">J163/I163*1000</f>
        <v>64761.355932203383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v>0</v>
      </c>
      <c r="X163" s="37">
        <v>0</v>
      </c>
      <c r="Y163" s="13">
        <v>0</v>
      </c>
      <c r="Z163" s="38"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37">
        <v>0</v>
      </c>
      <c r="BO163" s="13">
        <v>0</v>
      </c>
      <c r="BP163" s="38">
        <v>0</v>
      </c>
      <c r="BQ163" s="37">
        <v>0</v>
      </c>
      <c r="BR163" s="13">
        <v>0</v>
      </c>
      <c r="BS163" s="38">
        <v>0</v>
      </c>
      <c r="BT163" s="37">
        <v>0</v>
      </c>
      <c r="BU163" s="13">
        <v>0</v>
      </c>
      <c r="BV163" s="38">
        <v>0</v>
      </c>
      <c r="BW163" s="37">
        <v>6.4329999999999998</v>
      </c>
      <c r="BX163" s="13">
        <v>266.77999999999997</v>
      </c>
      <c r="BY163" s="38">
        <f t="shared" ref="BY163:BY170" si="373">BX163/BW163*1000</f>
        <v>41470.542515156223</v>
      </c>
      <c r="BZ163" s="37">
        <v>0</v>
      </c>
      <c r="CA163" s="13">
        <v>0</v>
      </c>
      <c r="CB163" s="38">
        <v>0</v>
      </c>
      <c r="CC163" s="37">
        <v>0</v>
      </c>
      <c r="CD163" s="13">
        <v>0</v>
      </c>
      <c r="CE163" s="38">
        <v>0</v>
      </c>
      <c r="CF163" s="7">
        <f t="shared" si="370"/>
        <v>21.183</v>
      </c>
      <c r="CG163" s="15">
        <f t="shared" si="371"/>
        <v>1222.01</v>
      </c>
      <c r="CH163" s="4"/>
      <c r="CI163" s="5"/>
      <c r="CJ163" s="4"/>
      <c r="CK163" s="4"/>
      <c r="CL163" s="4"/>
      <c r="CM163" s="5"/>
      <c r="CN163" s="4"/>
      <c r="CO163" s="4"/>
      <c r="CP163" s="4"/>
      <c r="CQ163" s="5"/>
      <c r="CR163" s="4"/>
      <c r="CS163" s="4"/>
      <c r="CT163" s="4"/>
      <c r="CU163" s="2"/>
      <c r="CV163" s="1"/>
      <c r="CW163" s="1"/>
      <c r="CX163" s="1"/>
      <c r="CY163" s="2"/>
      <c r="CZ163" s="1"/>
      <c r="DA163" s="1"/>
      <c r="DB163" s="1"/>
    </row>
    <row r="164" spans="1:181" x14ac:dyDescent="0.25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v>0</v>
      </c>
      <c r="X164" s="37">
        <v>0</v>
      </c>
      <c r="Y164" s="13">
        <v>0</v>
      </c>
      <c r="Z164" s="38"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37">
        <v>0</v>
      </c>
      <c r="BO164" s="13">
        <v>0</v>
      </c>
      <c r="BP164" s="38">
        <v>0</v>
      </c>
      <c r="BQ164" s="37">
        <v>0</v>
      </c>
      <c r="BR164" s="13">
        <v>0</v>
      </c>
      <c r="BS164" s="38">
        <v>0</v>
      </c>
      <c r="BT164" s="37">
        <v>0</v>
      </c>
      <c r="BU164" s="13">
        <v>0</v>
      </c>
      <c r="BV164" s="38">
        <v>0</v>
      </c>
      <c r="BW164" s="37">
        <v>0</v>
      </c>
      <c r="BX164" s="13">
        <v>0</v>
      </c>
      <c r="BY164" s="38">
        <v>0</v>
      </c>
      <c r="BZ164" s="37">
        <v>0</v>
      </c>
      <c r="CA164" s="13">
        <v>0</v>
      </c>
      <c r="CB164" s="38">
        <v>0</v>
      </c>
      <c r="CC164" s="37">
        <v>0.01</v>
      </c>
      <c r="CD164" s="13">
        <v>0.54</v>
      </c>
      <c r="CE164" s="38">
        <f t="shared" ref="CE164" si="374">CD164/CC164*1000</f>
        <v>54000</v>
      </c>
      <c r="CF164" s="7">
        <f t="shared" si="370"/>
        <v>0.01</v>
      </c>
      <c r="CG164" s="15">
        <f t="shared" si="371"/>
        <v>0.54</v>
      </c>
      <c r="CH164" s="4"/>
      <c r="CI164" s="5"/>
      <c r="CJ164" s="4"/>
      <c r="CK164" s="4"/>
      <c r="CL164" s="4"/>
      <c r="CM164" s="5"/>
      <c r="CN164" s="4"/>
      <c r="CO164" s="4"/>
      <c r="CP164" s="4"/>
      <c r="CQ164" s="5"/>
      <c r="CR164" s="4"/>
      <c r="CS164" s="4"/>
      <c r="CT164" s="4"/>
      <c r="CU164" s="2"/>
      <c r="CV164" s="1"/>
      <c r="CW164" s="1"/>
      <c r="CX164" s="1"/>
      <c r="CY164" s="2"/>
      <c r="CZ164" s="1"/>
      <c r="DA164" s="1"/>
      <c r="DB164" s="1"/>
    </row>
    <row r="165" spans="1:181" x14ac:dyDescent="0.25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v>0</v>
      </c>
      <c r="X165" s="37">
        <v>0</v>
      </c>
      <c r="Y165" s="13">
        <v>0</v>
      </c>
      <c r="Z165" s="38"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37">
        <v>0</v>
      </c>
      <c r="BO165" s="13">
        <v>0</v>
      </c>
      <c r="BP165" s="38">
        <v>0</v>
      </c>
      <c r="BQ165" s="37">
        <v>0</v>
      </c>
      <c r="BR165" s="13">
        <v>0</v>
      </c>
      <c r="BS165" s="38">
        <v>0</v>
      </c>
      <c r="BT165" s="37">
        <v>0</v>
      </c>
      <c r="BU165" s="13">
        <v>0</v>
      </c>
      <c r="BV165" s="38">
        <v>0</v>
      </c>
      <c r="BW165" s="37">
        <v>0</v>
      </c>
      <c r="BX165" s="13">
        <v>0</v>
      </c>
      <c r="BY165" s="38">
        <v>0</v>
      </c>
      <c r="BZ165" s="37">
        <v>0</v>
      </c>
      <c r="CA165" s="13">
        <v>0</v>
      </c>
      <c r="CB165" s="38">
        <v>0</v>
      </c>
      <c r="CC165" s="37">
        <v>0</v>
      </c>
      <c r="CD165" s="13">
        <v>0</v>
      </c>
      <c r="CE165" s="38">
        <v>0</v>
      </c>
      <c r="CF165" s="7">
        <f t="shared" si="370"/>
        <v>0</v>
      </c>
      <c r="CG165" s="15">
        <f t="shared" si="371"/>
        <v>0</v>
      </c>
      <c r="CH165" s="4"/>
      <c r="CI165" s="5"/>
      <c r="CJ165" s="4"/>
      <c r="CK165" s="4"/>
      <c r="CL165" s="4"/>
      <c r="CM165" s="5"/>
      <c r="CN165" s="4"/>
      <c r="CO165" s="4"/>
      <c r="CP165" s="4"/>
      <c r="CQ165" s="5"/>
      <c r="CR165" s="4"/>
      <c r="CS165" s="4"/>
      <c r="CT165" s="4"/>
      <c r="CU165" s="2"/>
      <c r="CV165" s="1"/>
      <c r="CW165" s="1"/>
      <c r="CX165" s="1"/>
      <c r="CY165" s="2"/>
      <c r="CZ165" s="1"/>
      <c r="DA165" s="1"/>
      <c r="DB165" s="1"/>
    </row>
    <row r="166" spans="1:181" x14ac:dyDescent="0.25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23.332000000000001</v>
      </c>
      <c r="J166" s="13">
        <v>1616.42</v>
      </c>
      <c r="K166" s="38">
        <f t="shared" si="372"/>
        <v>69279.101662952176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v>0</v>
      </c>
      <c r="X166" s="37">
        <v>0</v>
      </c>
      <c r="Y166" s="13">
        <v>0</v>
      </c>
      <c r="Z166" s="38"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37">
        <v>0</v>
      </c>
      <c r="BO166" s="13">
        <v>0</v>
      </c>
      <c r="BP166" s="38">
        <v>0</v>
      </c>
      <c r="BQ166" s="37">
        <v>0</v>
      </c>
      <c r="BR166" s="13">
        <v>0</v>
      </c>
      <c r="BS166" s="38">
        <v>0</v>
      </c>
      <c r="BT166" s="37">
        <v>0</v>
      </c>
      <c r="BU166" s="13">
        <v>0</v>
      </c>
      <c r="BV166" s="38">
        <v>0</v>
      </c>
      <c r="BW166" s="37">
        <v>0</v>
      </c>
      <c r="BX166" s="13">
        <v>0</v>
      </c>
      <c r="BY166" s="38">
        <v>0</v>
      </c>
      <c r="BZ166" s="37">
        <v>0</v>
      </c>
      <c r="CA166" s="13">
        <v>0</v>
      </c>
      <c r="CB166" s="38">
        <v>0</v>
      </c>
      <c r="CC166" s="37">
        <v>0</v>
      </c>
      <c r="CD166" s="13">
        <v>0</v>
      </c>
      <c r="CE166" s="38">
        <v>0</v>
      </c>
      <c r="CF166" s="7">
        <f t="shared" si="370"/>
        <v>23.332000000000001</v>
      </c>
      <c r="CG166" s="15">
        <f t="shared" si="371"/>
        <v>1616.42</v>
      </c>
      <c r="CH166" s="4"/>
      <c r="CI166" s="5"/>
      <c r="CJ166" s="4"/>
      <c r="CK166" s="4"/>
      <c r="CL166" s="4"/>
      <c r="CM166" s="5"/>
      <c r="CN166" s="4"/>
      <c r="CO166" s="4"/>
      <c r="CP166" s="4"/>
      <c r="CQ166" s="5"/>
      <c r="CR166" s="4"/>
      <c r="CS166" s="4"/>
      <c r="CT166" s="4"/>
      <c r="CU166" s="2"/>
      <c r="CV166" s="1"/>
      <c r="CW166" s="1"/>
      <c r="CX166" s="1"/>
      <c r="CY166" s="2"/>
      <c r="CZ166" s="1"/>
      <c r="DA166" s="1"/>
      <c r="DB166" s="1"/>
    </row>
    <row r="167" spans="1:181" x14ac:dyDescent="0.25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v>0</v>
      </c>
      <c r="X167" s="37">
        <v>0</v>
      </c>
      <c r="Y167" s="13">
        <v>0</v>
      </c>
      <c r="Z167" s="38"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37">
        <v>0</v>
      </c>
      <c r="BO167" s="13">
        <v>0</v>
      </c>
      <c r="BP167" s="38">
        <v>0</v>
      </c>
      <c r="BQ167" s="37">
        <v>0</v>
      </c>
      <c r="BR167" s="13">
        <v>0</v>
      </c>
      <c r="BS167" s="38">
        <v>0</v>
      </c>
      <c r="BT167" s="37">
        <v>0</v>
      </c>
      <c r="BU167" s="13">
        <v>0</v>
      </c>
      <c r="BV167" s="38">
        <v>0</v>
      </c>
      <c r="BW167" s="37">
        <v>0</v>
      </c>
      <c r="BX167" s="13">
        <v>0</v>
      </c>
      <c r="BY167" s="38">
        <v>0</v>
      </c>
      <c r="BZ167" s="37">
        <v>0</v>
      </c>
      <c r="CA167" s="13">
        <v>0</v>
      </c>
      <c r="CB167" s="38">
        <v>0</v>
      </c>
      <c r="CC167" s="37">
        <v>0</v>
      </c>
      <c r="CD167" s="13">
        <v>0</v>
      </c>
      <c r="CE167" s="38">
        <v>0</v>
      </c>
      <c r="CF167" s="7">
        <f t="shared" si="370"/>
        <v>0</v>
      </c>
      <c r="CG167" s="15">
        <f t="shared" si="371"/>
        <v>0</v>
      </c>
      <c r="CH167" s="4"/>
      <c r="CI167" s="5"/>
      <c r="CJ167" s="4"/>
      <c r="CK167" s="4"/>
      <c r="CL167" s="4"/>
      <c r="CM167" s="5"/>
      <c r="CN167" s="4"/>
      <c r="CO167" s="4"/>
      <c r="CP167" s="4"/>
      <c r="CQ167" s="5"/>
      <c r="CR167" s="4"/>
      <c r="CS167" s="4"/>
      <c r="CT167" s="4"/>
      <c r="CU167" s="2"/>
      <c r="CV167" s="1"/>
      <c r="CW167" s="1"/>
      <c r="CX167" s="1"/>
      <c r="CY167" s="2"/>
      <c r="CZ167" s="1"/>
      <c r="DA167" s="1"/>
      <c r="DB167" s="1"/>
    </row>
    <row r="168" spans="1:181" x14ac:dyDescent="0.25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v>0</v>
      </c>
      <c r="X168" s="37">
        <v>0</v>
      </c>
      <c r="Y168" s="13">
        <v>0</v>
      </c>
      <c r="Z168" s="38"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v>0</v>
      </c>
      <c r="AP168" s="37">
        <v>0</v>
      </c>
      <c r="AQ168" s="13">
        <v>0</v>
      </c>
      <c r="AR168" s="38">
        <v>0</v>
      </c>
      <c r="AS168" s="37">
        <v>0</v>
      </c>
      <c r="AT168" s="13">
        <v>0</v>
      </c>
      <c r="AU168" s="38">
        <v>0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37">
        <v>0</v>
      </c>
      <c r="BO168" s="13">
        <v>0</v>
      </c>
      <c r="BP168" s="38">
        <v>0</v>
      </c>
      <c r="BQ168" s="37">
        <v>0</v>
      </c>
      <c r="BR168" s="13">
        <v>0</v>
      </c>
      <c r="BS168" s="38">
        <v>0</v>
      </c>
      <c r="BT168" s="37">
        <v>0</v>
      </c>
      <c r="BU168" s="13">
        <v>0</v>
      </c>
      <c r="BV168" s="38">
        <v>0</v>
      </c>
      <c r="BW168" s="37">
        <v>0</v>
      </c>
      <c r="BX168" s="13">
        <v>0</v>
      </c>
      <c r="BY168" s="38">
        <v>0</v>
      </c>
      <c r="BZ168" s="37">
        <v>0</v>
      </c>
      <c r="CA168" s="13">
        <v>0</v>
      </c>
      <c r="CB168" s="38">
        <v>0</v>
      </c>
      <c r="CC168" s="37">
        <v>0</v>
      </c>
      <c r="CD168" s="13">
        <v>0</v>
      </c>
      <c r="CE168" s="38">
        <v>0</v>
      </c>
      <c r="CF168" s="7">
        <f t="shared" si="370"/>
        <v>0</v>
      </c>
      <c r="CG168" s="15">
        <f t="shared" si="371"/>
        <v>0</v>
      </c>
      <c r="CH168" s="4"/>
      <c r="CI168" s="5"/>
      <c r="CJ168" s="4"/>
      <c r="CK168" s="4"/>
      <c r="CL168" s="4"/>
      <c r="CM168" s="5"/>
      <c r="CN168" s="4"/>
      <c r="CO168" s="4"/>
      <c r="CP168" s="4"/>
      <c r="CQ168" s="5"/>
      <c r="CR168" s="4"/>
      <c r="CS168" s="4"/>
      <c r="CT168" s="4"/>
      <c r="CU168" s="2"/>
      <c r="CV168" s="1"/>
      <c r="CW168" s="1"/>
      <c r="CX168" s="1"/>
      <c r="CY168" s="2"/>
      <c r="CZ168" s="1"/>
      <c r="DA168" s="1"/>
      <c r="DB168" s="1"/>
    </row>
    <row r="169" spans="1:181" x14ac:dyDescent="0.25">
      <c r="A169" s="46">
        <v>2016</v>
      </c>
      <c r="B169" s="52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v>0</v>
      </c>
      <c r="X169" s="37">
        <v>0</v>
      </c>
      <c r="Y169" s="13">
        <v>0</v>
      </c>
      <c r="Z169" s="38"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37">
        <v>0</v>
      </c>
      <c r="BO169" s="13">
        <v>0</v>
      </c>
      <c r="BP169" s="38">
        <v>0</v>
      </c>
      <c r="BQ169" s="37">
        <v>0</v>
      </c>
      <c r="BR169" s="13">
        <v>0</v>
      </c>
      <c r="BS169" s="38">
        <v>0</v>
      </c>
      <c r="BT169" s="37">
        <v>0</v>
      </c>
      <c r="BU169" s="13">
        <v>0</v>
      </c>
      <c r="BV169" s="38">
        <v>0</v>
      </c>
      <c r="BW169" s="37">
        <v>0</v>
      </c>
      <c r="BX169" s="13">
        <v>0</v>
      </c>
      <c r="BY169" s="38">
        <v>0</v>
      </c>
      <c r="BZ169" s="37">
        <v>0</v>
      </c>
      <c r="CA169" s="13">
        <v>0</v>
      </c>
      <c r="CB169" s="38">
        <v>0</v>
      </c>
      <c r="CC169" s="37">
        <v>0</v>
      </c>
      <c r="CD169" s="13">
        <v>0</v>
      </c>
      <c r="CE169" s="38">
        <v>0</v>
      </c>
      <c r="CF169" s="7">
        <f t="shared" si="370"/>
        <v>0</v>
      </c>
      <c r="CG169" s="15">
        <f t="shared" si="371"/>
        <v>0</v>
      </c>
      <c r="CH169" s="4"/>
      <c r="CI169" s="5"/>
      <c r="CJ169" s="4"/>
      <c r="CK169" s="4"/>
      <c r="CL169" s="4"/>
      <c r="CM169" s="5"/>
      <c r="CN169" s="4"/>
      <c r="CO169" s="4"/>
      <c r="CP169" s="4"/>
      <c r="CQ169" s="5"/>
      <c r="CR169" s="4"/>
      <c r="CS169" s="4"/>
      <c r="CT169" s="4"/>
      <c r="CU169" s="2"/>
      <c r="CV169" s="1"/>
      <c r="CW169" s="1"/>
      <c r="CX169" s="1"/>
      <c r="CY169" s="2"/>
      <c r="CZ169" s="1"/>
      <c r="DA169" s="1"/>
      <c r="DB169" s="1"/>
    </row>
    <row r="170" spans="1:181" x14ac:dyDescent="0.25">
      <c r="A170" s="46">
        <v>2016</v>
      </c>
      <c r="B170" s="47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18</v>
      </c>
      <c r="J170" s="13">
        <v>1069.8699999999999</v>
      </c>
      <c r="K170" s="38">
        <f t="shared" si="372"/>
        <v>59437.222222222219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v>0</v>
      </c>
      <c r="X170" s="37">
        <v>0</v>
      </c>
      <c r="Y170" s="13">
        <v>0</v>
      </c>
      <c r="Z170" s="38"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37">
        <v>0</v>
      </c>
      <c r="BO170" s="13">
        <v>0</v>
      </c>
      <c r="BP170" s="38">
        <v>0</v>
      </c>
      <c r="BQ170" s="37">
        <v>0</v>
      </c>
      <c r="BR170" s="13">
        <v>0</v>
      </c>
      <c r="BS170" s="38">
        <v>0</v>
      </c>
      <c r="BT170" s="37">
        <v>0</v>
      </c>
      <c r="BU170" s="13">
        <v>0</v>
      </c>
      <c r="BV170" s="38">
        <v>0</v>
      </c>
      <c r="BW170" s="37">
        <v>14.371</v>
      </c>
      <c r="BX170" s="13">
        <v>544.39</v>
      </c>
      <c r="BY170" s="38">
        <f t="shared" si="373"/>
        <v>37881.149537262536</v>
      </c>
      <c r="BZ170" s="37">
        <v>0</v>
      </c>
      <c r="CA170" s="13">
        <v>0</v>
      </c>
      <c r="CB170" s="38">
        <v>0</v>
      </c>
      <c r="CC170" s="37">
        <v>0</v>
      </c>
      <c r="CD170" s="13">
        <v>0</v>
      </c>
      <c r="CE170" s="38">
        <v>0</v>
      </c>
      <c r="CF170" s="7">
        <f t="shared" si="370"/>
        <v>32.371000000000002</v>
      </c>
      <c r="CG170" s="15">
        <f t="shared" si="371"/>
        <v>1614.2599999999998</v>
      </c>
      <c r="CH170" s="4"/>
      <c r="CI170" s="5"/>
      <c r="CJ170" s="4"/>
      <c r="CK170" s="4"/>
      <c r="CL170" s="4"/>
      <c r="CM170" s="5"/>
      <c r="CN170" s="4"/>
      <c r="CO170" s="4"/>
      <c r="CP170" s="4"/>
      <c r="CQ170" s="5"/>
      <c r="CR170" s="4"/>
      <c r="CS170" s="4"/>
      <c r="CT170" s="4"/>
      <c r="CU170" s="2"/>
      <c r="CV170" s="1"/>
      <c r="CW170" s="1"/>
      <c r="CX170" s="1"/>
      <c r="CY170" s="2"/>
      <c r="CZ170" s="1"/>
      <c r="DA170" s="1"/>
      <c r="DB170" s="1"/>
    </row>
    <row r="171" spans="1:181" x14ac:dyDescent="0.25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v>0</v>
      </c>
      <c r="X171" s="37">
        <v>0</v>
      </c>
      <c r="Y171" s="13">
        <v>0</v>
      </c>
      <c r="Z171" s="38"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37">
        <v>0</v>
      </c>
      <c r="BO171" s="13">
        <v>0</v>
      </c>
      <c r="BP171" s="38">
        <v>0</v>
      </c>
      <c r="BQ171" s="37">
        <v>0</v>
      </c>
      <c r="BR171" s="13">
        <v>0</v>
      </c>
      <c r="BS171" s="38">
        <v>0</v>
      </c>
      <c r="BT171" s="37">
        <v>0</v>
      </c>
      <c r="BU171" s="13">
        <v>0</v>
      </c>
      <c r="BV171" s="38">
        <v>0</v>
      </c>
      <c r="BW171" s="37">
        <v>0</v>
      </c>
      <c r="BX171" s="13">
        <v>0</v>
      </c>
      <c r="BY171" s="38">
        <v>0</v>
      </c>
      <c r="BZ171" s="37">
        <v>0</v>
      </c>
      <c r="CA171" s="13">
        <v>0</v>
      </c>
      <c r="CB171" s="38">
        <v>0</v>
      </c>
      <c r="CC171" s="37">
        <v>0</v>
      </c>
      <c r="CD171" s="13">
        <v>0</v>
      </c>
      <c r="CE171" s="38">
        <v>0</v>
      </c>
      <c r="CF171" s="7">
        <f t="shared" si="370"/>
        <v>0</v>
      </c>
      <c r="CG171" s="15">
        <f t="shared" si="371"/>
        <v>0</v>
      </c>
      <c r="CH171" s="4"/>
      <c r="CI171" s="5"/>
      <c r="CJ171" s="4"/>
      <c r="CK171" s="4"/>
      <c r="CL171" s="4"/>
      <c r="CM171" s="5"/>
      <c r="CN171" s="4"/>
      <c r="CO171" s="4"/>
      <c r="CP171" s="4"/>
      <c r="CQ171" s="5"/>
      <c r="CR171" s="4"/>
      <c r="CS171" s="4"/>
      <c r="CT171" s="4"/>
      <c r="CU171" s="2"/>
      <c r="CV171" s="1"/>
      <c r="CW171" s="1"/>
      <c r="CX171" s="1"/>
      <c r="CY171" s="2"/>
      <c r="CZ171" s="1"/>
      <c r="DA171" s="1"/>
      <c r="DB171" s="1"/>
    </row>
    <row r="172" spans="1:181" x14ac:dyDescent="0.25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v>0</v>
      </c>
      <c r="X172" s="37">
        <v>0</v>
      </c>
      <c r="Y172" s="13">
        <v>0</v>
      </c>
      <c r="Z172" s="38"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37">
        <v>0</v>
      </c>
      <c r="BO172" s="13">
        <v>0</v>
      </c>
      <c r="BP172" s="38">
        <v>0</v>
      </c>
      <c r="BQ172" s="37">
        <v>0</v>
      </c>
      <c r="BR172" s="13">
        <v>0</v>
      </c>
      <c r="BS172" s="38">
        <v>0</v>
      </c>
      <c r="BT172" s="37">
        <v>0.02</v>
      </c>
      <c r="BU172" s="13">
        <v>10.78</v>
      </c>
      <c r="BV172" s="38">
        <f t="shared" ref="BV172" si="375">BU172/BT172*1000</f>
        <v>539000</v>
      </c>
      <c r="BW172" s="37">
        <v>0</v>
      </c>
      <c r="BX172" s="13">
        <v>0</v>
      </c>
      <c r="BY172" s="38">
        <v>0</v>
      </c>
      <c r="BZ172" s="37">
        <v>0</v>
      </c>
      <c r="CA172" s="13">
        <v>0</v>
      </c>
      <c r="CB172" s="38">
        <v>0</v>
      </c>
      <c r="CC172" s="37">
        <v>0</v>
      </c>
      <c r="CD172" s="13">
        <v>0</v>
      </c>
      <c r="CE172" s="38">
        <v>0</v>
      </c>
      <c r="CF172" s="7">
        <f t="shared" si="370"/>
        <v>0.02</v>
      </c>
      <c r="CG172" s="15">
        <f t="shared" si="371"/>
        <v>10.78</v>
      </c>
      <c r="CH172" s="4"/>
      <c r="CI172" s="5"/>
      <c r="CJ172" s="4"/>
      <c r="CK172" s="4"/>
      <c r="CL172" s="4"/>
      <c r="CM172" s="5"/>
      <c r="CN172" s="4"/>
      <c r="CO172" s="4"/>
      <c r="CP172" s="4"/>
      <c r="CQ172" s="5"/>
      <c r="CR172" s="4"/>
      <c r="CS172" s="4"/>
      <c r="CT172" s="4"/>
      <c r="CU172" s="2"/>
      <c r="CV172" s="1"/>
      <c r="CW172" s="1"/>
      <c r="CX172" s="1"/>
      <c r="CY172" s="2"/>
      <c r="CZ172" s="1"/>
      <c r="DA172" s="1"/>
      <c r="DB172" s="1"/>
    </row>
    <row r="173" spans="1:181" ht="15.75" thickBot="1" x14ac:dyDescent="0.3">
      <c r="A173" s="48">
        <v>2016</v>
      </c>
      <c r="B173" s="49" t="s">
        <v>16</v>
      </c>
      <c r="C173" s="39">
        <v>0</v>
      </c>
      <c r="D173" s="31">
        <v>0</v>
      </c>
      <c r="E173" s="40">
        <v>0</v>
      </c>
      <c r="F173" s="39">
        <v>0</v>
      </c>
      <c r="G173" s="31">
        <v>0</v>
      </c>
      <c r="H173" s="40">
        <v>0</v>
      </c>
      <c r="I173" s="39">
        <v>0</v>
      </c>
      <c r="J173" s="31">
        <v>0</v>
      </c>
      <c r="K173" s="40">
        <v>0</v>
      </c>
      <c r="L173" s="39">
        <v>0</v>
      </c>
      <c r="M173" s="31">
        <v>0</v>
      </c>
      <c r="N173" s="40">
        <v>0</v>
      </c>
      <c r="O173" s="39">
        <v>0</v>
      </c>
      <c r="P173" s="31">
        <v>0</v>
      </c>
      <c r="Q173" s="40">
        <v>0</v>
      </c>
      <c r="R173" s="39">
        <v>0</v>
      </c>
      <c r="S173" s="31">
        <v>0</v>
      </c>
      <c r="T173" s="40">
        <v>0</v>
      </c>
      <c r="U173" s="39">
        <v>0</v>
      </c>
      <c r="V173" s="31">
        <v>0</v>
      </c>
      <c r="W173" s="40">
        <v>0</v>
      </c>
      <c r="X173" s="39">
        <v>0</v>
      </c>
      <c r="Y173" s="31">
        <v>0</v>
      </c>
      <c r="Z173" s="40">
        <v>0</v>
      </c>
      <c r="AA173" s="39">
        <v>0</v>
      </c>
      <c r="AB173" s="31">
        <v>0</v>
      </c>
      <c r="AC173" s="40">
        <v>0</v>
      </c>
      <c r="AD173" s="39">
        <v>0</v>
      </c>
      <c r="AE173" s="31">
        <v>0</v>
      </c>
      <c r="AF173" s="40">
        <v>0</v>
      </c>
      <c r="AG173" s="39">
        <v>0</v>
      </c>
      <c r="AH173" s="31">
        <v>0</v>
      </c>
      <c r="AI173" s="40">
        <v>0</v>
      </c>
      <c r="AJ173" s="39">
        <v>0</v>
      </c>
      <c r="AK173" s="31">
        <v>0</v>
      </c>
      <c r="AL173" s="40">
        <v>0</v>
      </c>
      <c r="AM173" s="39">
        <v>0</v>
      </c>
      <c r="AN173" s="31">
        <v>0</v>
      </c>
      <c r="AO173" s="40">
        <v>0</v>
      </c>
      <c r="AP173" s="39">
        <v>0</v>
      </c>
      <c r="AQ173" s="31">
        <v>0</v>
      </c>
      <c r="AR173" s="40">
        <v>0</v>
      </c>
      <c r="AS173" s="39">
        <v>0</v>
      </c>
      <c r="AT173" s="31">
        <v>0</v>
      </c>
      <c r="AU173" s="40">
        <v>0</v>
      </c>
      <c r="AV173" s="39">
        <v>0</v>
      </c>
      <c r="AW173" s="31">
        <v>0</v>
      </c>
      <c r="AX173" s="40">
        <v>0</v>
      </c>
      <c r="AY173" s="39">
        <v>0</v>
      </c>
      <c r="AZ173" s="31">
        <v>0</v>
      </c>
      <c r="BA173" s="40">
        <v>0</v>
      </c>
      <c r="BB173" s="39">
        <v>0</v>
      </c>
      <c r="BC173" s="31">
        <v>0</v>
      </c>
      <c r="BD173" s="40">
        <v>0</v>
      </c>
      <c r="BE173" s="39">
        <v>0</v>
      </c>
      <c r="BF173" s="31">
        <v>0</v>
      </c>
      <c r="BG173" s="40">
        <v>0</v>
      </c>
      <c r="BH173" s="39">
        <v>0</v>
      </c>
      <c r="BI173" s="31">
        <v>0</v>
      </c>
      <c r="BJ173" s="40">
        <v>0</v>
      </c>
      <c r="BK173" s="39">
        <v>3.0000000000000001E-3</v>
      </c>
      <c r="BL173" s="31">
        <v>0.01</v>
      </c>
      <c r="BM173" s="40">
        <f t="shared" ref="BM173" si="376">BL173/BK173*1000</f>
        <v>3333.3333333333335</v>
      </c>
      <c r="BN173" s="39">
        <v>0</v>
      </c>
      <c r="BO173" s="31">
        <v>0</v>
      </c>
      <c r="BP173" s="40">
        <v>0</v>
      </c>
      <c r="BQ173" s="39">
        <v>0</v>
      </c>
      <c r="BR173" s="31">
        <v>0</v>
      </c>
      <c r="BS173" s="40">
        <v>0</v>
      </c>
      <c r="BT173" s="39">
        <v>0</v>
      </c>
      <c r="BU173" s="31">
        <v>0</v>
      </c>
      <c r="BV173" s="40">
        <v>0</v>
      </c>
      <c r="BW173" s="39">
        <v>0</v>
      </c>
      <c r="BX173" s="31">
        <v>0</v>
      </c>
      <c r="BY173" s="40">
        <v>0</v>
      </c>
      <c r="BZ173" s="39">
        <v>0</v>
      </c>
      <c r="CA173" s="31">
        <v>0</v>
      </c>
      <c r="CB173" s="40">
        <v>0</v>
      </c>
      <c r="CC173" s="39">
        <v>0</v>
      </c>
      <c r="CD173" s="31">
        <v>0</v>
      </c>
      <c r="CE173" s="40">
        <v>0</v>
      </c>
      <c r="CF173" s="32">
        <f t="shared" si="370"/>
        <v>3.0000000000000001E-3</v>
      </c>
      <c r="CG173" s="33">
        <f t="shared" si="371"/>
        <v>0.01</v>
      </c>
      <c r="CH173" s="4"/>
      <c r="CI173" s="5"/>
      <c r="CJ173" s="4"/>
      <c r="CK173" s="4"/>
      <c r="CL173" s="4"/>
      <c r="CM173" s="5"/>
      <c r="CN173" s="4"/>
      <c r="CO173" s="4"/>
      <c r="CP173" s="4"/>
      <c r="CQ173" s="5"/>
      <c r="CR173" s="4"/>
      <c r="CS173" s="4"/>
      <c r="CT173" s="4"/>
      <c r="CU173" s="2"/>
      <c r="CV173" s="1"/>
      <c r="CW173" s="1"/>
      <c r="CX173" s="1"/>
      <c r="CY173" s="2"/>
      <c r="CZ173" s="1"/>
      <c r="DA173" s="1"/>
      <c r="DB173" s="1"/>
    </row>
    <row r="174" spans="1:181" x14ac:dyDescent="0.25">
      <c r="A174" s="46"/>
      <c r="B174" s="53" t="s">
        <v>17</v>
      </c>
      <c r="C174" s="37">
        <f t="shared" ref="C174:D174" si="377">SUM(C162:C173)</f>
        <v>0</v>
      </c>
      <c r="D174" s="13">
        <f t="shared" si="377"/>
        <v>0</v>
      </c>
      <c r="E174" s="38"/>
      <c r="F174" s="37">
        <f t="shared" ref="F174:G174" si="378">SUM(F162:F173)</f>
        <v>0</v>
      </c>
      <c r="G174" s="13">
        <f t="shared" si="378"/>
        <v>0</v>
      </c>
      <c r="H174" s="38"/>
      <c r="I174" s="37">
        <f t="shared" ref="I174:J174" si="379">SUM(I162:I173)</f>
        <v>56.082000000000001</v>
      </c>
      <c r="J174" s="13">
        <f t="shared" si="379"/>
        <v>3641.52</v>
      </c>
      <c r="K174" s="38"/>
      <c r="L174" s="37">
        <f t="shared" ref="L174:M174" si="380">SUM(L162:L173)</f>
        <v>0</v>
      </c>
      <c r="M174" s="13">
        <f t="shared" si="380"/>
        <v>0</v>
      </c>
      <c r="N174" s="38"/>
      <c r="O174" s="37">
        <f t="shared" ref="O174:P174" si="381">SUM(O162:O173)</f>
        <v>0</v>
      </c>
      <c r="P174" s="13">
        <f t="shared" si="381"/>
        <v>0</v>
      </c>
      <c r="Q174" s="38"/>
      <c r="R174" s="37">
        <f t="shared" ref="R174:S174" si="382">SUM(R162:R173)</f>
        <v>0</v>
      </c>
      <c r="S174" s="13">
        <f t="shared" si="382"/>
        <v>0</v>
      </c>
      <c r="T174" s="38"/>
      <c r="U174" s="37">
        <f t="shared" ref="U174:V174" si="383">SUM(U162:U173)</f>
        <v>0</v>
      </c>
      <c r="V174" s="13">
        <f t="shared" si="383"/>
        <v>0</v>
      </c>
      <c r="W174" s="38"/>
      <c r="X174" s="37">
        <f t="shared" ref="X174:Y174" si="384">SUM(X162:X173)</f>
        <v>0</v>
      </c>
      <c r="Y174" s="13">
        <f t="shared" si="384"/>
        <v>0</v>
      </c>
      <c r="Z174" s="38"/>
      <c r="AA174" s="37">
        <f t="shared" ref="AA174:AB174" si="385">SUM(AA162:AA173)</f>
        <v>0</v>
      </c>
      <c r="AB174" s="13">
        <f t="shared" si="385"/>
        <v>0</v>
      </c>
      <c r="AC174" s="38"/>
      <c r="AD174" s="37">
        <f t="shared" ref="AD174:AE174" si="386">SUM(AD162:AD173)</f>
        <v>0</v>
      </c>
      <c r="AE174" s="13">
        <f t="shared" si="386"/>
        <v>0</v>
      </c>
      <c r="AF174" s="38"/>
      <c r="AG174" s="37">
        <f t="shared" ref="AG174:AH174" si="387">SUM(AG162:AG173)</f>
        <v>0</v>
      </c>
      <c r="AH174" s="13">
        <f t="shared" si="387"/>
        <v>0</v>
      </c>
      <c r="AI174" s="38"/>
      <c r="AJ174" s="37">
        <f t="shared" ref="AJ174:AK174" si="388">SUM(AJ162:AJ173)</f>
        <v>0</v>
      </c>
      <c r="AK174" s="13">
        <f t="shared" si="388"/>
        <v>0</v>
      </c>
      <c r="AL174" s="38"/>
      <c r="AM174" s="37">
        <f t="shared" ref="AM174:AN174" si="389">SUM(AM162:AM173)</f>
        <v>0</v>
      </c>
      <c r="AN174" s="13">
        <f t="shared" si="389"/>
        <v>0</v>
      </c>
      <c r="AO174" s="38"/>
      <c r="AP174" s="37">
        <f t="shared" ref="AP174:AQ174" si="390">SUM(AP162:AP173)</f>
        <v>0</v>
      </c>
      <c r="AQ174" s="13">
        <f t="shared" si="390"/>
        <v>0</v>
      </c>
      <c r="AR174" s="38"/>
      <c r="AS174" s="37">
        <f t="shared" ref="AS174:AT174" si="391">SUM(AS162:AS173)</f>
        <v>0</v>
      </c>
      <c r="AT174" s="13">
        <f t="shared" si="391"/>
        <v>0</v>
      </c>
      <c r="AU174" s="38"/>
      <c r="AV174" s="37">
        <f t="shared" ref="AV174:AW174" si="392">SUM(AV162:AV173)</f>
        <v>0</v>
      </c>
      <c r="AW174" s="13">
        <f t="shared" si="392"/>
        <v>0</v>
      </c>
      <c r="AX174" s="38"/>
      <c r="AY174" s="37">
        <f t="shared" ref="AY174:AZ174" si="393">SUM(AY162:AY173)</f>
        <v>0</v>
      </c>
      <c r="AZ174" s="13">
        <f t="shared" si="393"/>
        <v>0</v>
      </c>
      <c r="BA174" s="38"/>
      <c r="BB174" s="37">
        <f t="shared" ref="BB174:BC174" si="394">SUM(BB162:BB173)</f>
        <v>0</v>
      </c>
      <c r="BC174" s="13">
        <f t="shared" si="394"/>
        <v>0</v>
      </c>
      <c r="BD174" s="38"/>
      <c r="BE174" s="37">
        <f t="shared" ref="BE174:BF174" si="395">SUM(BE162:BE173)</f>
        <v>0</v>
      </c>
      <c r="BF174" s="13">
        <f t="shared" si="395"/>
        <v>0</v>
      </c>
      <c r="BG174" s="38"/>
      <c r="BH174" s="37">
        <f t="shared" ref="BH174:BI174" si="396">SUM(BH162:BH173)</f>
        <v>0</v>
      </c>
      <c r="BI174" s="13">
        <f t="shared" si="396"/>
        <v>0</v>
      </c>
      <c r="BJ174" s="38"/>
      <c r="BK174" s="37">
        <f t="shared" ref="BK174:BL174" si="397">SUM(BK162:BK173)</f>
        <v>3.0000000000000001E-3</v>
      </c>
      <c r="BL174" s="13">
        <f t="shared" si="397"/>
        <v>0.01</v>
      </c>
      <c r="BM174" s="38"/>
      <c r="BN174" s="37">
        <f t="shared" ref="BN174:BO174" si="398">SUM(BN162:BN173)</f>
        <v>0</v>
      </c>
      <c r="BO174" s="13">
        <f t="shared" si="398"/>
        <v>0</v>
      </c>
      <c r="BP174" s="38"/>
      <c r="BQ174" s="37">
        <f t="shared" ref="BQ174:BR174" si="399">SUM(BQ162:BQ173)</f>
        <v>0</v>
      </c>
      <c r="BR174" s="13">
        <f t="shared" si="399"/>
        <v>0</v>
      </c>
      <c r="BS174" s="38"/>
      <c r="BT174" s="37">
        <f t="shared" ref="BT174:BU174" si="400">SUM(BT162:BT173)</f>
        <v>0.02</v>
      </c>
      <c r="BU174" s="13">
        <f t="shared" si="400"/>
        <v>10.78</v>
      </c>
      <c r="BV174" s="38"/>
      <c r="BW174" s="37">
        <f t="shared" ref="BW174:BX174" si="401">SUM(BW162:BW173)</f>
        <v>20.804000000000002</v>
      </c>
      <c r="BX174" s="13">
        <f t="shared" si="401"/>
        <v>811.17</v>
      </c>
      <c r="BY174" s="38"/>
      <c r="BZ174" s="37">
        <f t="shared" ref="BZ174:CA174" si="402">SUM(BZ162:BZ173)</f>
        <v>0</v>
      </c>
      <c r="CA174" s="13">
        <f t="shared" si="402"/>
        <v>0</v>
      </c>
      <c r="CB174" s="38"/>
      <c r="CC174" s="37">
        <f t="shared" ref="CC174:CD174" si="403">SUM(CC162:CC173)</f>
        <v>0.01</v>
      </c>
      <c r="CD174" s="13">
        <f t="shared" si="403"/>
        <v>0.54</v>
      </c>
      <c r="CE174" s="38"/>
      <c r="CF174" s="7">
        <f t="shared" si="370"/>
        <v>76.918999999999997</v>
      </c>
      <c r="CG174" s="15">
        <f t="shared" si="371"/>
        <v>4464.0199999999995</v>
      </c>
      <c r="CH174" s="4"/>
      <c r="CI174" s="5"/>
      <c r="CJ174" s="4"/>
      <c r="CK174" s="4"/>
      <c r="CL174" s="4"/>
      <c r="CM174" s="5"/>
      <c r="CN174" s="4"/>
      <c r="CO174" s="4"/>
      <c r="CP174" s="4"/>
      <c r="CQ174" s="5"/>
      <c r="CR174" s="4"/>
      <c r="CS174" s="4"/>
      <c r="CT174" s="4"/>
      <c r="CU174" s="2"/>
      <c r="CV174" s="1"/>
      <c r="CW174" s="1"/>
      <c r="CX174" s="1"/>
      <c r="CY174" s="2"/>
      <c r="CZ174" s="1"/>
      <c r="DA174" s="1"/>
      <c r="DB174" s="1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</row>
    <row r="175" spans="1:181" x14ac:dyDescent="0.25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v>0</v>
      </c>
      <c r="X175" s="37">
        <v>0</v>
      </c>
      <c r="Y175" s="13">
        <v>0</v>
      </c>
      <c r="Z175" s="38"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37">
        <v>0</v>
      </c>
      <c r="BO175" s="13">
        <v>0</v>
      </c>
      <c r="BP175" s="38">
        <v>0</v>
      </c>
      <c r="BQ175" s="37">
        <v>0</v>
      </c>
      <c r="BR175" s="13">
        <v>0</v>
      </c>
      <c r="BS175" s="38">
        <v>0</v>
      </c>
      <c r="BT175" s="37">
        <v>0</v>
      </c>
      <c r="BU175" s="13">
        <v>0</v>
      </c>
      <c r="BV175" s="38">
        <v>0</v>
      </c>
      <c r="BW175" s="37">
        <v>0</v>
      </c>
      <c r="BX175" s="13">
        <v>0</v>
      </c>
      <c r="BY175" s="38">
        <v>0</v>
      </c>
      <c r="BZ175" s="37">
        <v>0</v>
      </c>
      <c r="CA175" s="13">
        <v>0</v>
      </c>
      <c r="CB175" s="38">
        <v>0</v>
      </c>
      <c r="CC175" s="37">
        <v>0</v>
      </c>
      <c r="CD175" s="13">
        <v>0</v>
      </c>
      <c r="CE175" s="38">
        <v>0</v>
      </c>
      <c r="CF175" s="7">
        <f t="shared" ref="CF175:CF187" si="404">SUM(BW175,BQ175,BN175,BB175,AV175,AJ175,AA175,X175,R175,O175,I175,F175,C175+L175+BT175+AP175+CC175+BK175+AS175+AG175+BZ175)</f>
        <v>0</v>
      </c>
      <c r="CG175" s="15">
        <f t="shared" ref="CG175:CG187" si="405">SUM(BX175,BR175,BO175,BC175,AW175,AK175,AB175,Y175,S175,P175,J175,G175,D175,V175+M175+BU175+AQ175+CD175+BL175+AT175+AH175+CA175)</f>
        <v>0</v>
      </c>
      <c r="CH175" s="4"/>
      <c r="CI175" s="5"/>
      <c r="CJ175" s="4"/>
      <c r="CK175" s="4"/>
      <c r="CL175" s="4"/>
      <c r="CM175" s="5"/>
      <c r="CN175" s="4"/>
      <c r="CO175" s="4"/>
      <c r="CP175" s="4"/>
      <c r="CQ175" s="5"/>
      <c r="CR175" s="4"/>
      <c r="CS175" s="4"/>
      <c r="CT175" s="4"/>
      <c r="CU175" s="2"/>
      <c r="CV175" s="1"/>
      <c r="CW175" s="1"/>
      <c r="CX175" s="1"/>
      <c r="CY175" s="2"/>
      <c r="CZ175" s="1"/>
      <c r="DA175" s="1"/>
      <c r="DB175" s="1"/>
    </row>
    <row r="176" spans="1:181" x14ac:dyDescent="0.25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v>0</v>
      </c>
      <c r="X176" s="37">
        <v>0</v>
      </c>
      <c r="Y176" s="13">
        <v>0</v>
      </c>
      <c r="Z176" s="38"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18.5</v>
      </c>
      <c r="AW176" s="13">
        <v>376.44</v>
      </c>
      <c r="AX176" s="38">
        <f t="shared" ref="AX176" si="406">AW176/AV176*1000</f>
        <v>20348.108108108107</v>
      </c>
      <c r="AY176" s="37">
        <v>0</v>
      </c>
      <c r="AZ176" s="13">
        <v>0</v>
      </c>
      <c r="BA176" s="38">
        <v>0</v>
      </c>
      <c r="BB176" s="37">
        <v>0</v>
      </c>
      <c r="BC176" s="13">
        <v>0</v>
      </c>
      <c r="BD176" s="38">
        <v>0</v>
      </c>
      <c r="BE176" s="37">
        <v>0</v>
      </c>
      <c r="BF176" s="13">
        <v>0</v>
      </c>
      <c r="BG176" s="38">
        <v>0</v>
      </c>
      <c r="BH176" s="37">
        <v>0</v>
      </c>
      <c r="BI176" s="13">
        <v>0</v>
      </c>
      <c r="BJ176" s="38">
        <v>0</v>
      </c>
      <c r="BK176" s="37">
        <v>0</v>
      </c>
      <c r="BL176" s="13">
        <v>0</v>
      </c>
      <c r="BM176" s="38">
        <v>0</v>
      </c>
      <c r="BN176" s="37">
        <v>0</v>
      </c>
      <c r="BO176" s="13">
        <v>0</v>
      </c>
      <c r="BP176" s="38">
        <v>0</v>
      </c>
      <c r="BQ176" s="37">
        <v>0</v>
      </c>
      <c r="BR176" s="13">
        <v>0</v>
      </c>
      <c r="BS176" s="38">
        <v>0</v>
      </c>
      <c r="BT176" s="37">
        <v>0</v>
      </c>
      <c r="BU176" s="13">
        <v>0</v>
      </c>
      <c r="BV176" s="38">
        <v>0</v>
      </c>
      <c r="BW176" s="37">
        <v>11.12</v>
      </c>
      <c r="BX176" s="13">
        <v>449.56</v>
      </c>
      <c r="BY176" s="38">
        <f t="shared" ref="BY176:BY186" si="407">BX176/BW176*1000</f>
        <v>40428.057553956838</v>
      </c>
      <c r="BZ176" s="37">
        <v>0</v>
      </c>
      <c r="CA176" s="13">
        <v>0</v>
      </c>
      <c r="CB176" s="38">
        <v>0</v>
      </c>
      <c r="CC176" s="37">
        <v>0</v>
      </c>
      <c r="CD176" s="13">
        <v>0</v>
      </c>
      <c r="CE176" s="38">
        <v>0</v>
      </c>
      <c r="CF176" s="7">
        <f t="shared" si="404"/>
        <v>29.619999999999997</v>
      </c>
      <c r="CG176" s="15">
        <f t="shared" si="405"/>
        <v>826</v>
      </c>
      <c r="CH176" s="4"/>
      <c r="CI176" s="5"/>
      <c r="CJ176" s="4"/>
      <c r="CK176" s="4"/>
      <c r="CL176" s="4"/>
      <c r="CM176" s="5"/>
      <c r="CN176" s="4"/>
      <c r="CO176" s="4"/>
      <c r="CP176" s="4"/>
      <c r="CQ176" s="5"/>
      <c r="CR176" s="4"/>
      <c r="CS176" s="4"/>
      <c r="CT176" s="4"/>
      <c r="CU176" s="2"/>
      <c r="CV176" s="1"/>
      <c r="CW176" s="1"/>
      <c r="CX176" s="1"/>
      <c r="CY176" s="2"/>
      <c r="CZ176" s="1"/>
      <c r="DA176" s="1"/>
      <c r="DB176" s="1"/>
    </row>
    <row r="177" spans="1:181" x14ac:dyDescent="0.25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v>0</v>
      </c>
      <c r="X177" s="37">
        <v>0</v>
      </c>
      <c r="Y177" s="13">
        <v>0</v>
      </c>
      <c r="Z177" s="38"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v>0</v>
      </c>
      <c r="AP177" s="37">
        <v>0</v>
      </c>
      <c r="AQ177" s="13">
        <v>0</v>
      </c>
      <c r="AR177" s="38">
        <v>0</v>
      </c>
      <c r="AS177" s="37">
        <v>0.01</v>
      </c>
      <c r="AT177" s="13">
        <v>0.26</v>
      </c>
      <c r="AU177" s="38">
        <f t="shared" ref="AU177" si="408">AT177/AS177*1000</f>
        <v>26000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v>0</v>
      </c>
      <c r="BB177" s="37">
        <v>0</v>
      </c>
      <c r="BC177" s="13">
        <v>0</v>
      </c>
      <c r="BD177" s="38">
        <v>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37">
        <v>0</v>
      </c>
      <c r="BO177" s="13">
        <v>0</v>
      </c>
      <c r="BP177" s="38">
        <v>0</v>
      </c>
      <c r="BQ177" s="37">
        <v>0</v>
      </c>
      <c r="BR177" s="13">
        <v>0</v>
      </c>
      <c r="BS177" s="38">
        <v>0</v>
      </c>
      <c r="BT177" s="37">
        <v>0</v>
      </c>
      <c r="BU177" s="13">
        <v>0</v>
      </c>
      <c r="BV177" s="38">
        <v>0</v>
      </c>
      <c r="BW177" s="37">
        <v>0</v>
      </c>
      <c r="BX177" s="13">
        <v>0</v>
      </c>
      <c r="BY177" s="38">
        <v>0</v>
      </c>
      <c r="BZ177" s="37">
        <v>0</v>
      </c>
      <c r="CA177" s="13">
        <v>0</v>
      </c>
      <c r="CB177" s="38">
        <v>0</v>
      </c>
      <c r="CC177" s="37">
        <v>0</v>
      </c>
      <c r="CD177" s="13">
        <v>0</v>
      </c>
      <c r="CE177" s="38">
        <v>0</v>
      </c>
      <c r="CF177" s="7">
        <f t="shared" si="404"/>
        <v>0.01</v>
      </c>
      <c r="CG177" s="15">
        <f t="shared" si="405"/>
        <v>0.26</v>
      </c>
      <c r="CH177" s="4"/>
      <c r="CI177" s="5"/>
      <c r="CJ177" s="4"/>
      <c r="CK177" s="4"/>
      <c r="CL177" s="4"/>
      <c r="CM177" s="5"/>
      <c r="CN177" s="4"/>
      <c r="CO177" s="4"/>
      <c r="CP177" s="4"/>
      <c r="CQ177" s="5"/>
      <c r="CR177" s="4"/>
      <c r="CS177" s="4"/>
      <c r="CT177" s="4"/>
      <c r="CU177" s="2"/>
      <c r="CV177" s="1"/>
      <c r="CW177" s="1"/>
      <c r="CX177" s="1"/>
      <c r="CY177" s="2"/>
      <c r="CZ177" s="1"/>
      <c r="DA177" s="1"/>
      <c r="DB177" s="1"/>
    </row>
    <row r="178" spans="1:181" x14ac:dyDescent="0.25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v>0</v>
      </c>
      <c r="X178" s="37">
        <v>0</v>
      </c>
      <c r="Y178" s="13">
        <v>0</v>
      </c>
      <c r="Z178" s="38"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37">
        <v>0</v>
      </c>
      <c r="BO178" s="13">
        <v>0</v>
      </c>
      <c r="BP178" s="38">
        <v>0</v>
      </c>
      <c r="BQ178" s="37">
        <v>0</v>
      </c>
      <c r="BR178" s="13">
        <v>0</v>
      </c>
      <c r="BS178" s="38">
        <v>0</v>
      </c>
      <c r="BT178" s="37">
        <v>0</v>
      </c>
      <c r="BU178" s="13">
        <v>0</v>
      </c>
      <c r="BV178" s="38">
        <v>0</v>
      </c>
      <c r="BW178" s="37">
        <v>0</v>
      </c>
      <c r="BX178" s="13">
        <v>0</v>
      </c>
      <c r="BY178" s="38">
        <v>0</v>
      </c>
      <c r="BZ178" s="37">
        <v>0</v>
      </c>
      <c r="CA178" s="13">
        <v>0</v>
      </c>
      <c r="CB178" s="38">
        <v>0</v>
      </c>
      <c r="CC178" s="37">
        <v>0</v>
      </c>
      <c r="CD178" s="13">
        <v>0</v>
      </c>
      <c r="CE178" s="38">
        <v>0</v>
      </c>
      <c r="CF178" s="7">
        <f t="shared" si="404"/>
        <v>0</v>
      </c>
      <c r="CG178" s="15">
        <f t="shared" si="405"/>
        <v>0</v>
      </c>
      <c r="CH178" s="4"/>
      <c r="CI178" s="5"/>
      <c r="CJ178" s="4"/>
      <c r="CK178" s="4"/>
      <c r="CL178" s="4"/>
      <c r="CM178" s="5"/>
      <c r="CN178" s="4"/>
      <c r="CO178" s="4"/>
      <c r="CP178" s="4"/>
      <c r="CQ178" s="5"/>
      <c r="CR178" s="4"/>
      <c r="CS178" s="4"/>
      <c r="CT178" s="4"/>
      <c r="CU178" s="2"/>
      <c r="CV178" s="1"/>
      <c r="CW178" s="1"/>
      <c r="CX178" s="1"/>
      <c r="CY178" s="2"/>
      <c r="CZ178" s="1"/>
      <c r="DA178" s="1"/>
      <c r="DB178" s="1"/>
    </row>
    <row r="179" spans="1:181" x14ac:dyDescent="0.25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v>0</v>
      </c>
      <c r="X179" s="37">
        <v>0</v>
      </c>
      <c r="Y179" s="13">
        <v>0</v>
      </c>
      <c r="Z179" s="38"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v>0</v>
      </c>
      <c r="BB179" s="37">
        <v>0</v>
      </c>
      <c r="BC179" s="13">
        <v>0</v>
      </c>
      <c r="BD179" s="38"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37">
        <v>0</v>
      </c>
      <c r="BO179" s="13">
        <v>0</v>
      </c>
      <c r="BP179" s="38">
        <v>0</v>
      </c>
      <c r="BQ179" s="37">
        <v>0</v>
      </c>
      <c r="BR179" s="13">
        <v>0</v>
      </c>
      <c r="BS179" s="38">
        <v>0</v>
      </c>
      <c r="BT179" s="37">
        <v>0</v>
      </c>
      <c r="BU179" s="13">
        <v>0</v>
      </c>
      <c r="BV179" s="38">
        <v>0</v>
      </c>
      <c r="BW179" s="37">
        <v>0</v>
      </c>
      <c r="BX179" s="13">
        <v>0</v>
      </c>
      <c r="BY179" s="38">
        <v>0</v>
      </c>
      <c r="BZ179" s="37">
        <v>0</v>
      </c>
      <c r="CA179" s="13">
        <v>0</v>
      </c>
      <c r="CB179" s="38">
        <v>0</v>
      </c>
      <c r="CC179" s="37">
        <v>0</v>
      </c>
      <c r="CD179" s="13">
        <v>0</v>
      </c>
      <c r="CE179" s="38">
        <v>0</v>
      </c>
      <c r="CF179" s="7">
        <f t="shared" si="404"/>
        <v>0</v>
      </c>
      <c r="CG179" s="15">
        <f t="shared" si="405"/>
        <v>0</v>
      </c>
      <c r="CH179" s="4"/>
      <c r="CI179" s="5"/>
      <c r="CJ179" s="4"/>
      <c r="CK179" s="4"/>
      <c r="CL179" s="4"/>
      <c r="CM179" s="5"/>
      <c r="CN179" s="4"/>
      <c r="CO179" s="4"/>
      <c r="CP179" s="4"/>
      <c r="CQ179" s="5"/>
      <c r="CR179" s="4"/>
      <c r="CS179" s="4"/>
      <c r="CT179" s="4"/>
      <c r="CU179" s="2"/>
      <c r="CV179" s="1"/>
      <c r="CW179" s="1"/>
      <c r="CX179" s="1"/>
      <c r="CY179" s="2"/>
      <c r="CZ179" s="1"/>
      <c r="DA179" s="1"/>
      <c r="DB179" s="1"/>
    </row>
    <row r="180" spans="1:181" x14ac:dyDescent="0.25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v>0</v>
      </c>
      <c r="X180" s="37">
        <v>0</v>
      </c>
      <c r="Y180" s="13">
        <v>0</v>
      </c>
      <c r="Z180" s="38"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v>0</v>
      </c>
      <c r="BB180" s="37">
        <v>0</v>
      </c>
      <c r="BC180" s="13">
        <v>0</v>
      </c>
      <c r="BD180" s="38"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37">
        <v>0</v>
      </c>
      <c r="BO180" s="13">
        <v>0</v>
      </c>
      <c r="BP180" s="38">
        <v>0</v>
      </c>
      <c r="BQ180" s="37">
        <v>0</v>
      </c>
      <c r="BR180" s="13">
        <v>0</v>
      </c>
      <c r="BS180" s="38">
        <v>0</v>
      </c>
      <c r="BT180" s="37">
        <v>0</v>
      </c>
      <c r="BU180" s="13">
        <v>0</v>
      </c>
      <c r="BV180" s="38">
        <v>0</v>
      </c>
      <c r="BW180" s="37">
        <v>17.358000000000001</v>
      </c>
      <c r="BX180" s="13">
        <v>627.58000000000004</v>
      </c>
      <c r="BY180" s="38">
        <f t="shared" si="407"/>
        <v>36155.086991588898</v>
      </c>
      <c r="BZ180" s="37">
        <v>0</v>
      </c>
      <c r="CA180" s="13">
        <v>0</v>
      </c>
      <c r="CB180" s="38">
        <v>0</v>
      </c>
      <c r="CC180" s="37">
        <v>0</v>
      </c>
      <c r="CD180" s="13">
        <v>0</v>
      </c>
      <c r="CE180" s="38">
        <v>0</v>
      </c>
      <c r="CF180" s="7">
        <f t="shared" si="404"/>
        <v>17.358000000000001</v>
      </c>
      <c r="CG180" s="15">
        <f t="shared" si="405"/>
        <v>627.58000000000004</v>
      </c>
      <c r="CH180" s="4"/>
      <c r="CI180" s="5"/>
      <c r="CJ180" s="4"/>
      <c r="CK180" s="4"/>
      <c r="CL180" s="4"/>
      <c r="CM180" s="5"/>
      <c r="CN180" s="4"/>
      <c r="CO180" s="4"/>
      <c r="CP180" s="4"/>
      <c r="CQ180" s="5"/>
      <c r="CR180" s="4"/>
      <c r="CS180" s="4"/>
      <c r="CT180" s="4"/>
      <c r="CU180" s="2"/>
      <c r="CV180" s="1"/>
      <c r="CW180" s="1"/>
      <c r="CX180" s="1"/>
      <c r="CY180" s="2"/>
      <c r="CZ180" s="1"/>
      <c r="DA180" s="1"/>
      <c r="DB180" s="1"/>
    </row>
    <row r="181" spans="1:181" x14ac:dyDescent="0.25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v>0</v>
      </c>
      <c r="X181" s="37">
        <v>0</v>
      </c>
      <c r="Y181" s="13">
        <v>0</v>
      </c>
      <c r="Z181" s="38"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v>0</v>
      </c>
      <c r="BB181" s="37">
        <v>0</v>
      </c>
      <c r="BC181" s="13">
        <v>0</v>
      </c>
      <c r="BD181" s="38"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37">
        <v>0</v>
      </c>
      <c r="BO181" s="13">
        <v>0</v>
      </c>
      <c r="BP181" s="38">
        <v>0</v>
      </c>
      <c r="BQ181" s="37">
        <v>0</v>
      </c>
      <c r="BR181" s="13">
        <v>0</v>
      </c>
      <c r="BS181" s="38">
        <v>0</v>
      </c>
      <c r="BT181" s="37">
        <v>0</v>
      </c>
      <c r="BU181" s="13">
        <v>0</v>
      </c>
      <c r="BV181" s="38">
        <v>0</v>
      </c>
      <c r="BW181" s="37">
        <v>0</v>
      </c>
      <c r="BX181" s="13">
        <v>0</v>
      </c>
      <c r="BY181" s="38">
        <v>0</v>
      </c>
      <c r="BZ181" s="37">
        <v>0</v>
      </c>
      <c r="CA181" s="13">
        <v>0</v>
      </c>
      <c r="CB181" s="38">
        <v>0</v>
      </c>
      <c r="CC181" s="37">
        <v>0</v>
      </c>
      <c r="CD181" s="13">
        <v>0</v>
      </c>
      <c r="CE181" s="38">
        <v>0</v>
      </c>
      <c r="CF181" s="7">
        <f t="shared" si="404"/>
        <v>0</v>
      </c>
      <c r="CG181" s="15">
        <f t="shared" si="405"/>
        <v>0</v>
      </c>
      <c r="CH181" s="4"/>
      <c r="CI181" s="5"/>
      <c r="CJ181" s="4"/>
      <c r="CK181" s="4"/>
      <c r="CL181" s="4"/>
      <c r="CM181" s="5"/>
      <c r="CN181" s="4"/>
      <c r="CO181" s="4"/>
      <c r="CP181" s="4"/>
      <c r="CQ181" s="5"/>
      <c r="CR181" s="4"/>
      <c r="CS181" s="4"/>
      <c r="CT181" s="4"/>
      <c r="CU181" s="2"/>
      <c r="CV181" s="1"/>
      <c r="CW181" s="1"/>
      <c r="CX181" s="1"/>
      <c r="CY181" s="2"/>
      <c r="CZ181" s="1"/>
      <c r="DA181" s="1"/>
      <c r="DB181" s="1"/>
    </row>
    <row r="182" spans="1:181" x14ac:dyDescent="0.25">
      <c r="A182" s="46">
        <v>2017</v>
      </c>
      <c r="B182" s="52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v>0</v>
      </c>
      <c r="X182" s="37">
        <v>0</v>
      </c>
      <c r="Y182" s="13">
        <v>0</v>
      </c>
      <c r="Z182" s="38"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6</v>
      </c>
      <c r="AH182" s="13">
        <v>228.78</v>
      </c>
      <c r="AI182" s="38">
        <f t="shared" ref="AI182:AI184" si="409">AH182/AG182*1000</f>
        <v>38130</v>
      </c>
      <c r="AJ182" s="37">
        <v>0.28399999999999997</v>
      </c>
      <c r="AK182" s="13">
        <v>90.32</v>
      </c>
      <c r="AL182" s="38">
        <f t="shared" ref="AL182" si="410">AK182/AJ182*1000</f>
        <v>318028.1690140845</v>
      </c>
      <c r="AM182" s="37">
        <v>0</v>
      </c>
      <c r="AN182" s="13">
        <v>0</v>
      </c>
      <c r="AO182" s="38">
        <v>0</v>
      </c>
      <c r="AP182" s="37">
        <v>0</v>
      </c>
      <c r="AQ182" s="13">
        <v>0</v>
      </c>
      <c r="AR182" s="38">
        <v>0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v>0</v>
      </c>
      <c r="BB182" s="37">
        <v>0</v>
      </c>
      <c r="BC182" s="13">
        <v>0</v>
      </c>
      <c r="BD182" s="38"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37">
        <v>0</v>
      </c>
      <c r="BO182" s="13">
        <v>0</v>
      </c>
      <c r="BP182" s="38">
        <v>0</v>
      </c>
      <c r="BQ182" s="37">
        <v>0</v>
      </c>
      <c r="BR182" s="13">
        <v>0</v>
      </c>
      <c r="BS182" s="38">
        <v>0</v>
      </c>
      <c r="BT182" s="37">
        <v>0</v>
      </c>
      <c r="BU182" s="13">
        <v>0</v>
      </c>
      <c r="BV182" s="38">
        <v>0</v>
      </c>
      <c r="BW182" s="37">
        <v>0</v>
      </c>
      <c r="BX182" s="13">
        <v>0</v>
      </c>
      <c r="BY182" s="38">
        <v>0</v>
      </c>
      <c r="BZ182" s="37">
        <v>0</v>
      </c>
      <c r="CA182" s="13">
        <v>0</v>
      </c>
      <c r="CB182" s="38">
        <v>0</v>
      </c>
      <c r="CC182" s="37">
        <v>0</v>
      </c>
      <c r="CD182" s="13">
        <v>0</v>
      </c>
      <c r="CE182" s="38">
        <v>0</v>
      </c>
      <c r="CF182" s="7">
        <f t="shared" si="404"/>
        <v>6.2839999999999998</v>
      </c>
      <c r="CG182" s="15">
        <f t="shared" si="405"/>
        <v>319.10000000000002</v>
      </c>
      <c r="CH182" s="4"/>
      <c r="CI182" s="5"/>
      <c r="CJ182" s="4"/>
      <c r="CK182" s="4"/>
      <c r="CL182" s="4"/>
      <c r="CM182" s="5"/>
      <c r="CN182" s="4"/>
      <c r="CO182" s="4"/>
      <c r="CP182" s="4"/>
      <c r="CQ182" s="5"/>
      <c r="CR182" s="4"/>
      <c r="CS182" s="4"/>
      <c r="CT182" s="4"/>
      <c r="CU182" s="2"/>
      <c r="CV182" s="1"/>
      <c r="CW182" s="1"/>
      <c r="CX182" s="1"/>
      <c r="CY182" s="2"/>
      <c r="CZ182" s="1"/>
      <c r="DA182" s="1"/>
      <c r="DB182" s="1"/>
    </row>
    <row r="183" spans="1:181" x14ac:dyDescent="0.25">
      <c r="A183" s="46">
        <v>2017</v>
      </c>
      <c r="B183" s="47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v>0</v>
      </c>
      <c r="X183" s="37">
        <v>0</v>
      </c>
      <c r="Y183" s="13">
        <v>0</v>
      </c>
      <c r="Z183" s="38"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v>0</v>
      </c>
      <c r="BB183" s="37">
        <v>0</v>
      </c>
      <c r="BC183" s="13">
        <v>0</v>
      </c>
      <c r="BD183" s="38"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37">
        <v>0</v>
      </c>
      <c r="BO183" s="13">
        <v>0</v>
      </c>
      <c r="BP183" s="38">
        <v>0</v>
      </c>
      <c r="BQ183" s="37">
        <v>0</v>
      </c>
      <c r="BR183" s="13">
        <v>0</v>
      </c>
      <c r="BS183" s="38">
        <v>0</v>
      </c>
      <c r="BT183" s="37">
        <v>0</v>
      </c>
      <c r="BU183" s="13">
        <v>0</v>
      </c>
      <c r="BV183" s="38">
        <v>0</v>
      </c>
      <c r="BW183" s="37">
        <v>0</v>
      </c>
      <c r="BX183" s="13">
        <v>0</v>
      </c>
      <c r="BY183" s="38">
        <v>0</v>
      </c>
      <c r="BZ183" s="37">
        <v>0</v>
      </c>
      <c r="CA183" s="13">
        <v>0</v>
      </c>
      <c r="CB183" s="38">
        <v>0</v>
      </c>
      <c r="CC183" s="37">
        <v>0</v>
      </c>
      <c r="CD183" s="13">
        <v>0</v>
      </c>
      <c r="CE183" s="38">
        <v>0</v>
      </c>
      <c r="CF183" s="7">
        <f t="shared" si="404"/>
        <v>0</v>
      </c>
      <c r="CG183" s="15">
        <f t="shared" si="405"/>
        <v>0</v>
      </c>
      <c r="CH183" s="4"/>
      <c r="CI183" s="5"/>
      <c r="CJ183" s="4"/>
      <c r="CK183" s="4"/>
      <c r="CL183" s="4"/>
      <c r="CM183" s="5"/>
      <c r="CN183" s="4"/>
      <c r="CO183" s="4"/>
      <c r="CP183" s="4"/>
      <c r="CQ183" s="5"/>
      <c r="CR183" s="4"/>
      <c r="CS183" s="4"/>
      <c r="CT183" s="4"/>
      <c r="CU183" s="2"/>
      <c r="CV183" s="1"/>
      <c r="CW183" s="1"/>
      <c r="CX183" s="1"/>
      <c r="CY183" s="2"/>
      <c r="CZ183" s="1"/>
      <c r="DA183" s="1"/>
      <c r="DB183" s="1"/>
    </row>
    <row r="184" spans="1:181" x14ac:dyDescent="0.25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v>0</v>
      </c>
      <c r="X184" s="37">
        <v>0</v>
      </c>
      <c r="Y184" s="13">
        <v>0</v>
      </c>
      <c r="Z184" s="38"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13.888999999999999</v>
      </c>
      <c r="AH184" s="13">
        <v>783.49</v>
      </c>
      <c r="AI184" s="38">
        <f t="shared" si="409"/>
        <v>56410.828713370291</v>
      </c>
      <c r="AJ184" s="37">
        <v>0</v>
      </c>
      <c r="AK184" s="13">
        <v>0</v>
      </c>
      <c r="AL184" s="38">
        <v>0</v>
      </c>
      <c r="AM184" s="37">
        <v>0</v>
      </c>
      <c r="AN184" s="13">
        <v>0</v>
      </c>
      <c r="AO184" s="38"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v>0</v>
      </c>
      <c r="BB184" s="37">
        <v>0</v>
      </c>
      <c r="BC184" s="13">
        <v>0</v>
      </c>
      <c r="BD184" s="38"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12</v>
      </c>
      <c r="BL184" s="13">
        <v>23.04</v>
      </c>
      <c r="BM184" s="38">
        <f t="shared" ref="BM184" si="411">BL184/BK184*1000</f>
        <v>1920</v>
      </c>
      <c r="BN184" s="37">
        <v>0</v>
      </c>
      <c r="BO184" s="13">
        <v>0</v>
      </c>
      <c r="BP184" s="38">
        <v>0</v>
      </c>
      <c r="BQ184" s="37">
        <v>0</v>
      </c>
      <c r="BR184" s="13">
        <v>0</v>
      </c>
      <c r="BS184" s="38">
        <v>0</v>
      </c>
      <c r="BT184" s="37">
        <v>0</v>
      </c>
      <c r="BU184" s="13">
        <v>0</v>
      </c>
      <c r="BV184" s="38">
        <v>0</v>
      </c>
      <c r="BW184" s="37">
        <v>0</v>
      </c>
      <c r="BX184" s="13">
        <v>0</v>
      </c>
      <c r="BY184" s="38">
        <v>0</v>
      </c>
      <c r="BZ184" s="37">
        <v>18.599</v>
      </c>
      <c r="CA184" s="13">
        <v>116.78</v>
      </c>
      <c r="CB184" s="38">
        <f t="shared" ref="CB184" si="412">CA184/BZ184*1000</f>
        <v>6278.8321952793158</v>
      </c>
      <c r="CC184" s="37">
        <v>0</v>
      </c>
      <c r="CD184" s="13">
        <v>0</v>
      </c>
      <c r="CE184" s="38">
        <v>0</v>
      </c>
      <c r="CF184" s="7">
        <f t="shared" si="404"/>
        <v>44.488</v>
      </c>
      <c r="CG184" s="15">
        <f t="shared" si="405"/>
        <v>923.31</v>
      </c>
      <c r="CH184" s="4"/>
      <c r="CI184" s="5"/>
      <c r="CJ184" s="4"/>
      <c r="CK184" s="4"/>
      <c r="CL184" s="4"/>
      <c r="CM184" s="5"/>
      <c r="CN184" s="4"/>
      <c r="CO184" s="4"/>
      <c r="CP184" s="4"/>
      <c r="CQ184" s="5"/>
      <c r="CR184" s="4"/>
      <c r="CS184" s="4"/>
      <c r="CT184" s="4"/>
      <c r="CU184" s="2"/>
      <c r="CV184" s="1"/>
      <c r="CW184" s="1"/>
      <c r="CX184" s="1"/>
      <c r="CY184" s="2"/>
      <c r="CZ184" s="1"/>
      <c r="DA184" s="1"/>
      <c r="DB184" s="1"/>
    </row>
    <row r="185" spans="1:181" x14ac:dyDescent="0.25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v>0</v>
      </c>
      <c r="X185" s="37">
        <v>0</v>
      </c>
      <c r="Y185" s="13">
        <v>0</v>
      </c>
      <c r="Z185" s="38"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v>0</v>
      </c>
      <c r="BB185" s="37">
        <v>0</v>
      </c>
      <c r="BC185" s="13">
        <v>0</v>
      </c>
      <c r="BD185" s="38"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37">
        <v>0</v>
      </c>
      <c r="BO185" s="13">
        <v>0</v>
      </c>
      <c r="BP185" s="38">
        <v>0</v>
      </c>
      <c r="BQ185" s="37">
        <v>0</v>
      </c>
      <c r="BR185" s="13">
        <v>0</v>
      </c>
      <c r="BS185" s="38">
        <v>0</v>
      </c>
      <c r="BT185" s="37">
        <v>0</v>
      </c>
      <c r="BU185" s="13">
        <v>0</v>
      </c>
      <c r="BV185" s="38">
        <v>0</v>
      </c>
      <c r="BW185" s="37">
        <v>0</v>
      </c>
      <c r="BX185" s="13">
        <v>0</v>
      </c>
      <c r="BY185" s="38">
        <v>0</v>
      </c>
      <c r="BZ185" s="37">
        <v>0</v>
      </c>
      <c r="CA185" s="13">
        <v>0</v>
      </c>
      <c r="CB185" s="38">
        <v>0</v>
      </c>
      <c r="CC185" s="37">
        <v>0</v>
      </c>
      <c r="CD185" s="13">
        <v>0</v>
      </c>
      <c r="CE185" s="38">
        <v>0</v>
      </c>
      <c r="CF185" s="7">
        <f t="shared" si="404"/>
        <v>0</v>
      </c>
      <c r="CG185" s="15">
        <f t="shared" si="405"/>
        <v>0</v>
      </c>
      <c r="CH185" s="4"/>
      <c r="CI185" s="5"/>
      <c r="CJ185" s="4"/>
      <c r="CK185" s="4"/>
      <c r="CL185" s="4"/>
      <c r="CM185" s="5"/>
      <c r="CN185" s="4"/>
      <c r="CO185" s="4"/>
      <c r="CP185" s="4"/>
      <c r="CQ185" s="5"/>
      <c r="CR185" s="4"/>
      <c r="CS185" s="4"/>
      <c r="CT185" s="4"/>
      <c r="CU185" s="2"/>
      <c r="CV185" s="1"/>
      <c r="CW185" s="1"/>
      <c r="CX185" s="1"/>
      <c r="CY185" s="2"/>
      <c r="CZ185" s="1"/>
      <c r="DA185" s="1"/>
      <c r="DB185" s="1"/>
    </row>
    <row r="186" spans="1:181" x14ac:dyDescent="0.25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v>0</v>
      </c>
      <c r="X186" s="37">
        <v>0</v>
      </c>
      <c r="Y186" s="13">
        <v>0</v>
      </c>
      <c r="Z186" s="38"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v>0</v>
      </c>
      <c r="BB186" s="37">
        <v>0</v>
      </c>
      <c r="BC186" s="13">
        <v>0</v>
      </c>
      <c r="BD186" s="38"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37">
        <v>0</v>
      </c>
      <c r="BO186" s="13">
        <v>0</v>
      </c>
      <c r="BP186" s="38">
        <v>0</v>
      </c>
      <c r="BQ186" s="37">
        <v>0</v>
      </c>
      <c r="BR186" s="13">
        <v>0</v>
      </c>
      <c r="BS186" s="38">
        <v>0</v>
      </c>
      <c r="BT186" s="37">
        <v>0</v>
      </c>
      <c r="BU186" s="13">
        <v>0</v>
      </c>
      <c r="BV186" s="38">
        <v>0</v>
      </c>
      <c r="BW186" s="37">
        <v>14.547000000000001</v>
      </c>
      <c r="BX186" s="13">
        <v>673.88</v>
      </c>
      <c r="BY186" s="38">
        <f t="shared" si="407"/>
        <v>46324.32804014573</v>
      </c>
      <c r="BZ186" s="37">
        <v>0</v>
      </c>
      <c r="CA186" s="13">
        <v>0</v>
      </c>
      <c r="CB186" s="38">
        <v>0</v>
      </c>
      <c r="CC186" s="37">
        <v>0</v>
      </c>
      <c r="CD186" s="13">
        <v>0</v>
      </c>
      <c r="CE186" s="38">
        <v>0</v>
      </c>
      <c r="CF186" s="7">
        <f t="shared" si="404"/>
        <v>14.547000000000001</v>
      </c>
      <c r="CG186" s="15">
        <f t="shared" si="405"/>
        <v>673.88</v>
      </c>
      <c r="CH186" s="4"/>
      <c r="CI186" s="5"/>
      <c r="CJ186" s="4"/>
      <c r="CK186" s="4"/>
      <c r="CL186" s="4"/>
      <c r="CM186" s="5"/>
      <c r="CN186" s="4"/>
      <c r="CO186" s="4"/>
      <c r="CP186" s="4"/>
      <c r="CQ186" s="5"/>
      <c r="CR186" s="4"/>
      <c r="CS186" s="4"/>
      <c r="CT186" s="4"/>
      <c r="CU186" s="2"/>
      <c r="CV186" s="1"/>
      <c r="CW186" s="1"/>
      <c r="CX186" s="1"/>
      <c r="CY186" s="2"/>
      <c r="CZ186" s="1"/>
      <c r="DA186" s="1"/>
      <c r="DB186" s="1"/>
    </row>
    <row r="187" spans="1:181" ht="15.75" thickBot="1" x14ac:dyDescent="0.3">
      <c r="A187" s="48"/>
      <c r="B187" s="49" t="s">
        <v>17</v>
      </c>
      <c r="C187" s="39">
        <f t="shared" ref="C187:D187" si="413">SUM(C175:C186)</f>
        <v>0</v>
      </c>
      <c r="D187" s="31">
        <f t="shared" si="413"/>
        <v>0</v>
      </c>
      <c r="E187" s="40"/>
      <c r="F187" s="39">
        <f t="shared" ref="F187:G187" si="414">SUM(F175:F186)</f>
        <v>0</v>
      </c>
      <c r="G187" s="31">
        <f t="shared" si="414"/>
        <v>0</v>
      </c>
      <c r="H187" s="40"/>
      <c r="I187" s="39">
        <f t="shared" ref="I187:J187" si="415">SUM(I175:I186)</f>
        <v>0</v>
      </c>
      <c r="J187" s="31">
        <f t="shared" si="415"/>
        <v>0</v>
      </c>
      <c r="K187" s="40"/>
      <c r="L187" s="39">
        <f t="shared" ref="L187:M187" si="416">SUM(L175:L186)</f>
        <v>0</v>
      </c>
      <c r="M187" s="31">
        <f t="shared" si="416"/>
        <v>0</v>
      </c>
      <c r="N187" s="40"/>
      <c r="O187" s="39">
        <f t="shared" ref="O187:P187" si="417">SUM(O175:O186)</f>
        <v>0</v>
      </c>
      <c r="P187" s="31">
        <f t="shared" si="417"/>
        <v>0</v>
      </c>
      <c r="Q187" s="40"/>
      <c r="R187" s="39">
        <f t="shared" ref="R187:S187" si="418">SUM(R175:R186)</f>
        <v>0</v>
      </c>
      <c r="S187" s="31">
        <f t="shared" si="418"/>
        <v>0</v>
      </c>
      <c r="T187" s="40"/>
      <c r="U187" s="39">
        <f t="shared" ref="U187:V187" si="419">SUM(U175:U186)</f>
        <v>0</v>
      </c>
      <c r="V187" s="31">
        <f t="shared" si="419"/>
        <v>0</v>
      </c>
      <c r="W187" s="40"/>
      <c r="X187" s="39">
        <f t="shared" ref="X187:Y187" si="420">SUM(X175:X186)</f>
        <v>0</v>
      </c>
      <c r="Y187" s="31">
        <f t="shared" si="420"/>
        <v>0</v>
      </c>
      <c r="Z187" s="40"/>
      <c r="AA187" s="39">
        <f t="shared" ref="AA187:AB187" si="421">SUM(AA175:AA186)</f>
        <v>0</v>
      </c>
      <c r="AB187" s="31">
        <f t="shared" si="421"/>
        <v>0</v>
      </c>
      <c r="AC187" s="40"/>
      <c r="AD187" s="39">
        <f t="shared" ref="AD187:AE187" si="422">SUM(AD175:AD186)</f>
        <v>0</v>
      </c>
      <c r="AE187" s="31">
        <f t="shared" si="422"/>
        <v>0</v>
      </c>
      <c r="AF187" s="40"/>
      <c r="AG187" s="39">
        <f t="shared" ref="AG187:AH187" si="423">SUM(AG175:AG186)</f>
        <v>19.888999999999999</v>
      </c>
      <c r="AH187" s="31">
        <f t="shared" si="423"/>
        <v>1012.27</v>
      </c>
      <c r="AI187" s="40"/>
      <c r="AJ187" s="39">
        <f t="shared" ref="AJ187:AK187" si="424">SUM(AJ175:AJ186)</f>
        <v>0.28399999999999997</v>
      </c>
      <c r="AK187" s="31">
        <f t="shared" si="424"/>
        <v>90.32</v>
      </c>
      <c r="AL187" s="40"/>
      <c r="AM187" s="39">
        <f t="shared" ref="AM187:AN187" si="425">SUM(AM175:AM186)</f>
        <v>0</v>
      </c>
      <c r="AN187" s="31">
        <f t="shared" si="425"/>
        <v>0</v>
      </c>
      <c r="AO187" s="40"/>
      <c r="AP187" s="39">
        <f t="shared" ref="AP187:AQ187" si="426">SUM(AP175:AP186)</f>
        <v>0</v>
      </c>
      <c r="AQ187" s="31">
        <f t="shared" si="426"/>
        <v>0</v>
      </c>
      <c r="AR187" s="40"/>
      <c r="AS187" s="39">
        <f t="shared" ref="AS187:AT187" si="427">SUM(AS175:AS186)</f>
        <v>0.01</v>
      </c>
      <c r="AT187" s="31">
        <f t="shared" si="427"/>
        <v>0.26</v>
      </c>
      <c r="AU187" s="40"/>
      <c r="AV187" s="39">
        <f t="shared" ref="AV187:AW187" si="428">SUM(AV175:AV186)</f>
        <v>18.5</v>
      </c>
      <c r="AW187" s="31">
        <f t="shared" si="428"/>
        <v>376.44</v>
      </c>
      <c r="AX187" s="40"/>
      <c r="AY187" s="39">
        <f t="shared" ref="AY187:AZ187" si="429">SUM(AY175:AY186)</f>
        <v>0</v>
      </c>
      <c r="AZ187" s="31">
        <f t="shared" si="429"/>
        <v>0</v>
      </c>
      <c r="BA187" s="40"/>
      <c r="BB187" s="39">
        <f t="shared" ref="BB187:BC187" si="430">SUM(BB175:BB186)</f>
        <v>0</v>
      </c>
      <c r="BC187" s="31">
        <f t="shared" si="430"/>
        <v>0</v>
      </c>
      <c r="BD187" s="40"/>
      <c r="BE187" s="39">
        <f t="shared" ref="BE187:BF187" si="431">SUM(BE175:BE186)</f>
        <v>0</v>
      </c>
      <c r="BF187" s="31">
        <f t="shared" si="431"/>
        <v>0</v>
      </c>
      <c r="BG187" s="40"/>
      <c r="BH187" s="39">
        <f t="shared" ref="BH187:BI187" si="432">SUM(BH175:BH186)</f>
        <v>0</v>
      </c>
      <c r="BI187" s="31">
        <f t="shared" si="432"/>
        <v>0</v>
      </c>
      <c r="BJ187" s="40"/>
      <c r="BK187" s="39">
        <f t="shared" ref="BK187:BL187" si="433">SUM(BK175:BK186)</f>
        <v>12</v>
      </c>
      <c r="BL187" s="31">
        <f t="shared" si="433"/>
        <v>23.04</v>
      </c>
      <c r="BM187" s="40"/>
      <c r="BN187" s="39">
        <f t="shared" ref="BN187:BO187" si="434">SUM(BN175:BN186)</f>
        <v>0</v>
      </c>
      <c r="BO187" s="31">
        <f t="shared" si="434"/>
        <v>0</v>
      </c>
      <c r="BP187" s="40"/>
      <c r="BQ187" s="39">
        <f t="shared" ref="BQ187:BR187" si="435">SUM(BQ175:BQ186)</f>
        <v>0</v>
      </c>
      <c r="BR187" s="31">
        <f t="shared" si="435"/>
        <v>0</v>
      </c>
      <c r="BS187" s="40"/>
      <c r="BT187" s="39">
        <f t="shared" ref="BT187:BU187" si="436">SUM(BT175:BT186)</f>
        <v>0</v>
      </c>
      <c r="BU187" s="31">
        <f t="shared" si="436"/>
        <v>0</v>
      </c>
      <c r="BV187" s="40"/>
      <c r="BW187" s="39">
        <f t="shared" ref="BW187:BX187" si="437">SUM(BW175:BW186)</f>
        <v>43.025000000000006</v>
      </c>
      <c r="BX187" s="31">
        <f t="shared" si="437"/>
        <v>1751.02</v>
      </c>
      <c r="BY187" s="40"/>
      <c r="BZ187" s="39">
        <f t="shared" ref="BZ187:CA187" si="438">SUM(BZ175:BZ186)</f>
        <v>18.599</v>
      </c>
      <c r="CA187" s="31">
        <f t="shared" si="438"/>
        <v>116.78</v>
      </c>
      <c r="CB187" s="40"/>
      <c r="CC187" s="39">
        <f t="shared" ref="CC187:CD187" si="439">SUM(CC175:CC186)</f>
        <v>0</v>
      </c>
      <c r="CD187" s="31">
        <f t="shared" si="439"/>
        <v>0</v>
      </c>
      <c r="CE187" s="40"/>
      <c r="CF187" s="32">
        <f t="shared" si="404"/>
        <v>112.30700000000002</v>
      </c>
      <c r="CG187" s="33">
        <f t="shared" si="405"/>
        <v>3370.13</v>
      </c>
      <c r="CH187" s="4"/>
      <c r="CI187" s="5"/>
      <c r="CJ187" s="4"/>
      <c r="CK187" s="4"/>
      <c r="CL187" s="4"/>
      <c r="CM187" s="5"/>
      <c r="CN187" s="4"/>
      <c r="CO187" s="4"/>
      <c r="CP187" s="4"/>
      <c r="CQ187" s="5"/>
      <c r="CR187" s="4"/>
      <c r="CS187" s="4"/>
      <c r="CT187" s="4"/>
      <c r="CU187" s="2"/>
      <c r="CV187" s="1"/>
      <c r="CW187" s="1"/>
      <c r="CX187" s="1"/>
      <c r="CY187" s="2"/>
      <c r="CZ187" s="1"/>
      <c r="DA187" s="1"/>
      <c r="DB187" s="1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</row>
    <row r="188" spans="1:181" x14ac:dyDescent="0.25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0</v>
      </c>
      <c r="P188" s="13">
        <v>0</v>
      </c>
      <c r="Q188" s="38">
        <v>0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v>0</v>
      </c>
      <c r="X188" s="37">
        <v>0</v>
      </c>
      <c r="Y188" s="13">
        <v>0</v>
      </c>
      <c r="Z188" s="38">
        <v>0</v>
      </c>
      <c r="AA188" s="37">
        <v>0</v>
      </c>
      <c r="AB188" s="13">
        <v>0</v>
      </c>
      <c r="AC188" s="38">
        <v>0</v>
      </c>
      <c r="AD188" s="37">
        <v>1.7090000000000001</v>
      </c>
      <c r="AE188" s="13">
        <v>386.09</v>
      </c>
      <c r="AF188" s="38">
        <f t="shared" ref="AF188:AF191" si="440">AE188/AD188*1000</f>
        <v>225915.74019894673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37">
        <v>0</v>
      </c>
      <c r="BO188" s="13">
        <v>0</v>
      </c>
      <c r="BP188" s="38">
        <v>0</v>
      </c>
      <c r="BQ188" s="37">
        <v>0</v>
      </c>
      <c r="BR188" s="13">
        <v>0</v>
      </c>
      <c r="BS188" s="38">
        <v>0</v>
      </c>
      <c r="BT188" s="37">
        <v>0</v>
      </c>
      <c r="BU188" s="13">
        <v>0</v>
      </c>
      <c r="BV188" s="38">
        <v>0</v>
      </c>
      <c r="BW188" s="37">
        <v>0</v>
      </c>
      <c r="BX188" s="13">
        <v>0</v>
      </c>
      <c r="BY188" s="38">
        <v>0</v>
      </c>
      <c r="BZ188" s="37">
        <v>0</v>
      </c>
      <c r="CA188" s="13">
        <v>0</v>
      </c>
      <c r="CB188" s="38">
        <v>0</v>
      </c>
      <c r="CC188" s="37">
        <v>0</v>
      </c>
      <c r="CD188" s="13">
        <v>0</v>
      </c>
      <c r="CE188" s="38">
        <v>0</v>
      </c>
      <c r="CF188" s="7">
        <f t="shared" ref="CF188:CF195" si="441">SUM(BW188,BQ188,BN188,BB188,AV188,AJ188,AA188,X188,R188,O188,I188,F188,C188+L188+BT188+AP188+CC188+BK188+AS188+AG188+BZ188+AD188)+AY188</f>
        <v>1.7090000000000001</v>
      </c>
      <c r="CG188" s="15">
        <f t="shared" ref="CG188:CG195" si="442">SUM(BX188,BR188,BO188,BC188,AW188,AK188,AB188,Y188,S188,P188,J188,G188,D188+M188+BU188+AQ188+CD188+BL188+AT188+AH188+CA188+AE188)+AZ188</f>
        <v>386.09</v>
      </c>
      <c r="CH188" s="4"/>
      <c r="CI188" s="5"/>
      <c r="CJ188" s="4"/>
      <c r="CK188" s="4"/>
      <c r="CL188" s="4"/>
      <c r="CM188" s="5"/>
      <c r="CN188" s="4"/>
      <c r="CO188" s="4"/>
      <c r="CP188" s="4"/>
      <c r="CQ188" s="5"/>
      <c r="CR188" s="4"/>
      <c r="CS188" s="4"/>
      <c r="CT188" s="4"/>
      <c r="CU188" s="2"/>
      <c r="CV188" s="1"/>
      <c r="CW188" s="1"/>
      <c r="CX188" s="1"/>
      <c r="CY188" s="2"/>
      <c r="CZ188" s="1"/>
      <c r="DA188" s="1"/>
      <c r="DB188" s="1"/>
    </row>
    <row r="189" spans="1:181" x14ac:dyDescent="0.25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v>0</v>
      </c>
      <c r="X189" s="37">
        <v>0</v>
      </c>
      <c r="Y189" s="13">
        <v>0</v>
      </c>
      <c r="Z189" s="38"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37">
        <v>0</v>
      </c>
      <c r="BO189" s="13">
        <v>0</v>
      </c>
      <c r="BP189" s="38">
        <v>0</v>
      </c>
      <c r="BQ189" s="37">
        <v>0</v>
      </c>
      <c r="BR189" s="13">
        <v>0</v>
      </c>
      <c r="BS189" s="38">
        <v>0</v>
      </c>
      <c r="BT189" s="37">
        <v>0</v>
      </c>
      <c r="BU189" s="13">
        <v>0</v>
      </c>
      <c r="BV189" s="38">
        <v>0</v>
      </c>
      <c r="BW189" s="37">
        <v>0</v>
      </c>
      <c r="BX189" s="13">
        <v>0</v>
      </c>
      <c r="BY189" s="38">
        <v>0</v>
      </c>
      <c r="BZ189" s="37">
        <v>0</v>
      </c>
      <c r="CA189" s="13">
        <v>0</v>
      </c>
      <c r="CB189" s="38">
        <v>0</v>
      </c>
      <c r="CC189" s="37">
        <v>0</v>
      </c>
      <c r="CD189" s="13">
        <v>0</v>
      </c>
      <c r="CE189" s="38">
        <v>0</v>
      </c>
      <c r="CF189" s="7">
        <f t="shared" si="441"/>
        <v>0</v>
      </c>
      <c r="CG189" s="15">
        <f t="shared" si="442"/>
        <v>0</v>
      </c>
      <c r="CH189" s="4"/>
      <c r="CI189" s="5"/>
      <c r="CJ189" s="4"/>
      <c r="CK189" s="4"/>
      <c r="CL189" s="4"/>
      <c r="CM189" s="5"/>
      <c r="CN189" s="4"/>
      <c r="CO189" s="4"/>
      <c r="CP189" s="4"/>
      <c r="CQ189" s="5"/>
      <c r="CR189" s="4"/>
      <c r="CS189" s="4"/>
      <c r="CT189" s="4"/>
      <c r="CU189" s="2"/>
      <c r="CV189" s="1"/>
      <c r="CW189" s="1"/>
      <c r="CX189" s="1"/>
      <c r="CY189" s="2"/>
      <c r="CZ189" s="1"/>
      <c r="DA189" s="1"/>
      <c r="DB189" s="1"/>
    </row>
    <row r="190" spans="1:181" x14ac:dyDescent="0.25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v>0</v>
      </c>
      <c r="X190" s="37">
        <v>0</v>
      </c>
      <c r="Y190" s="13">
        <v>0</v>
      </c>
      <c r="Z190" s="38"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37">
        <v>0</v>
      </c>
      <c r="BO190" s="13">
        <v>0</v>
      </c>
      <c r="BP190" s="38">
        <v>0</v>
      </c>
      <c r="BQ190" s="37">
        <v>0</v>
      </c>
      <c r="BR190" s="13">
        <v>0</v>
      </c>
      <c r="BS190" s="38">
        <v>0</v>
      </c>
      <c r="BT190" s="37">
        <v>0</v>
      </c>
      <c r="BU190" s="13">
        <v>0</v>
      </c>
      <c r="BV190" s="38">
        <v>0</v>
      </c>
      <c r="BW190" s="37">
        <v>0</v>
      </c>
      <c r="BX190" s="13">
        <v>0</v>
      </c>
      <c r="BY190" s="38">
        <v>0</v>
      </c>
      <c r="BZ190" s="37">
        <v>0</v>
      </c>
      <c r="CA190" s="13">
        <v>0</v>
      </c>
      <c r="CB190" s="38">
        <v>0</v>
      </c>
      <c r="CC190" s="37">
        <v>0</v>
      </c>
      <c r="CD190" s="13">
        <v>0</v>
      </c>
      <c r="CE190" s="38">
        <v>0</v>
      </c>
      <c r="CF190" s="7">
        <f t="shared" si="441"/>
        <v>0</v>
      </c>
      <c r="CG190" s="15">
        <f t="shared" si="442"/>
        <v>0</v>
      </c>
      <c r="CH190" s="4"/>
      <c r="CI190" s="5"/>
      <c r="CJ190" s="4"/>
      <c r="CK190" s="4"/>
      <c r="CL190" s="4"/>
      <c r="CM190" s="5"/>
      <c r="CN190" s="4"/>
      <c r="CO190" s="4"/>
      <c r="CP190" s="4"/>
      <c r="CQ190" s="5"/>
      <c r="CR190" s="4"/>
      <c r="CS190" s="4"/>
      <c r="CT190" s="4"/>
      <c r="CU190" s="2"/>
      <c r="CV190" s="1"/>
      <c r="CW190" s="1"/>
      <c r="CX190" s="1"/>
      <c r="CY190" s="2"/>
      <c r="CZ190" s="1"/>
      <c r="DA190" s="1"/>
      <c r="DB190" s="1"/>
    </row>
    <row r="191" spans="1:181" x14ac:dyDescent="0.25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v>0</v>
      </c>
      <c r="X191" s="37">
        <v>0</v>
      </c>
      <c r="Y191" s="13">
        <v>0</v>
      </c>
      <c r="Z191" s="38">
        <v>0</v>
      </c>
      <c r="AA191" s="37">
        <v>0</v>
      </c>
      <c r="AB191" s="13">
        <v>0</v>
      </c>
      <c r="AC191" s="38">
        <v>0</v>
      </c>
      <c r="AD191" s="37">
        <v>9.2520000000000007</v>
      </c>
      <c r="AE191" s="13">
        <v>1004.98</v>
      </c>
      <c r="AF191" s="38">
        <f t="shared" si="440"/>
        <v>108623.00043233894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37">
        <v>0</v>
      </c>
      <c r="BO191" s="13">
        <v>0</v>
      </c>
      <c r="BP191" s="38">
        <v>0</v>
      </c>
      <c r="BQ191" s="37">
        <v>0</v>
      </c>
      <c r="BR191" s="13">
        <v>0</v>
      </c>
      <c r="BS191" s="38">
        <v>0</v>
      </c>
      <c r="BT191" s="37">
        <v>0.04</v>
      </c>
      <c r="BU191" s="13">
        <v>3.72</v>
      </c>
      <c r="BV191" s="38">
        <f t="shared" ref="BV191" si="443">BU191/BT191*1000</f>
        <v>93000</v>
      </c>
      <c r="BW191" s="37">
        <v>0</v>
      </c>
      <c r="BX191" s="13">
        <v>0</v>
      </c>
      <c r="BY191" s="38">
        <v>0</v>
      </c>
      <c r="BZ191" s="37">
        <v>0</v>
      </c>
      <c r="CA191" s="13">
        <v>0</v>
      </c>
      <c r="CB191" s="38">
        <v>0</v>
      </c>
      <c r="CC191" s="37">
        <v>0</v>
      </c>
      <c r="CD191" s="13">
        <v>0</v>
      </c>
      <c r="CE191" s="38">
        <v>0</v>
      </c>
      <c r="CF191" s="7">
        <f t="shared" si="441"/>
        <v>9.2919999999999998</v>
      </c>
      <c r="CG191" s="15">
        <f t="shared" si="442"/>
        <v>1008.7</v>
      </c>
      <c r="CH191" s="4"/>
      <c r="CI191" s="5"/>
      <c r="CJ191" s="4"/>
      <c r="CK191" s="4"/>
      <c r="CL191" s="4"/>
      <c r="CM191" s="5"/>
      <c r="CN191" s="4"/>
      <c r="CO191" s="4"/>
      <c r="CP191" s="4"/>
      <c r="CQ191" s="5"/>
      <c r="CR191" s="4"/>
      <c r="CS191" s="4"/>
      <c r="CT191" s="4"/>
      <c r="CU191" s="2"/>
      <c r="CV191" s="1"/>
      <c r="CW191" s="1"/>
      <c r="CX191" s="1"/>
      <c r="CY191" s="2"/>
      <c r="CZ191" s="1"/>
      <c r="DA191" s="1"/>
      <c r="DB191" s="1"/>
    </row>
    <row r="192" spans="1:181" x14ac:dyDescent="0.25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v>0</v>
      </c>
      <c r="X192" s="37">
        <v>0</v>
      </c>
      <c r="Y192" s="13">
        <v>0</v>
      </c>
      <c r="Z192" s="38"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37">
        <v>0</v>
      </c>
      <c r="BO192" s="13">
        <v>0</v>
      </c>
      <c r="BP192" s="38">
        <v>0</v>
      </c>
      <c r="BQ192" s="37">
        <v>1.224</v>
      </c>
      <c r="BR192" s="13">
        <v>107.21</v>
      </c>
      <c r="BS192" s="38">
        <f t="shared" ref="BS192:BS196" si="444">BR192/BQ192*1000</f>
        <v>87589.869281045743</v>
      </c>
      <c r="BT192" s="37">
        <v>0</v>
      </c>
      <c r="BU192" s="13">
        <v>0</v>
      </c>
      <c r="BV192" s="38">
        <v>0</v>
      </c>
      <c r="BW192" s="37">
        <v>10</v>
      </c>
      <c r="BX192" s="13">
        <v>486.85</v>
      </c>
      <c r="BY192" s="38">
        <f t="shared" ref="BY192:BY197" si="445">BX192/BW192*1000</f>
        <v>48685</v>
      </c>
      <c r="BZ192" s="37">
        <v>0</v>
      </c>
      <c r="CA192" s="13">
        <v>0</v>
      </c>
      <c r="CB192" s="38">
        <v>0</v>
      </c>
      <c r="CC192" s="37">
        <v>0</v>
      </c>
      <c r="CD192" s="13">
        <v>0</v>
      </c>
      <c r="CE192" s="38">
        <v>0</v>
      </c>
      <c r="CF192" s="7">
        <f t="shared" si="441"/>
        <v>11.224</v>
      </c>
      <c r="CG192" s="15">
        <f t="shared" si="442"/>
        <v>594.06000000000006</v>
      </c>
      <c r="CH192" s="4"/>
      <c r="CI192" s="5"/>
      <c r="CJ192" s="4"/>
      <c r="CK192" s="4"/>
      <c r="CL192" s="4"/>
      <c r="CM192" s="5"/>
      <c r="CN192" s="4"/>
      <c r="CO192" s="4"/>
      <c r="CP192" s="4"/>
      <c r="CQ192" s="5"/>
      <c r="CR192" s="4"/>
      <c r="CS192" s="4"/>
      <c r="CT192" s="4"/>
      <c r="CU192" s="2"/>
      <c r="CV192" s="1"/>
      <c r="CW192" s="1"/>
      <c r="CX192" s="1"/>
      <c r="CY192" s="2"/>
      <c r="CZ192" s="1"/>
      <c r="DA192" s="1"/>
      <c r="DB192" s="1"/>
    </row>
    <row r="193" spans="1:181" x14ac:dyDescent="0.25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0</v>
      </c>
      <c r="P193" s="13">
        <v>0</v>
      </c>
      <c r="Q193" s="38">
        <v>0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v>0</v>
      </c>
      <c r="X193" s="37">
        <v>0</v>
      </c>
      <c r="Y193" s="13">
        <v>0</v>
      </c>
      <c r="Z193" s="38"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0</v>
      </c>
      <c r="BI193" s="13">
        <v>0</v>
      </c>
      <c r="BJ193" s="38">
        <v>0</v>
      </c>
      <c r="BK193" s="37">
        <v>0</v>
      </c>
      <c r="BL193" s="13">
        <v>0</v>
      </c>
      <c r="BM193" s="38">
        <v>0</v>
      </c>
      <c r="BN193" s="37">
        <v>0</v>
      </c>
      <c r="BO193" s="13">
        <v>0</v>
      </c>
      <c r="BP193" s="38">
        <v>0</v>
      </c>
      <c r="BQ193" s="37">
        <v>0</v>
      </c>
      <c r="BR193" s="13">
        <v>0</v>
      </c>
      <c r="BS193" s="38">
        <v>0</v>
      </c>
      <c r="BT193" s="37">
        <v>0</v>
      </c>
      <c r="BU193" s="13">
        <v>0</v>
      </c>
      <c r="BV193" s="38">
        <v>0</v>
      </c>
      <c r="BW193" s="37">
        <v>0</v>
      </c>
      <c r="BX193" s="13">
        <v>0</v>
      </c>
      <c r="BY193" s="38">
        <v>0</v>
      </c>
      <c r="BZ193" s="37">
        <v>0</v>
      </c>
      <c r="CA193" s="13">
        <v>0</v>
      </c>
      <c r="CB193" s="38">
        <v>0</v>
      </c>
      <c r="CC193" s="37">
        <v>0</v>
      </c>
      <c r="CD193" s="13">
        <v>0</v>
      </c>
      <c r="CE193" s="38">
        <v>0</v>
      </c>
      <c r="CF193" s="7">
        <f t="shared" si="441"/>
        <v>0</v>
      </c>
      <c r="CG193" s="15">
        <f t="shared" si="442"/>
        <v>0</v>
      </c>
      <c r="CH193" s="4"/>
      <c r="CI193" s="5"/>
      <c r="CJ193" s="4"/>
      <c r="CK193" s="4"/>
      <c r="CL193" s="4"/>
      <c r="CM193" s="5"/>
      <c r="CN193" s="4"/>
      <c r="CO193" s="4"/>
      <c r="CP193" s="4"/>
      <c r="CQ193" s="5"/>
      <c r="CR193" s="4"/>
      <c r="CS193" s="4"/>
      <c r="CT193" s="4"/>
      <c r="CU193" s="2"/>
      <c r="CV193" s="1"/>
      <c r="CW193" s="1"/>
      <c r="CX193" s="1"/>
      <c r="CY193" s="2"/>
      <c r="CZ193" s="1"/>
      <c r="DA193" s="1"/>
      <c r="DB193" s="1"/>
    </row>
    <row r="194" spans="1:181" x14ac:dyDescent="0.25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v>0</v>
      </c>
      <c r="X194" s="37">
        <v>0</v>
      </c>
      <c r="Y194" s="13">
        <v>0</v>
      </c>
      <c r="Z194" s="38"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37">
        <v>0</v>
      </c>
      <c r="BO194" s="13">
        <v>0</v>
      </c>
      <c r="BP194" s="38">
        <v>0</v>
      </c>
      <c r="BQ194" s="37">
        <v>0</v>
      </c>
      <c r="BR194" s="13">
        <v>0</v>
      </c>
      <c r="BS194" s="38">
        <v>0</v>
      </c>
      <c r="BT194" s="37">
        <v>2.5000000000000001E-3</v>
      </c>
      <c r="BU194" s="13">
        <v>3.7010000000000001</v>
      </c>
      <c r="BV194" s="38">
        <f>BU194/BT194*1000</f>
        <v>1480400</v>
      </c>
      <c r="BW194" s="37">
        <v>0</v>
      </c>
      <c r="BX194" s="13">
        <v>0</v>
      </c>
      <c r="BY194" s="38">
        <v>0</v>
      </c>
      <c r="BZ194" s="37">
        <v>0</v>
      </c>
      <c r="CA194" s="13">
        <v>0</v>
      </c>
      <c r="CB194" s="38">
        <v>0</v>
      </c>
      <c r="CC194" s="37">
        <v>0</v>
      </c>
      <c r="CD194" s="13">
        <v>0</v>
      </c>
      <c r="CE194" s="38">
        <v>0</v>
      </c>
      <c r="CF194" s="7">
        <f t="shared" si="441"/>
        <v>2.5000000000000001E-3</v>
      </c>
      <c r="CG194" s="15">
        <f t="shared" si="442"/>
        <v>3.7010000000000001</v>
      </c>
      <c r="CH194" s="4"/>
      <c r="CI194" s="5"/>
      <c r="CJ194" s="4"/>
      <c r="CK194" s="4"/>
      <c r="CL194" s="4"/>
      <c r="CM194" s="5"/>
      <c r="CN194" s="4"/>
      <c r="CO194" s="4"/>
      <c r="CP194" s="4"/>
      <c r="CQ194" s="5"/>
      <c r="CR194" s="4"/>
      <c r="CS194" s="4"/>
      <c r="CT194" s="4"/>
      <c r="CU194" s="2"/>
      <c r="CV194" s="1"/>
      <c r="CW194" s="1"/>
      <c r="CX194" s="1"/>
      <c r="CY194" s="2"/>
      <c r="CZ194" s="1"/>
      <c r="DA194" s="1"/>
      <c r="DB194" s="1"/>
    </row>
    <row r="195" spans="1:181" x14ac:dyDescent="0.25">
      <c r="A195" s="46">
        <v>2018</v>
      </c>
      <c r="B195" s="52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3.1300000000000001E-2</v>
      </c>
      <c r="M195" s="13">
        <v>0.67700000000000005</v>
      </c>
      <c r="N195" s="38">
        <f t="shared" ref="N195" si="446">M195/L195*1000</f>
        <v>21629.392971246005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v>0</v>
      </c>
      <c r="X195" s="37">
        <v>0</v>
      </c>
      <c r="Y195" s="13">
        <v>0</v>
      </c>
      <c r="Z195" s="38"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0</v>
      </c>
      <c r="BI195" s="13">
        <v>0</v>
      </c>
      <c r="BJ195" s="38">
        <v>0</v>
      </c>
      <c r="BK195" s="37">
        <v>0</v>
      </c>
      <c r="BL195" s="13">
        <v>0</v>
      </c>
      <c r="BM195" s="38">
        <v>0</v>
      </c>
      <c r="BN195" s="37">
        <v>0</v>
      </c>
      <c r="BO195" s="13">
        <v>0</v>
      </c>
      <c r="BP195" s="38">
        <v>0</v>
      </c>
      <c r="BQ195" s="37">
        <v>0.14341999999999999</v>
      </c>
      <c r="BR195" s="13">
        <v>69.680000000000007</v>
      </c>
      <c r="BS195" s="38">
        <f t="shared" si="444"/>
        <v>485845.76767535921</v>
      </c>
      <c r="BT195" s="37">
        <v>0</v>
      </c>
      <c r="BU195" s="13">
        <v>0</v>
      </c>
      <c r="BV195" s="38">
        <v>0</v>
      </c>
      <c r="BW195" s="37">
        <v>0</v>
      </c>
      <c r="BX195" s="13">
        <v>0</v>
      </c>
      <c r="BY195" s="38">
        <v>0</v>
      </c>
      <c r="BZ195" s="37">
        <v>0</v>
      </c>
      <c r="CA195" s="13">
        <v>0</v>
      </c>
      <c r="CB195" s="38">
        <v>0</v>
      </c>
      <c r="CC195" s="37">
        <v>0</v>
      </c>
      <c r="CD195" s="13">
        <v>0</v>
      </c>
      <c r="CE195" s="38">
        <v>0</v>
      </c>
      <c r="CF195" s="7">
        <f t="shared" si="441"/>
        <v>0.17471999999999999</v>
      </c>
      <c r="CG195" s="15">
        <f t="shared" si="442"/>
        <v>70.357000000000014</v>
      </c>
      <c r="CH195" s="4"/>
      <c r="CI195" s="5"/>
      <c r="CJ195" s="4"/>
      <c r="CK195" s="4"/>
      <c r="CL195" s="4"/>
      <c r="CM195" s="5"/>
      <c r="CN195" s="4"/>
      <c r="CO195" s="4"/>
      <c r="CP195" s="4"/>
      <c r="CQ195" s="5"/>
      <c r="CR195" s="4"/>
      <c r="CS195" s="4"/>
      <c r="CT195" s="4"/>
      <c r="CU195" s="2"/>
      <c r="CV195" s="1"/>
      <c r="CW195" s="1"/>
      <c r="CX195" s="1"/>
      <c r="CY195" s="2"/>
      <c r="CZ195" s="1"/>
      <c r="DA195" s="1"/>
      <c r="DB195" s="1"/>
    </row>
    <row r="196" spans="1:181" x14ac:dyDescent="0.25">
      <c r="A196" s="46">
        <v>2018</v>
      </c>
      <c r="B196" s="47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v>0</v>
      </c>
      <c r="X196" s="37">
        <v>0</v>
      </c>
      <c r="Y196" s="13">
        <v>0</v>
      </c>
      <c r="Z196" s="38"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1E-3</v>
      </c>
      <c r="AZ196" s="13">
        <v>0.1</v>
      </c>
      <c r="BA196" s="38">
        <f t="shared" ref="BA196" si="447">AZ196/AY196*1000</f>
        <v>100000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0</v>
      </c>
      <c r="BL196" s="13">
        <v>0</v>
      </c>
      <c r="BM196" s="38">
        <v>0</v>
      </c>
      <c r="BN196" s="37">
        <v>0</v>
      </c>
      <c r="BO196" s="13">
        <v>0</v>
      </c>
      <c r="BP196" s="38">
        <v>0</v>
      </c>
      <c r="BQ196" s="37">
        <v>0.79935</v>
      </c>
      <c r="BR196" s="13">
        <v>116.727</v>
      </c>
      <c r="BS196" s="38">
        <f t="shared" si="444"/>
        <v>146027.39726027398</v>
      </c>
      <c r="BT196" s="37">
        <v>0</v>
      </c>
      <c r="BU196" s="13">
        <v>0</v>
      </c>
      <c r="BV196" s="38">
        <v>0</v>
      </c>
      <c r="BW196" s="37">
        <v>8.320000000000001E-3</v>
      </c>
      <c r="BX196" s="13">
        <v>7.7350000000000003</v>
      </c>
      <c r="BY196" s="38">
        <f t="shared" si="445"/>
        <v>929687.49999999988</v>
      </c>
      <c r="BZ196" s="37">
        <v>0</v>
      </c>
      <c r="CA196" s="13">
        <v>0</v>
      </c>
      <c r="CB196" s="38">
        <v>0</v>
      </c>
      <c r="CC196" s="37">
        <v>0</v>
      </c>
      <c r="CD196" s="13">
        <v>0</v>
      </c>
      <c r="CE196" s="38">
        <v>0</v>
      </c>
      <c r="CF196" s="7">
        <f>SUM(BW196,BQ196,BN196,BB196,AV196,AJ196,AA196,X196,R196,O196,I196,F196,C196+L196+BT196+AP196+CC196+BK196+AS196+AG196+BZ196+AD196)+AY196</f>
        <v>0.80867</v>
      </c>
      <c r="CG196" s="15">
        <f>SUM(BX196,BR196,BO196,BC196,AW196,AK196,AB196,Y196,S196,P196,J196,G196,D196+M196+BU196+AQ196+CD196+BL196+AT196+AH196+CA196+AE196)+AZ196</f>
        <v>124.562</v>
      </c>
      <c r="CH196" s="4"/>
      <c r="CI196" s="5"/>
      <c r="CJ196" s="4"/>
      <c r="CK196" s="4"/>
      <c r="CL196" s="4"/>
      <c r="CM196" s="5"/>
      <c r="CN196" s="4"/>
      <c r="CO196" s="4"/>
      <c r="CP196" s="4"/>
      <c r="CQ196" s="5"/>
      <c r="CR196" s="4"/>
      <c r="CS196" s="4"/>
      <c r="CT196" s="4"/>
      <c r="CU196" s="2"/>
      <c r="CV196" s="1"/>
      <c r="CW196" s="1"/>
      <c r="CX196" s="1"/>
      <c r="CY196" s="2"/>
      <c r="CZ196" s="1"/>
      <c r="DA196" s="1"/>
      <c r="DB196" s="1"/>
    </row>
    <row r="197" spans="1:181" x14ac:dyDescent="0.25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v>0</v>
      </c>
      <c r="X197" s="37">
        <v>0</v>
      </c>
      <c r="Y197" s="13">
        <v>0</v>
      </c>
      <c r="Z197" s="38"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37">
        <v>0</v>
      </c>
      <c r="BO197" s="13">
        <v>0</v>
      </c>
      <c r="BP197" s="38">
        <v>0</v>
      </c>
      <c r="BQ197" s="37">
        <v>0</v>
      </c>
      <c r="BR197" s="13">
        <v>0</v>
      </c>
      <c r="BS197" s="38">
        <v>0</v>
      </c>
      <c r="BT197" s="37">
        <v>0</v>
      </c>
      <c r="BU197" s="13">
        <v>0</v>
      </c>
      <c r="BV197" s="38">
        <v>0</v>
      </c>
      <c r="BW197" s="37">
        <v>2.0280399999999998</v>
      </c>
      <c r="BX197" s="13">
        <v>83.531999999999996</v>
      </c>
      <c r="BY197" s="38">
        <f t="shared" si="445"/>
        <v>41188.536715252172</v>
      </c>
      <c r="BZ197" s="37">
        <v>0</v>
      </c>
      <c r="CA197" s="13">
        <v>0</v>
      </c>
      <c r="CB197" s="38">
        <v>0</v>
      </c>
      <c r="CC197" s="37">
        <v>0</v>
      </c>
      <c r="CD197" s="13">
        <v>0</v>
      </c>
      <c r="CE197" s="38">
        <v>0</v>
      </c>
      <c r="CF197" s="7">
        <f t="shared" ref="CF197:CF200" si="448">SUM(BW197,BQ197,BN197,BB197,AV197,AJ197,AA197,X197,R197,O197,I197,F197,C197+L197+BT197+AP197+CC197+BK197+AS197+AG197+BZ197+AD197)+AY197</f>
        <v>2.0280399999999998</v>
      </c>
      <c r="CG197" s="15">
        <f t="shared" ref="CG197:CG200" si="449">SUM(BX197,BR197,BO197,BC197,AW197,AK197,AB197,Y197,S197,P197,J197,G197,D197+M197+BU197+AQ197+CD197+BL197+AT197+AH197+CA197+AE197)+AZ197</f>
        <v>83.531999999999996</v>
      </c>
      <c r="CH197" s="4"/>
      <c r="CI197" s="5"/>
      <c r="CJ197" s="4"/>
      <c r="CK197" s="4"/>
      <c r="CL197" s="4"/>
      <c r="CM197" s="5"/>
      <c r="CN197" s="4"/>
      <c r="CO197" s="4"/>
      <c r="CP197" s="4"/>
      <c r="CQ197" s="5"/>
      <c r="CR197" s="4"/>
      <c r="CS197" s="4"/>
      <c r="CT197" s="4"/>
      <c r="CU197" s="2"/>
      <c r="CV197" s="1"/>
      <c r="CW197" s="1"/>
      <c r="CX197" s="1"/>
      <c r="CY197" s="2"/>
      <c r="CZ197" s="1"/>
      <c r="DA197" s="1"/>
      <c r="DB197" s="1"/>
    </row>
    <row r="198" spans="1:181" x14ac:dyDescent="0.25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v>0</v>
      </c>
      <c r="X198" s="37">
        <v>0</v>
      </c>
      <c r="Y198" s="13">
        <v>0</v>
      </c>
      <c r="Z198" s="38"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0</v>
      </c>
      <c r="BL198" s="13">
        <v>0</v>
      </c>
      <c r="BM198" s="38">
        <v>0</v>
      </c>
      <c r="BN198" s="37">
        <v>0</v>
      </c>
      <c r="BO198" s="13">
        <v>0</v>
      </c>
      <c r="BP198" s="38">
        <v>0</v>
      </c>
      <c r="BQ198" s="37">
        <v>0</v>
      </c>
      <c r="BR198" s="13">
        <v>0</v>
      </c>
      <c r="BS198" s="38">
        <v>0</v>
      </c>
      <c r="BT198" s="37">
        <v>0</v>
      </c>
      <c r="BU198" s="13">
        <v>0</v>
      </c>
      <c r="BV198" s="38">
        <v>0</v>
      </c>
      <c r="BW198" s="37">
        <v>0</v>
      </c>
      <c r="BX198" s="13">
        <v>0</v>
      </c>
      <c r="BY198" s="38">
        <v>0</v>
      </c>
      <c r="BZ198" s="37">
        <v>0</v>
      </c>
      <c r="CA198" s="13">
        <v>0</v>
      </c>
      <c r="CB198" s="38">
        <v>0</v>
      </c>
      <c r="CC198" s="37">
        <v>0</v>
      </c>
      <c r="CD198" s="13">
        <v>0</v>
      </c>
      <c r="CE198" s="38">
        <v>0</v>
      </c>
      <c r="CF198" s="7">
        <f t="shared" si="448"/>
        <v>0</v>
      </c>
      <c r="CG198" s="15">
        <f t="shared" si="449"/>
        <v>0</v>
      </c>
      <c r="CH198" s="4"/>
      <c r="CI198" s="5"/>
      <c r="CJ198" s="4"/>
      <c r="CK198" s="4"/>
      <c r="CL198" s="4"/>
      <c r="CM198" s="5"/>
      <c r="CN198" s="4"/>
      <c r="CO198" s="4"/>
      <c r="CP198" s="4"/>
      <c r="CQ198" s="5"/>
      <c r="CR198" s="4"/>
      <c r="CS198" s="4"/>
      <c r="CT198" s="4"/>
      <c r="CU198" s="2"/>
      <c r="CV198" s="1"/>
      <c r="CW198" s="1"/>
      <c r="CX198" s="1"/>
      <c r="CY198" s="2"/>
      <c r="CZ198" s="1"/>
      <c r="DA198" s="1"/>
      <c r="DB198" s="1"/>
    </row>
    <row r="199" spans="1:181" x14ac:dyDescent="0.25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v>0</v>
      </c>
      <c r="X199" s="37">
        <v>0</v>
      </c>
      <c r="Y199" s="13">
        <v>0</v>
      </c>
      <c r="Z199" s="38"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0</v>
      </c>
      <c r="BL199" s="13">
        <v>0</v>
      </c>
      <c r="BM199" s="38">
        <v>0</v>
      </c>
      <c r="BN199" s="37">
        <v>0</v>
      </c>
      <c r="BO199" s="13">
        <v>0</v>
      </c>
      <c r="BP199" s="38">
        <v>0</v>
      </c>
      <c r="BQ199" s="37">
        <v>0</v>
      </c>
      <c r="BR199" s="13">
        <v>0</v>
      </c>
      <c r="BS199" s="38">
        <v>0</v>
      </c>
      <c r="BT199" s="37">
        <v>0</v>
      </c>
      <c r="BU199" s="13">
        <v>0</v>
      </c>
      <c r="BV199" s="38">
        <v>0</v>
      </c>
      <c r="BW199" s="37">
        <v>0</v>
      </c>
      <c r="BX199" s="13">
        <v>0</v>
      </c>
      <c r="BY199" s="38">
        <v>0</v>
      </c>
      <c r="BZ199" s="37">
        <v>0</v>
      </c>
      <c r="CA199" s="13">
        <v>0</v>
      </c>
      <c r="CB199" s="38">
        <v>0</v>
      </c>
      <c r="CC199" s="37">
        <v>0</v>
      </c>
      <c r="CD199" s="13">
        <v>0</v>
      </c>
      <c r="CE199" s="38">
        <v>0</v>
      </c>
      <c r="CF199" s="7">
        <f t="shared" si="448"/>
        <v>0</v>
      </c>
      <c r="CG199" s="15">
        <f t="shared" si="449"/>
        <v>0</v>
      </c>
      <c r="CH199" s="4"/>
      <c r="CI199" s="5"/>
      <c r="CJ199" s="4"/>
      <c r="CK199" s="4"/>
      <c r="CL199" s="4"/>
      <c r="CM199" s="5"/>
      <c r="CN199" s="4"/>
      <c r="CO199" s="4"/>
      <c r="CP199" s="4"/>
      <c r="CQ199" s="5"/>
      <c r="CR199" s="4"/>
      <c r="CS199" s="4"/>
      <c r="CT199" s="4"/>
      <c r="CU199" s="2"/>
      <c r="CV199" s="1"/>
      <c r="CW199" s="1"/>
      <c r="CX199" s="1"/>
      <c r="CY199" s="2"/>
      <c r="CZ199" s="1"/>
      <c r="DA199" s="1"/>
      <c r="DB199" s="1"/>
    </row>
    <row r="200" spans="1:181" ht="15.75" thickBot="1" x14ac:dyDescent="0.3">
      <c r="A200" s="48"/>
      <c r="B200" s="49" t="s">
        <v>17</v>
      </c>
      <c r="C200" s="39">
        <f t="shared" ref="C200:D200" si="450">SUM(C188:C199)</f>
        <v>0</v>
      </c>
      <c r="D200" s="31">
        <f t="shared" si="450"/>
        <v>0</v>
      </c>
      <c r="E200" s="40"/>
      <c r="F200" s="39">
        <f t="shared" ref="F200:G200" si="451">SUM(F188:F199)</f>
        <v>0</v>
      </c>
      <c r="G200" s="31">
        <f t="shared" si="451"/>
        <v>0</v>
      </c>
      <c r="H200" s="40"/>
      <c r="I200" s="39">
        <f t="shared" ref="I200:J200" si="452">SUM(I188:I199)</f>
        <v>0</v>
      </c>
      <c r="J200" s="31">
        <f t="shared" si="452"/>
        <v>0</v>
      </c>
      <c r="K200" s="40"/>
      <c r="L200" s="39">
        <f t="shared" ref="L200:M200" si="453">SUM(L188:L199)</f>
        <v>3.1300000000000001E-2</v>
      </c>
      <c r="M200" s="31">
        <f t="shared" si="453"/>
        <v>0.67700000000000005</v>
      </c>
      <c r="N200" s="40"/>
      <c r="O200" s="39">
        <f t="shared" ref="O200:P200" si="454">SUM(O188:O199)</f>
        <v>0</v>
      </c>
      <c r="P200" s="31">
        <f t="shared" si="454"/>
        <v>0</v>
      </c>
      <c r="Q200" s="40"/>
      <c r="R200" s="39">
        <f t="shared" ref="R200:S200" si="455">SUM(R188:R199)</f>
        <v>0</v>
      </c>
      <c r="S200" s="31">
        <f t="shared" si="455"/>
        <v>0</v>
      </c>
      <c r="T200" s="40"/>
      <c r="U200" s="39">
        <f t="shared" ref="U200:V200" si="456">SUM(U188:U199)</f>
        <v>0</v>
      </c>
      <c r="V200" s="31">
        <f t="shared" si="456"/>
        <v>0</v>
      </c>
      <c r="W200" s="40"/>
      <c r="X200" s="39">
        <f t="shared" ref="X200:Y200" si="457">SUM(X188:X199)</f>
        <v>0</v>
      </c>
      <c r="Y200" s="31">
        <f t="shared" si="457"/>
        <v>0</v>
      </c>
      <c r="Z200" s="40"/>
      <c r="AA200" s="39">
        <f t="shared" ref="AA200:AB200" si="458">SUM(AA188:AA199)</f>
        <v>0</v>
      </c>
      <c r="AB200" s="31">
        <f t="shared" si="458"/>
        <v>0</v>
      </c>
      <c r="AC200" s="40"/>
      <c r="AD200" s="39">
        <f t="shared" ref="AD200:AE200" si="459">SUM(AD188:AD199)</f>
        <v>10.961</v>
      </c>
      <c r="AE200" s="31">
        <f t="shared" si="459"/>
        <v>1391.07</v>
      </c>
      <c r="AF200" s="40"/>
      <c r="AG200" s="39">
        <f t="shared" ref="AG200:AH200" si="460">SUM(AG188:AG199)</f>
        <v>0</v>
      </c>
      <c r="AH200" s="31">
        <f t="shared" si="460"/>
        <v>0</v>
      </c>
      <c r="AI200" s="40"/>
      <c r="AJ200" s="39">
        <f t="shared" ref="AJ200:AK200" si="461">SUM(AJ188:AJ199)</f>
        <v>0</v>
      </c>
      <c r="AK200" s="31">
        <f t="shared" si="461"/>
        <v>0</v>
      </c>
      <c r="AL200" s="40"/>
      <c r="AM200" s="39">
        <f t="shared" ref="AM200:AN200" si="462">SUM(AM188:AM199)</f>
        <v>0</v>
      </c>
      <c r="AN200" s="31">
        <f t="shared" si="462"/>
        <v>0</v>
      </c>
      <c r="AO200" s="40"/>
      <c r="AP200" s="39">
        <f t="shared" ref="AP200:AQ200" si="463">SUM(AP188:AP199)</f>
        <v>0</v>
      </c>
      <c r="AQ200" s="31">
        <f t="shared" si="463"/>
        <v>0</v>
      </c>
      <c r="AR200" s="40"/>
      <c r="AS200" s="39">
        <f t="shared" ref="AS200:AT200" si="464">SUM(AS188:AS199)</f>
        <v>0</v>
      </c>
      <c r="AT200" s="31">
        <f t="shared" si="464"/>
        <v>0</v>
      </c>
      <c r="AU200" s="40"/>
      <c r="AV200" s="39">
        <f t="shared" ref="AV200:AW200" si="465">SUM(AV188:AV199)</f>
        <v>0</v>
      </c>
      <c r="AW200" s="31">
        <f t="shared" si="465"/>
        <v>0</v>
      </c>
      <c r="AX200" s="40"/>
      <c r="AY200" s="39">
        <f t="shared" ref="AY200:AZ200" si="466">SUM(AY188:AY199)</f>
        <v>1E-3</v>
      </c>
      <c r="AZ200" s="31">
        <f t="shared" si="466"/>
        <v>0.1</v>
      </c>
      <c r="BA200" s="40"/>
      <c r="BB200" s="39">
        <f t="shared" ref="BB200:BC200" si="467">SUM(BB188:BB199)</f>
        <v>0</v>
      </c>
      <c r="BC200" s="31">
        <f t="shared" si="467"/>
        <v>0</v>
      </c>
      <c r="BD200" s="40"/>
      <c r="BE200" s="39">
        <f t="shared" ref="BE200:BF200" si="468">SUM(BE188:BE199)</f>
        <v>0</v>
      </c>
      <c r="BF200" s="31">
        <f t="shared" si="468"/>
        <v>0</v>
      </c>
      <c r="BG200" s="40"/>
      <c r="BH200" s="39">
        <f t="shared" ref="BH200:BI200" si="469">SUM(BH188:BH199)</f>
        <v>0</v>
      </c>
      <c r="BI200" s="31">
        <f t="shared" si="469"/>
        <v>0</v>
      </c>
      <c r="BJ200" s="40"/>
      <c r="BK200" s="39">
        <f t="shared" ref="BK200:BL200" si="470">SUM(BK188:BK199)</f>
        <v>0</v>
      </c>
      <c r="BL200" s="31">
        <f t="shared" si="470"/>
        <v>0</v>
      </c>
      <c r="BM200" s="40"/>
      <c r="BN200" s="39">
        <f t="shared" ref="BN200:BO200" si="471">SUM(BN188:BN199)</f>
        <v>0</v>
      </c>
      <c r="BO200" s="31">
        <f t="shared" si="471"/>
        <v>0</v>
      </c>
      <c r="BP200" s="40"/>
      <c r="BQ200" s="39">
        <f t="shared" ref="BQ200:BR200" si="472">SUM(BQ188:BQ199)</f>
        <v>2.1667700000000001</v>
      </c>
      <c r="BR200" s="31">
        <f t="shared" si="472"/>
        <v>293.61699999999996</v>
      </c>
      <c r="BS200" s="40"/>
      <c r="BT200" s="39">
        <f t="shared" ref="BT200:BU200" si="473">SUM(BT188:BT199)</f>
        <v>4.2500000000000003E-2</v>
      </c>
      <c r="BU200" s="31">
        <f t="shared" si="473"/>
        <v>7.4210000000000003</v>
      </c>
      <c r="BV200" s="40"/>
      <c r="BW200" s="39">
        <f t="shared" ref="BW200:BX200" si="474">SUM(BW188:BW199)</f>
        <v>12.036359999999998</v>
      </c>
      <c r="BX200" s="31">
        <f t="shared" si="474"/>
        <v>578.11700000000008</v>
      </c>
      <c r="BY200" s="40"/>
      <c r="BZ200" s="39">
        <f t="shared" ref="BZ200:CA200" si="475">SUM(BZ188:BZ199)</f>
        <v>0</v>
      </c>
      <c r="CA200" s="31">
        <f t="shared" si="475"/>
        <v>0</v>
      </c>
      <c r="CB200" s="40"/>
      <c r="CC200" s="39">
        <f t="shared" ref="CC200:CD200" si="476">SUM(CC188:CC199)</f>
        <v>0</v>
      </c>
      <c r="CD200" s="31">
        <f t="shared" si="476"/>
        <v>0</v>
      </c>
      <c r="CE200" s="40"/>
      <c r="CF200" s="32">
        <f t="shared" si="448"/>
        <v>25.23893</v>
      </c>
      <c r="CG200" s="36">
        <f t="shared" si="449"/>
        <v>2271.002</v>
      </c>
      <c r="CH200" s="4"/>
      <c r="CI200" s="5"/>
      <c r="CJ200" s="4"/>
      <c r="CK200" s="4"/>
      <c r="CL200" s="4"/>
      <c r="CM200" s="5"/>
      <c r="CN200" s="4"/>
      <c r="CO200" s="4"/>
      <c r="CP200" s="4"/>
      <c r="CQ200" s="5"/>
      <c r="CR200" s="4"/>
      <c r="CS200" s="4"/>
      <c r="CT200" s="4"/>
      <c r="CU200" s="2"/>
      <c r="CV200" s="1"/>
      <c r="CW200" s="1"/>
      <c r="CX200" s="1"/>
      <c r="CY200" s="2"/>
      <c r="CZ200" s="1"/>
      <c r="DA200" s="1"/>
      <c r="DB200" s="1"/>
      <c r="DG200" s="3"/>
      <c r="DL200" s="3"/>
      <c r="DQ200" s="3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</row>
    <row r="201" spans="1:181" x14ac:dyDescent="0.25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v>0</v>
      </c>
      <c r="X201" s="37">
        <v>0</v>
      </c>
      <c r="Y201" s="13">
        <v>0</v>
      </c>
      <c r="Z201" s="38"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37">
        <v>0</v>
      </c>
      <c r="BO201" s="13">
        <v>0</v>
      </c>
      <c r="BP201" s="38">
        <v>0</v>
      </c>
      <c r="BQ201" s="37">
        <v>0.78977999999999993</v>
      </c>
      <c r="BR201" s="13">
        <v>96.385000000000005</v>
      </c>
      <c r="BS201" s="38">
        <f t="shared" ref="BS201:BS208" si="477">BR201/BQ201*1000</f>
        <v>122040.31502443721</v>
      </c>
      <c r="BT201" s="37">
        <v>0</v>
      </c>
      <c r="BU201" s="13">
        <v>0</v>
      </c>
      <c r="BV201" s="38">
        <v>0</v>
      </c>
      <c r="BW201" s="37">
        <v>12.016590000000001</v>
      </c>
      <c r="BX201" s="13">
        <v>719.45899999999995</v>
      </c>
      <c r="BY201" s="38">
        <f t="shared" ref="BY201:BY207" si="478">BX201/BW201*1000</f>
        <v>59872.143428376927</v>
      </c>
      <c r="BZ201" s="37">
        <v>0</v>
      </c>
      <c r="CA201" s="13">
        <v>0</v>
      </c>
      <c r="CB201" s="38">
        <v>0</v>
      </c>
      <c r="CC201" s="37">
        <v>0</v>
      </c>
      <c r="CD201" s="13">
        <v>0</v>
      </c>
      <c r="CE201" s="38">
        <v>0</v>
      </c>
      <c r="CF201" s="7">
        <f t="shared" ref="CF201:CF204" si="479">SUM(BW201,BQ201,BN201,BB201,AV201,AJ201,AA201,X201,R201,O201,I201,F201,C201+L201+BT201+AP201+CC201+BK201+AS201+AG201+BZ201+AD201)+AY201+BH201+BE201</f>
        <v>12.806370000000001</v>
      </c>
      <c r="CG201" s="15">
        <f t="shared" ref="CG201:CG204" si="480">SUM(BX201,BR201,BO201,BC201,AW201,AK201,AB201,Y201,S201,P201,J201,G201,D201+M201+BU201+AQ201+CD201+BL201+AT201+AH201+CA201+AE201)+AZ201+BI201+BF201</f>
        <v>815.84399999999994</v>
      </c>
      <c r="CH201" s="4"/>
      <c r="CI201" s="5"/>
      <c r="CJ201" s="4"/>
      <c r="CK201" s="4"/>
      <c r="CL201" s="4"/>
      <c r="CM201" s="5"/>
      <c r="CN201" s="4"/>
      <c r="CO201" s="4"/>
      <c r="CP201" s="4"/>
      <c r="CQ201" s="5"/>
      <c r="CR201" s="4"/>
      <c r="CS201" s="4"/>
      <c r="CT201" s="4"/>
      <c r="CU201" s="2"/>
      <c r="CV201" s="1"/>
      <c r="CW201" s="1"/>
      <c r="CX201" s="1"/>
      <c r="CY201" s="2"/>
      <c r="CZ201" s="1"/>
      <c r="DA201" s="1"/>
      <c r="DB201" s="1"/>
    </row>
    <row r="202" spans="1:181" x14ac:dyDescent="0.25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v>0</v>
      </c>
      <c r="X202" s="37">
        <v>0</v>
      </c>
      <c r="Y202" s="13">
        <v>0</v>
      </c>
      <c r="Z202" s="38"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37">
        <v>0</v>
      </c>
      <c r="BO202" s="13">
        <v>0</v>
      </c>
      <c r="BP202" s="38">
        <v>0</v>
      </c>
      <c r="BQ202" s="37">
        <v>0</v>
      </c>
      <c r="BR202" s="13">
        <v>0</v>
      </c>
      <c r="BS202" s="38">
        <v>0</v>
      </c>
      <c r="BT202" s="37">
        <v>0</v>
      </c>
      <c r="BU202" s="13">
        <v>0</v>
      </c>
      <c r="BV202" s="38">
        <v>0</v>
      </c>
      <c r="BW202" s="37">
        <v>0</v>
      </c>
      <c r="BX202" s="13">
        <v>0</v>
      </c>
      <c r="BY202" s="38">
        <v>0</v>
      </c>
      <c r="BZ202" s="37">
        <v>0</v>
      </c>
      <c r="CA202" s="13">
        <v>0</v>
      </c>
      <c r="CB202" s="38">
        <v>0</v>
      </c>
      <c r="CC202" s="37">
        <v>0</v>
      </c>
      <c r="CD202" s="13">
        <v>0</v>
      </c>
      <c r="CE202" s="38">
        <v>0</v>
      </c>
      <c r="CF202" s="7">
        <f t="shared" si="479"/>
        <v>0</v>
      </c>
      <c r="CG202" s="15">
        <f t="shared" si="480"/>
        <v>0</v>
      </c>
      <c r="CH202" s="4"/>
      <c r="CI202" s="5"/>
      <c r="CJ202" s="4"/>
      <c r="CK202" s="4"/>
      <c r="CL202" s="4"/>
      <c r="CM202" s="5"/>
      <c r="CN202" s="4"/>
      <c r="CO202" s="4"/>
      <c r="CP202" s="4"/>
      <c r="CQ202" s="5"/>
      <c r="CR202" s="4"/>
      <c r="CS202" s="4"/>
      <c r="CT202" s="4"/>
      <c r="CU202" s="2"/>
      <c r="CV202" s="1"/>
      <c r="CW202" s="1"/>
      <c r="CX202" s="1"/>
      <c r="CY202" s="2"/>
      <c r="CZ202" s="1"/>
      <c r="DA202" s="1"/>
      <c r="DB202" s="1"/>
    </row>
    <row r="203" spans="1:181" x14ac:dyDescent="0.25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v>0</v>
      </c>
      <c r="X203" s="37">
        <v>0</v>
      </c>
      <c r="Y203" s="13">
        <v>0</v>
      </c>
      <c r="Z203" s="38"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37">
        <v>0</v>
      </c>
      <c r="BO203" s="13">
        <v>0</v>
      </c>
      <c r="BP203" s="38">
        <v>0</v>
      </c>
      <c r="BQ203" s="37">
        <v>0</v>
      </c>
      <c r="BR203" s="13">
        <v>0</v>
      </c>
      <c r="BS203" s="38">
        <v>0</v>
      </c>
      <c r="BT203" s="37">
        <v>0</v>
      </c>
      <c r="BU203" s="13">
        <v>0</v>
      </c>
      <c r="BV203" s="38">
        <v>0</v>
      </c>
      <c r="BW203" s="37">
        <v>0</v>
      </c>
      <c r="BX203" s="13">
        <v>0</v>
      </c>
      <c r="BY203" s="38">
        <v>0</v>
      </c>
      <c r="BZ203" s="37">
        <v>0</v>
      </c>
      <c r="CA203" s="13">
        <v>0</v>
      </c>
      <c r="CB203" s="38">
        <v>0</v>
      </c>
      <c r="CC203" s="37">
        <v>0</v>
      </c>
      <c r="CD203" s="13">
        <v>0</v>
      </c>
      <c r="CE203" s="38">
        <v>0</v>
      </c>
      <c r="CF203" s="7">
        <f t="shared" si="479"/>
        <v>0</v>
      </c>
      <c r="CG203" s="15">
        <f t="shared" si="480"/>
        <v>0</v>
      </c>
      <c r="CH203" s="4"/>
      <c r="CI203" s="5"/>
      <c r="CJ203" s="4"/>
      <c r="CK203" s="4"/>
      <c r="CL203" s="4"/>
      <c r="CM203" s="5"/>
      <c r="CN203" s="4"/>
      <c r="CO203" s="4"/>
      <c r="CP203" s="4"/>
      <c r="CQ203" s="5"/>
      <c r="CR203" s="4"/>
      <c r="CS203" s="4"/>
      <c r="CT203" s="4"/>
      <c r="CU203" s="2"/>
      <c r="CV203" s="1"/>
      <c r="CW203" s="1"/>
      <c r="CX203" s="1"/>
      <c r="CY203" s="2"/>
      <c r="CZ203" s="1"/>
      <c r="DA203" s="1"/>
      <c r="DB203" s="1"/>
    </row>
    <row r="204" spans="1:181" x14ac:dyDescent="0.25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0</v>
      </c>
      <c r="P204" s="13">
        <v>0</v>
      </c>
      <c r="Q204" s="38">
        <v>0</v>
      </c>
      <c r="R204" s="37">
        <v>0</v>
      </c>
      <c r="S204" s="13">
        <v>0</v>
      </c>
      <c r="T204" s="38">
        <v>0</v>
      </c>
      <c r="U204" s="37">
        <v>0</v>
      </c>
      <c r="V204" s="13">
        <v>0</v>
      </c>
      <c r="W204" s="38">
        <v>0</v>
      </c>
      <c r="X204" s="37">
        <v>0</v>
      </c>
      <c r="Y204" s="13">
        <v>0</v>
      </c>
      <c r="Z204" s="38"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37">
        <v>0</v>
      </c>
      <c r="BO204" s="13">
        <v>0</v>
      </c>
      <c r="BP204" s="38">
        <v>0</v>
      </c>
      <c r="BQ204" s="37">
        <v>0</v>
      </c>
      <c r="BR204" s="13">
        <v>0</v>
      </c>
      <c r="BS204" s="38">
        <v>0</v>
      </c>
      <c r="BT204" s="37">
        <v>0</v>
      </c>
      <c r="BU204" s="13">
        <v>0</v>
      </c>
      <c r="BV204" s="38">
        <v>0</v>
      </c>
      <c r="BW204" s="37">
        <v>0</v>
      </c>
      <c r="BX204" s="13">
        <v>0</v>
      </c>
      <c r="BY204" s="38">
        <v>0</v>
      </c>
      <c r="BZ204" s="37">
        <v>0</v>
      </c>
      <c r="CA204" s="13">
        <v>0</v>
      </c>
      <c r="CB204" s="38">
        <v>0</v>
      </c>
      <c r="CC204" s="37">
        <v>0</v>
      </c>
      <c r="CD204" s="13">
        <v>0</v>
      </c>
      <c r="CE204" s="38">
        <v>0</v>
      </c>
      <c r="CF204" s="7">
        <f t="shared" si="479"/>
        <v>0</v>
      </c>
      <c r="CG204" s="55">
        <f t="shared" si="480"/>
        <v>0</v>
      </c>
      <c r="CH204" s="4"/>
      <c r="CI204" s="5"/>
      <c r="CJ204" s="4"/>
      <c r="CK204" s="4"/>
      <c r="CL204" s="4"/>
      <c r="CM204" s="5"/>
      <c r="CN204" s="4"/>
      <c r="CO204" s="4"/>
      <c r="CP204" s="4"/>
      <c r="CQ204" s="5"/>
      <c r="CR204" s="4"/>
      <c r="CS204" s="4"/>
      <c r="CT204" s="4"/>
      <c r="CU204" s="2"/>
      <c r="CV204" s="1"/>
      <c r="CW204" s="1"/>
      <c r="CX204" s="1"/>
      <c r="CY204" s="2"/>
      <c r="CZ204" s="1"/>
      <c r="DA204" s="1"/>
      <c r="DB204" s="1"/>
    </row>
    <row r="205" spans="1:181" x14ac:dyDescent="0.25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v>0</v>
      </c>
      <c r="X205" s="37">
        <v>0</v>
      </c>
      <c r="Y205" s="13">
        <v>0</v>
      </c>
      <c r="Z205" s="38"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v>0</v>
      </c>
      <c r="BB205" s="37">
        <v>0</v>
      </c>
      <c r="BC205" s="13">
        <v>0</v>
      </c>
      <c r="BD205" s="38">
        <v>0</v>
      </c>
      <c r="BE205" s="37">
        <v>0.17196</v>
      </c>
      <c r="BF205" s="13">
        <v>2.8010000000000002</v>
      </c>
      <c r="BG205" s="38">
        <f t="shared" ref="BG205" si="481">BF205/BE205*1000</f>
        <v>16288.671784135848</v>
      </c>
      <c r="BH205" s="37">
        <v>0.1666</v>
      </c>
      <c r="BI205" s="13">
        <v>47.759</v>
      </c>
      <c r="BJ205" s="54">
        <f t="shared" ref="BJ205" si="482">BI205/BH205*1000</f>
        <v>286668.66746698681</v>
      </c>
      <c r="BK205" s="37">
        <v>0</v>
      </c>
      <c r="BL205" s="13">
        <v>0</v>
      </c>
      <c r="BM205" s="38">
        <v>0</v>
      </c>
      <c r="BN205" s="37">
        <v>0</v>
      </c>
      <c r="BO205" s="13">
        <v>0</v>
      </c>
      <c r="BP205" s="38">
        <v>0</v>
      </c>
      <c r="BQ205" s="37">
        <v>0</v>
      </c>
      <c r="BR205" s="13">
        <v>0</v>
      </c>
      <c r="BS205" s="38">
        <v>0</v>
      </c>
      <c r="BT205" s="37">
        <v>0</v>
      </c>
      <c r="BU205" s="13">
        <v>0</v>
      </c>
      <c r="BV205" s="38">
        <v>0</v>
      </c>
      <c r="BW205" s="37">
        <v>0</v>
      </c>
      <c r="BX205" s="13">
        <v>0</v>
      </c>
      <c r="BY205" s="38">
        <v>0</v>
      </c>
      <c r="BZ205" s="37">
        <v>0</v>
      </c>
      <c r="CA205" s="13">
        <v>0</v>
      </c>
      <c r="CB205" s="38">
        <v>0</v>
      </c>
      <c r="CC205" s="37">
        <v>0</v>
      </c>
      <c r="CD205" s="13">
        <v>0</v>
      </c>
      <c r="CE205" s="38">
        <v>0</v>
      </c>
      <c r="CF205" s="7">
        <f>SUM(BW205,BQ205,BN205,BB205,AV205,AJ205,AA205,X205,R205,O205,I205,F205,C205+L205+BT205+AP205+CC205+BK205+AS205+AG205+BZ205+AD205)+AY205+BH205+BE205</f>
        <v>0.33855999999999997</v>
      </c>
      <c r="CG205" s="56">
        <f>SUM(BX205,BR205,BO205,BC205,AW205,AK205,AB205,Y205,S205,P205,J205,G205,D205+M205+BU205+AQ205+CD205+BL205+AT205+AH205+CA205+AE205)+AZ205+BI205+BF205</f>
        <v>50.56</v>
      </c>
      <c r="CH205" s="4"/>
      <c r="CI205" s="5"/>
      <c r="CJ205" s="4"/>
      <c r="CK205" s="4"/>
      <c r="CL205" s="4"/>
      <c r="CM205" s="5"/>
      <c r="CN205" s="4"/>
      <c r="CO205" s="4"/>
      <c r="CP205" s="4"/>
      <c r="CQ205" s="5"/>
      <c r="CR205" s="4"/>
      <c r="CS205" s="4"/>
      <c r="CT205" s="4"/>
      <c r="CU205" s="2"/>
      <c r="CV205" s="1"/>
      <c r="CW205" s="1"/>
      <c r="CX205" s="1"/>
      <c r="CY205" s="2"/>
      <c r="CZ205" s="1"/>
      <c r="DA205" s="1"/>
      <c r="DB205" s="1"/>
    </row>
    <row r="206" spans="1:181" x14ac:dyDescent="0.25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0</v>
      </c>
      <c r="P206" s="13">
        <v>0</v>
      </c>
      <c r="Q206" s="38">
        <v>0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v>0</v>
      </c>
      <c r="X206" s="37">
        <v>0</v>
      </c>
      <c r="Y206" s="13">
        <v>0</v>
      </c>
      <c r="Z206" s="38"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37">
        <v>0</v>
      </c>
      <c r="BO206" s="13">
        <v>0</v>
      </c>
      <c r="BP206" s="38">
        <v>0</v>
      </c>
      <c r="BQ206" s="37">
        <v>0</v>
      </c>
      <c r="BR206" s="13">
        <v>0</v>
      </c>
      <c r="BS206" s="38">
        <v>0</v>
      </c>
      <c r="BT206" s="37">
        <v>0</v>
      </c>
      <c r="BU206" s="13">
        <v>0</v>
      </c>
      <c r="BV206" s="38">
        <v>0</v>
      </c>
      <c r="BW206" s="37">
        <v>0</v>
      </c>
      <c r="BX206" s="13">
        <v>0</v>
      </c>
      <c r="BY206" s="38">
        <v>0</v>
      </c>
      <c r="BZ206" s="37">
        <v>0</v>
      </c>
      <c r="CA206" s="13">
        <v>0</v>
      </c>
      <c r="CB206" s="38">
        <v>0</v>
      </c>
      <c r="CC206" s="37">
        <v>0</v>
      </c>
      <c r="CD206" s="13">
        <v>0</v>
      </c>
      <c r="CE206" s="38">
        <v>0</v>
      </c>
      <c r="CF206" s="7">
        <f t="shared" ref="CF206:CF212" si="483">SUM(BW206,BQ206,BN206,BB206,AV206,AJ206,AA206,X206,R206,O206,I206,F206,C206+L206+BT206+AP206+CC206+BK206+AS206+AG206+BZ206+AD206)+AY206+BH206+BE206</f>
        <v>0</v>
      </c>
      <c r="CG206" s="55">
        <f t="shared" ref="CG206:CG212" si="484">SUM(BX206,BR206,BO206,BC206,AW206,AK206,AB206,Y206,S206,P206,J206,G206,D206+M206+BU206+AQ206+CD206+BL206+AT206+AH206+CA206+AE206)+AZ206+BI206+BF206</f>
        <v>0</v>
      </c>
      <c r="CH206" s="4"/>
      <c r="CI206" s="5"/>
      <c r="CJ206" s="4"/>
      <c r="CK206" s="4"/>
      <c r="CL206" s="4"/>
      <c r="CM206" s="5"/>
      <c r="CN206" s="4"/>
      <c r="CO206" s="4"/>
      <c r="CP206" s="4"/>
      <c r="CQ206" s="5"/>
      <c r="CR206" s="4"/>
      <c r="CS206" s="4"/>
      <c r="CT206" s="4"/>
      <c r="CU206" s="2"/>
      <c r="CV206" s="1"/>
      <c r="CW206" s="1"/>
      <c r="CX206" s="1"/>
      <c r="CY206" s="2"/>
      <c r="CZ206" s="1"/>
      <c r="DA206" s="1"/>
      <c r="DB206" s="1"/>
    </row>
    <row r="207" spans="1:181" x14ac:dyDescent="0.25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v>0</v>
      </c>
      <c r="X207" s="37">
        <v>0</v>
      </c>
      <c r="Y207" s="13">
        <v>0</v>
      </c>
      <c r="Z207" s="38"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0</v>
      </c>
      <c r="BL207" s="13">
        <v>0</v>
      </c>
      <c r="BM207" s="38">
        <v>0</v>
      </c>
      <c r="BN207" s="37">
        <v>0</v>
      </c>
      <c r="BO207" s="13">
        <v>0</v>
      </c>
      <c r="BP207" s="38">
        <v>0</v>
      </c>
      <c r="BQ207" s="37">
        <v>0</v>
      </c>
      <c r="BR207" s="13">
        <v>0</v>
      </c>
      <c r="BS207" s="38">
        <v>0</v>
      </c>
      <c r="BT207" s="37">
        <v>0</v>
      </c>
      <c r="BU207" s="13">
        <v>0</v>
      </c>
      <c r="BV207" s="38">
        <v>0</v>
      </c>
      <c r="BW207" s="37">
        <v>5.5</v>
      </c>
      <c r="BX207" s="13">
        <v>307.45100000000002</v>
      </c>
      <c r="BY207" s="38">
        <f t="shared" si="478"/>
        <v>55900.181818181823</v>
      </c>
      <c r="BZ207" s="37">
        <v>0</v>
      </c>
      <c r="CA207" s="13">
        <v>0</v>
      </c>
      <c r="CB207" s="38">
        <v>0</v>
      </c>
      <c r="CC207" s="37">
        <v>0</v>
      </c>
      <c r="CD207" s="13">
        <v>0</v>
      </c>
      <c r="CE207" s="38">
        <v>0</v>
      </c>
      <c r="CF207" s="7">
        <f t="shared" si="483"/>
        <v>5.5</v>
      </c>
      <c r="CG207" s="55">
        <f t="shared" si="484"/>
        <v>307.45100000000002</v>
      </c>
      <c r="CH207" s="4"/>
      <c r="CI207" s="5"/>
      <c r="CJ207" s="4"/>
      <c r="CK207" s="4"/>
      <c r="CL207" s="4"/>
      <c r="CM207" s="5"/>
      <c r="CN207" s="4"/>
      <c r="CO207" s="4"/>
      <c r="CP207" s="4"/>
      <c r="CQ207" s="5"/>
      <c r="CR207" s="4"/>
      <c r="CS207" s="4"/>
      <c r="CT207" s="4"/>
      <c r="CU207" s="2"/>
      <c r="CV207" s="1"/>
      <c r="CW207" s="1"/>
      <c r="CX207" s="1"/>
      <c r="CY207" s="2"/>
      <c r="CZ207" s="1"/>
      <c r="DA207" s="1"/>
      <c r="DB207" s="1"/>
    </row>
    <row r="208" spans="1:181" x14ac:dyDescent="0.25">
      <c r="A208" s="46">
        <v>2019</v>
      </c>
      <c r="B208" s="52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0</v>
      </c>
      <c r="P208" s="13">
        <v>0</v>
      </c>
      <c r="Q208" s="38">
        <v>0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v>0</v>
      </c>
      <c r="X208" s="37">
        <v>0</v>
      </c>
      <c r="Y208" s="13">
        <v>0</v>
      </c>
      <c r="Z208" s="38"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37">
        <v>0</v>
      </c>
      <c r="BO208" s="13">
        <v>0</v>
      </c>
      <c r="BP208" s="38">
        <v>0</v>
      </c>
      <c r="BQ208" s="37">
        <v>0.60874000000000006</v>
      </c>
      <c r="BR208" s="13">
        <v>60.369</v>
      </c>
      <c r="BS208" s="38">
        <f t="shared" si="477"/>
        <v>99170.417583861738</v>
      </c>
      <c r="BT208" s="37">
        <v>3.0000000000000001E-3</v>
      </c>
      <c r="BU208" s="13">
        <v>1.6859999999999999</v>
      </c>
      <c r="BV208" s="38">
        <f t="shared" ref="BV208:BV210" si="485">BU208/BT208*1000</f>
        <v>562000</v>
      </c>
      <c r="BW208" s="37">
        <v>0</v>
      </c>
      <c r="BX208" s="13">
        <v>0</v>
      </c>
      <c r="BY208" s="38">
        <v>0</v>
      </c>
      <c r="BZ208" s="37">
        <v>0</v>
      </c>
      <c r="CA208" s="13">
        <v>0</v>
      </c>
      <c r="CB208" s="38">
        <v>0</v>
      </c>
      <c r="CC208" s="37">
        <v>0</v>
      </c>
      <c r="CD208" s="13">
        <v>0</v>
      </c>
      <c r="CE208" s="38">
        <v>0</v>
      </c>
      <c r="CF208" s="7">
        <f t="shared" si="483"/>
        <v>0.61174000000000006</v>
      </c>
      <c r="CG208" s="55">
        <f t="shared" si="484"/>
        <v>62.055</v>
      </c>
      <c r="CH208" s="4"/>
      <c r="CI208" s="5"/>
      <c r="CJ208" s="4"/>
      <c r="CK208" s="4"/>
      <c r="CL208" s="4"/>
      <c r="CM208" s="5"/>
      <c r="CN208" s="4"/>
      <c r="CO208" s="4"/>
      <c r="CP208" s="4"/>
      <c r="CQ208" s="5"/>
      <c r="CR208" s="4"/>
      <c r="CS208" s="4"/>
      <c r="CT208" s="4"/>
      <c r="CU208" s="2"/>
      <c r="CV208" s="1"/>
      <c r="CW208" s="1"/>
      <c r="CX208" s="1"/>
      <c r="CY208" s="2"/>
      <c r="CZ208" s="1"/>
      <c r="DA208" s="1"/>
      <c r="DB208" s="1"/>
    </row>
    <row r="209" spans="1:181" x14ac:dyDescent="0.25">
      <c r="A209" s="46">
        <v>2019</v>
      </c>
      <c r="B209" s="47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0</v>
      </c>
      <c r="P209" s="13">
        <v>0</v>
      </c>
      <c r="Q209" s="38">
        <v>0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v>0</v>
      </c>
      <c r="X209" s="37">
        <v>0</v>
      </c>
      <c r="Y209" s="13">
        <v>0</v>
      </c>
      <c r="Z209" s="38"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37">
        <v>0</v>
      </c>
      <c r="BO209" s="13">
        <v>0</v>
      </c>
      <c r="BP209" s="38">
        <v>0</v>
      </c>
      <c r="BQ209" s="37">
        <v>0</v>
      </c>
      <c r="BR209" s="13">
        <v>0</v>
      </c>
      <c r="BS209" s="38">
        <v>0</v>
      </c>
      <c r="BT209" s="37">
        <v>0</v>
      </c>
      <c r="BU209" s="13">
        <v>0</v>
      </c>
      <c r="BV209" s="38">
        <v>0</v>
      </c>
      <c r="BW209" s="37">
        <v>0</v>
      </c>
      <c r="BX209" s="13">
        <v>0</v>
      </c>
      <c r="BY209" s="38">
        <v>0</v>
      </c>
      <c r="BZ209" s="37">
        <v>0</v>
      </c>
      <c r="CA209" s="13">
        <v>0</v>
      </c>
      <c r="CB209" s="38">
        <v>0</v>
      </c>
      <c r="CC209" s="37">
        <v>0</v>
      </c>
      <c r="CD209" s="13">
        <v>0</v>
      </c>
      <c r="CE209" s="38">
        <v>0</v>
      </c>
      <c r="CF209" s="7">
        <f t="shared" si="483"/>
        <v>0</v>
      </c>
      <c r="CG209" s="55">
        <f t="shared" si="484"/>
        <v>0</v>
      </c>
      <c r="CH209" s="4"/>
      <c r="CI209" s="5"/>
      <c r="CJ209" s="4"/>
      <c r="CK209" s="4"/>
      <c r="CL209" s="4"/>
      <c r="CM209" s="5"/>
      <c r="CN209" s="4"/>
      <c r="CO209" s="4"/>
      <c r="CP209" s="4"/>
      <c r="CQ209" s="5"/>
      <c r="CR209" s="4"/>
      <c r="CS209" s="4"/>
      <c r="CT209" s="4"/>
      <c r="CU209" s="2"/>
      <c r="CV209" s="1"/>
      <c r="CW209" s="1"/>
      <c r="CX209" s="1"/>
      <c r="CY209" s="2"/>
      <c r="CZ209" s="1"/>
      <c r="DA209" s="1"/>
      <c r="DB209" s="1"/>
    </row>
    <row r="210" spans="1:181" x14ac:dyDescent="0.25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v>0</v>
      </c>
      <c r="X210" s="37">
        <v>0</v>
      </c>
      <c r="Y210" s="13">
        <v>0</v>
      </c>
      <c r="Z210" s="38"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37">
        <v>0</v>
      </c>
      <c r="BO210" s="13">
        <v>0</v>
      </c>
      <c r="BP210" s="38">
        <v>0</v>
      </c>
      <c r="BQ210" s="37">
        <v>0</v>
      </c>
      <c r="BR210" s="13">
        <v>0</v>
      </c>
      <c r="BS210" s="38">
        <v>0</v>
      </c>
      <c r="BT210" s="37">
        <v>6.0000000000000001E-3</v>
      </c>
      <c r="BU210" s="13">
        <v>3.5710000000000002</v>
      </c>
      <c r="BV210" s="38">
        <f t="shared" si="485"/>
        <v>595166.66666666663</v>
      </c>
      <c r="BW210" s="37">
        <v>0</v>
      </c>
      <c r="BX210" s="13">
        <v>0</v>
      </c>
      <c r="BY210" s="38">
        <v>0</v>
      </c>
      <c r="BZ210" s="37">
        <v>0</v>
      </c>
      <c r="CA210" s="13">
        <v>0</v>
      </c>
      <c r="CB210" s="38">
        <v>0</v>
      </c>
      <c r="CC210" s="37">
        <v>0</v>
      </c>
      <c r="CD210" s="13">
        <v>0</v>
      </c>
      <c r="CE210" s="38">
        <v>0</v>
      </c>
      <c r="CF210" s="7">
        <f t="shared" si="483"/>
        <v>6.0000000000000001E-3</v>
      </c>
      <c r="CG210" s="55">
        <f t="shared" si="484"/>
        <v>3.5710000000000002</v>
      </c>
      <c r="CH210" s="4"/>
      <c r="CI210" s="5"/>
      <c r="CJ210" s="4"/>
      <c r="CK210" s="4"/>
      <c r="CL210" s="4"/>
      <c r="CM210" s="5"/>
      <c r="CN210" s="4"/>
      <c r="CO210" s="4"/>
      <c r="CP210" s="4"/>
      <c r="CQ210" s="5"/>
      <c r="CR210" s="4"/>
      <c r="CS210" s="4"/>
      <c r="CT210" s="4"/>
      <c r="CU210" s="2"/>
      <c r="CV210" s="1"/>
      <c r="CW210" s="1"/>
      <c r="CX210" s="1"/>
      <c r="CY210" s="2"/>
      <c r="CZ210" s="1"/>
      <c r="DA210" s="1"/>
      <c r="DB210" s="1"/>
    </row>
    <row r="211" spans="1:181" x14ac:dyDescent="0.25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1.4199999999999999E-2</v>
      </c>
      <c r="M211" s="13">
        <v>0.51300000000000001</v>
      </c>
      <c r="N211" s="38">
        <f t="shared" ref="N211:N212" si="486">M211/L211*1000</f>
        <v>36126.760563380289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v>0</v>
      </c>
      <c r="X211" s="37">
        <v>0</v>
      </c>
      <c r="Y211" s="13">
        <v>0</v>
      </c>
      <c r="Z211" s="38"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0</v>
      </c>
      <c r="BL211" s="13">
        <v>0</v>
      </c>
      <c r="BM211" s="38">
        <v>0</v>
      </c>
      <c r="BN211" s="37">
        <v>0</v>
      </c>
      <c r="BO211" s="13">
        <v>0</v>
      </c>
      <c r="BP211" s="38">
        <v>0</v>
      </c>
      <c r="BQ211" s="37">
        <v>0</v>
      </c>
      <c r="BR211" s="13">
        <v>0</v>
      </c>
      <c r="BS211" s="38">
        <v>0</v>
      </c>
      <c r="BT211" s="37">
        <v>0</v>
      </c>
      <c r="BU211" s="13">
        <v>0</v>
      </c>
      <c r="BV211" s="38">
        <v>0</v>
      </c>
      <c r="BW211" s="37">
        <v>0</v>
      </c>
      <c r="BX211" s="13">
        <v>0</v>
      </c>
      <c r="BY211" s="38">
        <v>0</v>
      </c>
      <c r="BZ211" s="37">
        <v>0</v>
      </c>
      <c r="CA211" s="13">
        <v>0</v>
      </c>
      <c r="CB211" s="38">
        <v>0</v>
      </c>
      <c r="CC211" s="37">
        <v>0</v>
      </c>
      <c r="CD211" s="13">
        <v>0</v>
      </c>
      <c r="CE211" s="38">
        <v>0</v>
      </c>
      <c r="CF211" s="7">
        <f t="shared" si="483"/>
        <v>1.4199999999999999E-2</v>
      </c>
      <c r="CG211" s="55">
        <f t="shared" si="484"/>
        <v>0.51300000000000001</v>
      </c>
      <c r="CH211" s="4"/>
      <c r="CI211" s="5"/>
      <c r="CJ211" s="4"/>
      <c r="CK211" s="4"/>
      <c r="CL211" s="4"/>
      <c r="CM211" s="5"/>
      <c r="CN211" s="4"/>
      <c r="CO211" s="4"/>
      <c r="CP211" s="4"/>
      <c r="CQ211" s="5"/>
      <c r="CR211" s="4"/>
      <c r="CS211" s="4"/>
      <c r="CT211" s="4"/>
      <c r="CU211" s="2"/>
      <c r="CV211" s="1"/>
      <c r="CW211" s="1"/>
      <c r="CX211" s="1"/>
      <c r="CY211" s="2"/>
      <c r="CZ211" s="1"/>
      <c r="DA211" s="1"/>
      <c r="DB211" s="1"/>
    </row>
    <row r="212" spans="1:181" x14ac:dyDescent="0.25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6.0000000000000001E-3</v>
      </c>
      <c r="M212" s="13">
        <v>1.01</v>
      </c>
      <c r="N212" s="38">
        <f t="shared" si="486"/>
        <v>168333.33333333334</v>
      </c>
      <c r="O212" s="37">
        <v>0</v>
      </c>
      <c r="P212" s="13">
        <v>0</v>
      </c>
      <c r="Q212" s="38">
        <v>0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v>0</v>
      </c>
      <c r="X212" s="37">
        <v>0</v>
      </c>
      <c r="Y212" s="13">
        <v>0</v>
      </c>
      <c r="Z212" s="38"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37">
        <v>0</v>
      </c>
      <c r="BO212" s="13">
        <v>0</v>
      </c>
      <c r="BP212" s="38">
        <v>0</v>
      </c>
      <c r="BQ212" s="37">
        <v>0</v>
      </c>
      <c r="BR212" s="13">
        <v>0</v>
      </c>
      <c r="BS212" s="38">
        <v>0</v>
      </c>
      <c r="BT212" s="37">
        <v>0</v>
      </c>
      <c r="BU212" s="13">
        <v>0</v>
      </c>
      <c r="BV212" s="38">
        <v>0</v>
      </c>
      <c r="BW212" s="37">
        <v>0</v>
      </c>
      <c r="BX212" s="13">
        <v>0</v>
      </c>
      <c r="BY212" s="38">
        <v>0</v>
      </c>
      <c r="BZ212" s="37">
        <v>0</v>
      </c>
      <c r="CA212" s="13">
        <v>0</v>
      </c>
      <c r="CB212" s="38">
        <v>0</v>
      </c>
      <c r="CC212" s="37">
        <v>0</v>
      </c>
      <c r="CD212" s="13">
        <v>0</v>
      </c>
      <c r="CE212" s="38">
        <v>0</v>
      </c>
      <c r="CF212" s="7">
        <f t="shared" si="483"/>
        <v>6.0000000000000001E-3</v>
      </c>
      <c r="CG212" s="55">
        <f t="shared" si="484"/>
        <v>1.01</v>
      </c>
      <c r="CH212" s="4"/>
      <c r="CI212" s="5"/>
      <c r="CJ212" s="4"/>
      <c r="CK212" s="4"/>
      <c r="CL212" s="4"/>
      <c r="CM212" s="5"/>
      <c r="CN212" s="4"/>
      <c r="CO212" s="4"/>
      <c r="CP212" s="4"/>
      <c r="CQ212" s="5"/>
      <c r="CR212" s="4"/>
      <c r="CS212" s="4"/>
      <c r="CT212" s="4"/>
      <c r="CU212" s="2"/>
      <c r="CV212" s="1"/>
      <c r="CW212" s="1"/>
      <c r="CX212" s="1"/>
      <c r="CY212" s="2"/>
      <c r="CZ212" s="1"/>
      <c r="DA212" s="1"/>
      <c r="DB212" s="1"/>
    </row>
    <row r="213" spans="1:181" ht="15.75" thickBot="1" x14ac:dyDescent="0.3">
      <c r="A213" s="48"/>
      <c r="B213" s="49" t="s">
        <v>17</v>
      </c>
      <c r="C213" s="39">
        <f t="shared" ref="C213:D213" si="487">SUM(C201:C212)</f>
        <v>0</v>
      </c>
      <c r="D213" s="31">
        <f t="shared" si="487"/>
        <v>0</v>
      </c>
      <c r="E213" s="40"/>
      <c r="F213" s="39">
        <f t="shared" ref="F213:G213" si="488">SUM(F201:F212)</f>
        <v>0</v>
      </c>
      <c r="G213" s="31">
        <f t="shared" si="488"/>
        <v>0</v>
      </c>
      <c r="H213" s="40"/>
      <c r="I213" s="39">
        <f t="shared" ref="I213:J213" si="489">SUM(I201:I212)</f>
        <v>0</v>
      </c>
      <c r="J213" s="31">
        <f t="shared" si="489"/>
        <v>0</v>
      </c>
      <c r="K213" s="40"/>
      <c r="L213" s="39">
        <f t="shared" ref="L213:M213" si="490">SUM(L201:L212)</f>
        <v>2.0199999999999999E-2</v>
      </c>
      <c r="M213" s="31">
        <f t="shared" si="490"/>
        <v>1.5230000000000001</v>
      </c>
      <c r="N213" s="40"/>
      <c r="O213" s="39">
        <f t="shared" ref="O213:P213" si="491">SUM(O201:O212)</f>
        <v>0</v>
      </c>
      <c r="P213" s="31">
        <f t="shared" si="491"/>
        <v>0</v>
      </c>
      <c r="Q213" s="40"/>
      <c r="R213" s="39">
        <f t="shared" ref="R213:S213" si="492">SUM(R201:R212)</f>
        <v>0</v>
      </c>
      <c r="S213" s="31">
        <f t="shared" si="492"/>
        <v>0</v>
      </c>
      <c r="T213" s="40"/>
      <c r="U213" s="39">
        <f t="shared" ref="U213:V213" si="493">SUM(U201:U212)</f>
        <v>0</v>
      </c>
      <c r="V213" s="31">
        <f t="shared" si="493"/>
        <v>0</v>
      </c>
      <c r="W213" s="40"/>
      <c r="X213" s="39">
        <f t="shared" ref="X213:Y213" si="494">SUM(X201:X212)</f>
        <v>0</v>
      </c>
      <c r="Y213" s="31">
        <f t="shared" si="494"/>
        <v>0</v>
      </c>
      <c r="Z213" s="40"/>
      <c r="AA213" s="39">
        <f t="shared" ref="AA213:AB213" si="495">SUM(AA201:AA212)</f>
        <v>0</v>
      </c>
      <c r="AB213" s="31">
        <f t="shared" si="495"/>
        <v>0</v>
      </c>
      <c r="AC213" s="40"/>
      <c r="AD213" s="39">
        <f t="shared" ref="AD213:AE213" si="496">SUM(AD201:AD212)</f>
        <v>0</v>
      </c>
      <c r="AE213" s="31">
        <f t="shared" si="496"/>
        <v>0</v>
      </c>
      <c r="AF213" s="40"/>
      <c r="AG213" s="39">
        <f t="shared" ref="AG213:AH213" si="497">SUM(AG201:AG212)</f>
        <v>0</v>
      </c>
      <c r="AH213" s="31">
        <f t="shared" si="497"/>
        <v>0</v>
      </c>
      <c r="AI213" s="40"/>
      <c r="AJ213" s="39">
        <f t="shared" ref="AJ213:AK213" si="498">SUM(AJ201:AJ212)</f>
        <v>0</v>
      </c>
      <c r="AK213" s="31">
        <f t="shared" si="498"/>
        <v>0</v>
      </c>
      <c r="AL213" s="40"/>
      <c r="AM213" s="39">
        <f t="shared" ref="AM213:AN213" si="499">SUM(AM201:AM212)</f>
        <v>0</v>
      </c>
      <c r="AN213" s="31">
        <f t="shared" si="499"/>
        <v>0</v>
      </c>
      <c r="AO213" s="40"/>
      <c r="AP213" s="39">
        <f t="shared" ref="AP213:AQ213" si="500">SUM(AP201:AP212)</f>
        <v>0</v>
      </c>
      <c r="AQ213" s="31">
        <f t="shared" si="500"/>
        <v>0</v>
      </c>
      <c r="AR213" s="40"/>
      <c r="AS213" s="39">
        <f t="shared" ref="AS213:AT213" si="501">SUM(AS201:AS212)</f>
        <v>0</v>
      </c>
      <c r="AT213" s="31">
        <f t="shared" si="501"/>
        <v>0</v>
      </c>
      <c r="AU213" s="40"/>
      <c r="AV213" s="39">
        <f t="shared" ref="AV213:AW213" si="502">SUM(AV201:AV212)</f>
        <v>0</v>
      </c>
      <c r="AW213" s="31">
        <f t="shared" si="502"/>
        <v>0</v>
      </c>
      <c r="AX213" s="40"/>
      <c r="AY213" s="39">
        <f t="shared" ref="AY213:AZ213" si="503">SUM(AY201:AY212)</f>
        <v>0</v>
      </c>
      <c r="AZ213" s="31">
        <f t="shared" si="503"/>
        <v>0</v>
      </c>
      <c r="BA213" s="40"/>
      <c r="BB213" s="39">
        <f t="shared" ref="BB213:BC213" si="504">SUM(BB201:BB212)</f>
        <v>0</v>
      </c>
      <c r="BC213" s="31">
        <f t="shared" si="504"/>
        <v>0</v>
      </c>
      <c r="BD213" s="40"/>
      <c r="BE213" s="39">
        <f t="shared" ref="BE213:BF213" si="505">SUM(BE201:BE212)</f>
        <v>0.17196</v>
      </c>
      <c r="BF213" s="31">
        <f t="shared" si="505"/>
        <v>2.8010000000000002</v>
      </c>
      <c r="BG213" s="40"/>
      <c r="BH213" s="39">
        <f t="shared" ref="BH213:BI213" si="506">SUM(BH201:BH212)</f>
        <v>0.1666</v>
      </c>
      <c r="BI213" s="31">
        <f t="shared" si="506"/>
        <v>47.759</v>
      </c>
      <c r="BJ213" s="40"/>
      <c r="BK213" s="39">
        <f t="shared" ref="BK213:BL213" si="507">SUM(BK201:BK212)</f>
        <v>0</v>
      </c>
      <c r="BL213" s="31">
        <f t="shared" si="507"/>
        <v>0</v>
      </c>
      <c r="BM213" s="40"/>
      <c r="BN213" s="39">
        <f t="shared" ref="BN213:BO213" si="508">SUM(BN201:BN212)</f>
        <v>0</v>
      </c>
      <c r="BO213" s="31">
        <f t="shared" si="508"/>
        <v>0</v>
      </c>
      <c r="BP213" s="40"/>
      <c r="BQ213" s="39">
        <f t="shared" ref="BQ213:BR213" si="509">SUM(BQ201:BQ212)</f>
        <v>1.39852</v>
      </c>
      <c r="BR213" s="31">
        <f t="shared" si="509"/>
        <v>156.75400000000002</v>
      </c>
      <c r="BS213" s="40"/>
      <c r="BT213" s="39">
        <f t="shared" ref="BT213:BU213" si="510">SUM(BT201:BT212)</f>
        <v>9.0000000000000011E-3</v>
      </c>
      <c r="BU213" s="31">
        <f t="shared" si="510"/>
        <v>5.2569999999999997</v>
      </c>
      <c r="BV213" s="40"/>
      <c r="BW213" s="39">
        <f t="shared" ref="BW213:BX213" si="511">SUM(BW201:BW212)</f>
        <v>17.516590000000001</v>
      </c>
      <c r="BX213" s="31">
        <f t="shared" si="511"/>
        <v>1026.9099999999999</v>
      </c>
      <c r="BY213" s="40"/>
      <c r="BZ213" s="39">
        <f t="shared" ref="BZ213:CA213" si="512">SUM(BZ201:BZ212)</f>
        <v>0</v>
      </c>
      <c r="CA213" s="31">
        <f t="shared" si="512"/>
        <v>0</v>
      </c>
      <c r="CB213" s="40"/>
      <c r="CC213" s="39">
        <f t="shared" ref="CC213:CD213" si="513">SUM(CC201:CC212)</f>
        <v>0</v>
      </c>
      <c r="CD213" s="31">
        <f t="shared" si="513"/>
        <v>0</v>
      </c>
      <c r="CE213" s="40"/>
      <c r="CF213" s="32">
        <f>SUM(BW213,BQ213,BN213,BB213,AV213,AJ213,AA213,X213,R213,O213,I213,F213,C213+L213+BT213+AP213+CC213+BK213+AS213+AG213+BZ213+AD213)+AY213+BH213+BE213</f>
        <v>19.282869999999999</v>
      </c>
      <c r="CG213" s="57">
        <f>SUM(BX213,BR213,BO213,BC213,AW213,AK213,AB213,Y213,S213,P213,J213,G213,D213+M213+BU213+AQ213+CD213+BL213+AT213+AH213+CA213+AE213)+AZ213+BI213+BF213</f>
        <v>1241.0039999999997</v>
      </c>
      <c r="CH213" s="4"/>
      <c r="CI213" s="5"/>
      <c r="CJ213" s="4"/>
      <c r="CK213" s="4"/>
      <c r="CL213" s="4"/>
      <c r="CM213" s="5"/>
      <c r="CN213" s="4"/>
      <c r="CO213" s="4"/>
      <c r="CP213" s="4"/>
      <c r="CQ213" s="5"/>
      <c r="CR213" s="4"/>
      <c r="CS213" s="4"/>
      <c r="CT213" s="4"/>
      <c r="CU213" s="2"/>
      <c r="CV213" s="1"/>
      <c r="CW213" s="1"/>
      <c r="CX213" s="1"/>
      <c r="CY213" s="2"/>
      <c r="CZ213" s="1"/>
      <c r="DA213" s="1"/>
      <c r="DB213" s="1"/>
      <c r="DG213" s="3"/>
      <c r="DL213" s="3"/>
      <c r="DQ213" s="3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</row>
    <row r="214" spans="1:181" x14ac:dyDescent="0.25">
      <c r="A214" s="58">
        <v>2020</v>
      </c>
      <c r="B214" s="59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v>0</v>
      </c>
      <c r="X214" s="37">
        <v>0</v>
      </c>
      <c r="Y214" s="13">
        <v>0</v>
      </c>
      <c r="Z214" s="38"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0</v>
      </c>
      <c r="BI214" s="13">
        <v>0</v>
      </c>
      <c r="BJ214" s="38">
        <v>0</v>
      </c>
      <c r="BK214" s="37">
        <v>0</v>
      </c>
      <c r="BL214" s="13">
        <v>0</v>
      </c>
      <c r="BM214" s="38">
        <v>0</v>
      </c>
      <c r="BN214" s="37">
        <v>0</v>
      </c>
      <c r="BO214" s="13">
        <v>0</v>
      </c>
      <c r="BP214" s="38">
        <v>0</v>
      </c>
      <c r="BQ214" s="37">
        <v>0</v>
      </c>
      <c r="BR214" s="13">
        <v>0</v>
      </c>
      <c r="BS214" s="38">
        <v>0</v>
      </c>
      <c r="BT214" s="37">
        <v>0</v>
      </c>
      <c r="BU214" s="13">
        <v>0</v>
      </c>
      <c r="BV214" s="38">
        <v>0</v>
      </c>
      <c r="BW214" s="37">
        <v>20.096</v>
      </c>
      <c r="BX214" s="13">
        <v>752.78899999999999</v>
      </c>
      <c r="BY214" s="38">
        <f t="shared" ref="BY214:BY225" si="514">BX214/BW214*1000</f>
        <v>37459.643710191078</v>
      </c>
      <c r="BZ214" s="37">
        <v>0</v>
      </c>
      <c r="CA214" s="13">
        <v>0</v>
      </c>
      <c r="CB214" s="38">
        <v>0</v>
      </c>
      <c r="CC214" s="37">
        <v>0</v>
      </c>
      <c r="CD214" s="13">
        <v>0</v>
      </c>
      <c r="CE214" s="38">
        <v>0</v>
      </c>
      <c r="CF214" s="7">
        <f t="shared" ref="CF214:CF217" si="515">SUM(BW214,BQ214,BN214,BB214,AV214,AJ214,AA214,X214,R214,O214,I214,F214,C214+L214+BT214+AP214+CC214+BK214+AS214+AG214+BZ214+AD214)+AY214+BH214+BE214</f>
        <v>20.096</v>
      </c>
      <c r="CG214" s="15">
        <f t="shared" ref="CG214:CG217" si="516">SUM(BX214,BR214,BO214,BC214,AW214,AK214,AB214,Y214,S214,P214,J214,G214,D214+M214+BU214+AQ214+CD214+BL214+AT214+AH214+CA214+AE214)+AZ214+BI214+BF214</f>
        <v>752.78899999999999</v>
      </c>
    </row>
    <row r="215" spans="1:181" x14ac:dyDescent="0.25">
      <c r="A215" s="58">
        <v>2020</v>
      </c>
      <c r="B215" s="59" t="s">
        <v>6</v>
      </c>
      <c r="C215" s="37"/>
      <c r="D215" s="13"/>
      <c r="E215" s="38" t="e">
        <f t="shared" ref="E214:E225" si="517">D215/C215*1000</f>
        <v>#DIV/0!</v>
      </c>
      <c r="F215" s="37"/>
      <c r="G215" s="13"/>
      <c r="H215" s="38" t="e">
        <f t="shared" ref="H214:H225" si="518">G215/F215*1000</f>
        <v>#DIV/0!</v>
      </c>
      <c r="I215" s="37"/>
      <c r="J215" s="13"/>
      <c r="K215" s="38" t="e">
        <f t="shared" ref="K214:K225" si="519">J215/I215*1000</f>
        <v>#DIV/0!</v>
      </c>
      <c r="L215" s="37"/>
      <c r="M215" s="13"/>
      <c r="N215" s="38" t="e">
        <f t="shared" ref="N214:N225" si="520">M215/L215*1000</f>
        <v>#DIV/0!</v>
      </c>
      <c r="O215" s="37"/>
      <c r="P215" s="13"/>
      <c r="Q215" s="38" t="e">
        <f t="shared" ref="Q214:Q225" si="521">P215/O215*1000</f>
        <v>#DIV/0!</v>
      </c>
      <c r="R215" s="37"/>
      <c r="S215" s="13"/>
      <c r="T215" s="38" t="e">
        <f t="shared" ref="T214:T225" si="522">S215/R215*1000</f>
        <v>#DIV/0!</v>
      </c>
      <c r="U215" s="37"/>
      <c r="V215" s="13"/>
      <c r="W215" s="38" t="e">
        <f t="shared" ref="W214:W225" si="523">V215/U215*1000</f>
        <v>#DIV/0!</v>
      </c>
      <c r="X215" s="37"/>
      <c r="Y215" s="13"/>
      <c r="Z215" s="38" t="e">
        <f t="shared" ref="Z214:Z225" si="524">Y215/X215*1000</f>
        <v>#DIV/0!</v>
      </c>
      <c r="AA215" s="37"/>
      <c r="AB215" s="13"/>
      <c r="AC215" s="38" t="e">
        <f t="shared" ref="AC214:AC225" si="525">AB215/AA215*1000</f>
        <v>#DIV/0!</v>
      </c>
      <c r="AD215" s="37"/>
      <c r="AE215" s="13"/>
      <c r="AF215" s="38" t="e">
        <f t="shared" ref="AF214:AF225" si="526">AE215/AD215*1000</f>
        <v>#DIV/0!</v>
      </c>
      <c r="AG215" s="37"/>
      <c r="AH215" s="13"/>
      <c r="AI215" s="38" t="e">
        <f t="shared" ref="AI214:AI225" si="527">AH215/AG215*1000</f>
        <v>#DIV/0!</v>
      </c>
      <c r="AJ215" s="37"/>
      <c r="AK215" s="13"/>
      <c r="AL215" s="38" t="e">
        <f t="shared" ref="AL214:AL225" si="528">AK215/AJ215*1000</f>
        <v>#DIV/0!</v>
      </c>
      <c r="AM215" s="37"/>
      <c r="AN215" s="13"/>
      <c r="AO215" s="38" t="e">
        <f t="shared" ref="AO214:AO225" si="529">AN215/AM215*1000</f>
        <v>#DIV/0!</v>
      </c>
      <c r="AP215" s="37"/>
      <c r="AQ215" s="13"/>
      <c r="AR215" s="38" t="e">
        <f t="shared" ref="AR214:AR225" si="530">AQ215/AP215*1000</f>
        <v>#DIV/0!</v>
      </c>
      <c r="AS215" s="37"/>
      <c r="AT215" s="13"/>
      <c r="AU215" s="38" t="e">
        <f t="shared" ref="AU214:AU225" si="531">AT215/AS215*1000</f>
        <v>#DIV/0!</v>
      </c>
      <c r="AV215" s="37"/>
      <c r="AW215" s="13"/>
      <c r="AX215" s="38" t="e">
        <f t="shared" ref="AX214:AX225" si="532">AW215/AV215*1000</f>
        <v>#DIV/0!</v>
      </c>
      <c r="AY215" s="37"/>
      <c r="AZ215" s="13"/>
      <c r="BA215" s="38" t="e">
        <f t="shared" ref="BA214:BA225" si="533">AZ215/AY215*1000</f>
        <v>#DIV/0!</v>
      </c>
      <c r="BB215" s="37"/>
      <c r="BC215" s="13"/>
      <c r="BD215" s="38" t="e">
        <f t="shared" ref="BD214:BD225" si="534">BC215/BB215*1000</f>
        <v>#DIV/0!</v>
      </c>
      <c r="BE215" s="37"/>
      <c r="BF215" s="13"/>
      <c r="BG215" s="38" t="e">
        <f t="shared" ref="BG214:BG225" si="535">BF215/BE215*1000</f>
        <v>#DIV/0!</v>
      </c>
      <c r="BH215" s="37"/>
      <c r="BI215" s="13"/>
      <c r="BJ215" s="38" t="e">
        <f t="shared" ref="BJ214:BJ225" si="536">BI215/BH215*1000</f>
        <v>#DIV/0!</v>
      </c>
      <c r="BK215" s="37"/>
      <c r="BL215" s="13"/>
      <c r="BM215" s="38" t="e">
        <f t="shared" ref="BM214:BM225" si="537">BL215/BK215*1000</f>
        <v>#DIV/0!</v>
      </c>
      <c r="BN215" s="37"/>
      <c r="BO215" s="13"/>
      <c r="BP215" s="38" t="e">
        <f t="shared" ref="BP214:BP225" si="538">BO215/BN215*1000</f>
        <v>#DIV/0!</v>
      </c>
      <c r="BQ215" s="37"/>
      <c r="BR215" s="13"/>
      <c r="BS215" s="38" t="e">
        <f t="shared" ref="BS214:BS225" si="539">BR215/BQ215*1000</f>
        <v>#DIV/0!</v>
      </c>
      <c r="BT215" s="37"/>
      <c r="BU215" s="13"/>
      <c r="BV215" s="38" t="e">
        <f t="shared" ref="BV214:BV225" si="540">BU215/BT215*1000</f>
        <v>#DIV/0!</v>
      </c>
      <c r="BW215" s="37"/>
      <c r="BX215" s="13"/>
      <c r="BY215" s="38" t="e">
        <f t="shared" si="514"/>
        <v>#DIV/0!</v>
      </c>
      <c r="BZ215" s="37"/>
      <c r="CA215" s="13"/>
      <c r="CB215" s="38" t="e">
        <f t="shared" ref="CB214:CB225" si="541">CA215/BZ215*1000</f>
        <v>#DIV/0!</v>
      </c>
      <c r="CC215" s="37"/>
      <c r="CD215" s="13"/>
      <c r="CE215" s="38" t="e">
        <f t="shared" ref="CE214:CE225" si="542">CD215/CC215*1000</f>
        <v>#DIV/0!</v>
      </c>
      <c r="CF215" s="7">
        <f t="shared" si="515"/>
        <v>0</v>
      </c>
      <c r="CG215" s="15">
        <f t="shared" si="516"/>
        <v>0</v>
      </c>
    </row>
    <row r="216" spans="1:181" x14ac:dyDescent="0.25">
      <c r="A216" s="58">
        <v>2020</v>
      </c>
      <c r="B216" s="59" t="s">
        <v>7</v>
      </c>
      <c r="C216" s="37"/>
      <c r="D216" s="13"/>
      <c r="E216" s="38" t="e">
        <f t="shared" si="517"/>
        <v>#DIV/0!</v>
      </c>
      <c r="F216" s="37"/>
      <c r="G216" s="13"/>
      <c r="H216" s="38" t="e">
        <f t="shared" si="518"/>
        <v>#DIV/0!</v>
      </c>
      <c r="I216" s="37"/>
      <c r="J216" s="13"/>
      <c r="K216" s="38" t="e">
        <f t="shared" si="519"/>
        <v>#DIV/0!</v>
      </c>
      <c r="L216" s="37"/>
      <c r="M216" s="13"/>
      <c r="N216" s="38" t="e">
        <f t="shared" si="520"/>
        <v>#DIV/0!</v>
      </c>
      <c r="O216" s="37"/>
      <c r="P216" s="13"/>
      <c r="Q216" s="38" t="e">
        <f t="shared" si="521"/>
        <v>#DIV/0!</v>
      </c>
      <c r="R216" s="37"/>
      <c r="S216" s="13"/>
      <c r="T216" s="38" t="e">
        <f t="shared" si="522"/>
        <v>#DIV/0!</v>
      </c>
      <c r="U216" s="37"/>
      <c r="V216" s="13"/>
      <c r="W216" s="38" t="e">
        <f t="shared" si="523"/>
        <v>#DIV/0!</v>
      </c>
      <c r="X216" s="37"/>
      <c r="Y216" s="13"/>
      <c r="Z216" s="38" t="e">
        <f t="shared" si="524"/>
        <v>#DIV/0!</v>
      </c>
      <c r="AA216" s="37"/>
      <c r="AB216" s="13"/>
      <c r="AC216" s="38" t="e">
        <f t="shared" si="525"/>
        <v>#DIV/0!</v>
      </c>
      <c r="AD216" s="37"/>
      <c r="AE216" s="13"/>
      <c r="AF216" s="38" t="e">
        <f t="shared" si="526"/>
        <v>#DIV/0!</v>
      </c>
      <c r="AG216" s="37"/>
      <c r="AH216" s="13"/>
      <c r="AI216" s="38" t="e">
        <f t="shared" si="527"/>
        <v>#DIV/0!</v>
      </c>
      <c r="AJ216" s="37"/>
      <c r="AK216" s="13"/>
      <c r="AL216" s="38" t="e">
        <f t="shared" si="528"/>
        <v>#DIV/0!</v>
      </c>
      <c r="AM216" s="37"/>
      <c r="AN216" s="13"/>
      <c r="AO216" s="38" t="e">
        <f t="shared" si="529"/>
        <v>#DIV/0!</v>
      </c>
      <c r="AP216" s="37"/>
      <c r="AQ216" s="13"/>
      <c r="AR216" s="38" t="e">
        <f t="shared" si="530"/>
        <v>#DIV/0!</v>
      </c>
      <c r="AS216" s="37"/>
      <c r="AT216" s="13"/>
      <c r="AU216" s="38" t="e">
        <f t="shared" si="531"/>
        <v>#DIV/0!</v>
      </c>
      <c r="AV216" s="37"/>
      <c r="AW216" s="13"/>
      <c r="AX216" s="38" t="e">
        <f t="shared" si="532"/>
        <v>#DIV/0!</v>
      </c>
      <c r="AY216" s="37"/>
      <c r="AZ216" s="13"/>
      <c r="BA216" s="38" t="e">
        <f t="shared" si="533"/>
        <v>#DIV/0!</v>
      </c>
      <c r="BB216" s="37"/>
      <c r="BC216" s="13"/>
      <c r="BD216" s="38" t="e">
        <f t="shared" si="534"/>
        <v>#DIV/0!</v>
      </c>
      <c r="BE216" s="37"/>
      <c r="BF216" s="13"/>
      <c r="BG216" s="38" t="e">
        <f t="shared" si="535"/>
        <v>#DIV/0!</v>
      </c>
      <c r="BH216" s="37"/>
      <c r="BI216" s="13"/>
      <c r="BJ216" s="38" t="e">
        <f t="shared" si="536"/>
        <v>#DIV/0!</v>
      </c>
      <c r="BK216" s="37"/>
      <c r="BL216" s="13"/>
      <c r="BM216" s="38" t="e">
        <f t="shared" si="537"/>
        <v>#DIV/0!</v>
      </c>
      <c r="BN216" s="37"/>
      <c r="BO216" s="13"/>
      <c r="BP216" s="38" t="e">
        <f t="shared" si="538"/>
        <v>#DIV/0!</v>
      </c>
      <c r="BQ216" s="37"/>
      <c r="BR216" s="13"/>
      <c r="BS216" s="38" t="e">
        <f t="shared" si="539"/>
        <v>#DIV/0!</v>
      </c>
      <c r="BT216" s="37"/>
      <c r="BU216" s="13"/>
      <c r="BV216" s="38" t="e">
        <f t="shared" si="540"/>
        <v>#DIV/0!</v>
      </c>
      <c r="BW216" s="37"/>
      <c r="BX216" s="13"/>
      <c r="BY216" s="38" t="e">
        <f t="shared" si="514"/>
        <v>#DIV/0!</v>
      </c>
      <c r="BZ216" s="37"/>
      <c r="CA216" s="13"/>
      <c r="CB216" s="38" t="e">
        <f t="shared" si="541"/>
        <v>#DIV/0!</v>
      </c>
      <c r="CC216" s="37"/>
      <c r="CD216" s="13"/>
      <c r="CE216" s="38" t="e">
        <f t="shared" si="542"/>
        <v>#DIV/0!</v>
      </c>
      <c r="CF216" s="7">
        <f t="shared" si="515"/>
        <v>0</v>
      </c>
      <c r="CG216" s="15">
        <f t="shared" si="516"/>
        <v>0</v>
      </c>
    </row>
    <row r="217" spans="1:181" x14ac:dyDescent="0.25">
      <c r="A217" s="58">
        <v>2020</v>
      </c>
      <c r="B217" s="59" t="s">
        <v>8</v>
      </c>
      <c r="C217" s="37"/>
      <c r="D217" s="13"/>
      <c r="E217" s="38" t="e">
        <f t="shared" si="517"/>
        <v>#DIV/0!</v>
      </c>
      <c r="F217" s="37"/>
      <c r="G217" s="13"/>
      <c r="H217" s="38" t="e">
        <f t="shared" si="518"/>
        <v>#DIV/0!</v>
      </c>
      <c r="I217" s="37"/>
      <c r="J217" s="13"/>
      <c r="K217" s="38" t="e">
        <f t="shared" si="519"/>
        <v>#DIV/0!</v>
      </c>
      <c r="L217" s="37"/>
      <c r="M217" s="13"/>
      <c r="N217" s="38" t="e">
        <f t="shared" si="520"/>
        <v>#DIV/0!</v>
      </c>
      <c r="O217" s="37"/>
      <c r="P217" s="13"/>
      <c r="Q217" s="38" t="e">
        <f t="shared" si="521"/>
        <v>#DIV/0!</v>
      </c>
      <c r="R217" s="37"/>
      <c r="S217" s="13"/>
      <c r="T217" s="38" t="e">
        <f t="shared" si="522"/>
        <v>#DIV/0!</v>
      </c>
      <c r="U217" s="37"/>
      <c r="V217" s="13"/>
      <c r="W217" s="38" t="e">
        <f t="shared" si="523"/>
        <v>#DIV/0!</v>
      </c>
      <c r="X217" s="37"/>
      <c r="Y217" s="13"/>
      <c r="Z217" s="38" t="e">
        <f t="shared" si="524"/>
        <v>#DIV/0!</v>
      </c>
      <c r="AA217" s="37"/>
      <c r="AB217" s="13"/>
      <c r="AC217" s="38" t="e">
        <f t="shared" si="525"/>
        <v>#DIV/0!</v>
      </c>
      <c r="AD217" s="37"/>
      <c r="AE217" s="13"/>
      <c r="AF217" s="38" t="e">
        <f t="shared" si="526"/>
        <v>#DIV/0!</v>
      </c>
      <c r="AG217" s="37"/>
      <c r="AH217" s="13"/>
      <c r="AI217" s="38" t="e">
        <f t="shared" si="527"/>
        <v>#DIV/0!</v>
      </c>
      <c r="AJ217" s="37"/>
      <c r="AK217" s="13"/>
      <c r="AL217" s="38" t="e">
        <f t="shared" si="528"/>
        <v>#DIV/0!</v>
      </c>
      <c r="AM217" s="37"/>
      <c r="AN217" s="13"/>
      <c r="AO217" s="38" t="e">
        <f t="shared" si="529"/>
        <v>#DIV/0!</v>
      </c>
      <c r="AP217" s="37"/>
      <c r="AQ217" s="13"/>
      <c r="AR217" s="38" t="e">
        <f t="shared" si="530"/>
        <v>#DIV/0!</v>
      </c>
      <c r="AS217" s="37"/>
      <c r="AT217" s="13"/>
      <c r="AU217" s="38" t="e">
        <f t="shared" si="531"/>
        <v>#DIV/0!</v>
      </c>
      <c r="AV217" s="37"/>
      <c r="AW217" s="13"/>
      <c r="AX217" s="38" t="e">
        <f t="shared" si="532"/>
        <v>#DIV/0!</v>
      </c>
      <c r="AY217" s="37"/>
      <c r="AZ217" s="13"/>
      <c r="BA217" s="38" t="e">
        <f t="shared" si="533"/>
        <v>#DIV/0!</v>
      </c>
      <c r="BB217" s="37"/>
      <c r="BC217" s="13"/>
      <c r="BD217" s="38" t="e">
        <f t="shared" si="534"/>
        <v>#DIV/0!</v>
      </c>
      <c r="BE217" s="37"/>
      <c r="BF217" s="13"/>
      <c r="BG217" s="38" t="e">
        <f t="shared" si="535"/>
        <v>#DIV/0!</v>
      </c>
      <c r="BH217" s="37"/>
      <c r="BI217" s="13"/>
      <c r="BJ217" s="38" t="e">
        <f t="shared" si="536"/>
        <v>#DIV/0!</v>
      </c>
      <c r="BK217" s="37"/>
      <c r="BL217" s="13"/>
      <c r="BM217" s="38" t="e">
        <f t="shared" si="537"/>
        <v>#DIV/0!</v>
      </c>
      <c r="BN217" s="37"/>
      <c r="BO217" s="13"/>
      <c r="BP217" s="38" t="e">
        <f t="shared" si="538"/>
        <v>#DIV/0!</v>
      </c>
      <c r="BQ217" s="37"/>
      <c r="BR217" s="13"/>
      <c r="BS217" s="38" t="e">
        <f t="shared" si="539"/>
        <v>#DIV/0!</v>
      </c>
      <c r="BT217" s="37"/>
      <c r="BU217" s="13"/>
      <c r="BV217" s="38" t="e">
        <f t="shared" si="540"/>
        <v>#DIV/0!</v>
      </c>
      <c r="BW217" s="37"/>
      <c r="BX217" s="13"/>
      <c r="BY217" s="38" t="e">
        <f t="shared" si="514"/>
        <v>#DIV/0!</v>
      </c>
      <c r="BZ217" s="37"/>
      <c r="CA217" s="13"/>
      <c r="CB217" s="38" t="e">
        <f t="shared" si="541"/>
        <v>#DIV/0!</v>
      </c>
      <c r="CC217" s="37"/>
      <c r="CD217" s="13"/>
      <c r="CE217" s="38" t="e">
        <f t="shared" si="542"/>
        <v>#DIV/0!</v>
      </c>
      <c r="CF217" s="7">
        <f t="shared" si="515"/>
        <v>0</v>
      </c>
      <c r="CG217" s="55">
        <f t="shared" si="516"/>
        <v>0</v>
      </c>
    </row>
    <row r="218" spans="1:181" x14ac:dyDescent="0.25">
      <c r="A218" s="58">
        <v>2020</v>
      </c>
      <c r="B218" s="38" t="s">
        <v>9</v>
      </c>
      <c r="C218" s="37"/>
      <c r="D218" s="13"/>
      <c r="E218" s="38" t="e">
        <f t="shared" si="517"/>
        <v>#DIV/0!</v>
      </c>
      <c r="F218" s="37"/>
      <c r="G218" s="13"/>
      <c r="H218" s="38" t="e">
        <f t="shared" si="518"/>
        <v>#DIV/0!</v>
      </c>
      <c r="I218" s="37"/>
      <c r="J218" s="13"/>
      <c r="K218" s="38" t="e">
        <f t="shared" si="519"/>
        <v>#DIV/0!</v>
      </c>
      <c r="L218" s="37"/>
      <c r="M218" s="13"/>
      <c r="N218" s="38" t="e">
        <f t="shared" si="520"/>
        <v>#DIV/0!</v>
      </c>
      <c r="O218" s="37"/>
      <c r="P218" s="13"/>
      <c r="Q218" s="38" t="e">
        <f t="shared" si="521"/>
        <v>#DIV/0!</v>
      </c>
      <c r="R218" s="37"/>
      <c r="S218" s="13"/>
      <c r="T218" s="38" t="e">
        <f t="shared" si="522"/>
        <v>#DIV/0!</v>
      </c>
      <c r="U218" s="37"/>
      <c r="V218" s="13"/>
      <c r="W218" s="38" t="e">
        <f t="shared" si="523"/>
        <v>#DIV/0!</v>
      </c>
      <c r="X218" s="37"/>
      <c r="Y218" s="13"/>
      <c r="Z218" s="38" t="e">
        <f t="shared" si="524"/>
        <v>#DIV/0!</v>
      </c>
      <c r="AA218" s="37"/>
      <c r="AB218" s="13"/>
      <c r="AC218" s="38" t="e">
        <f t="shared" si="525"/>
        <v>#DIV/0!</v>
      </c>
      <c r="AD218" s="37"/>
      <c r="AE218" s="13"/>
      <c r="AF218" s="38" t="e">
        <f t="shared" si="526"/>
        <v>#DIV/0!</v>
      </c>
      <c r="AG218" s="37"/>
      <c r="AH218" s="13"/>
      <c r="AI218" s="38" t="e">
        <f t="shared" si="527"/>
        <v>#DIV/0!</v>
      </c>
      <c r="AJ218" s="37"/>
      <c r="AK218" s="13"/>
      <c r="AL218" s="38" t="e">
        <f t="shared" si="528"/>
        <v>#DIV/0!</v>
      </c>
      <c r="AM218" s="37"/>
      <c r="AN218" s="13"/>
      <c r="AO218" s="38" t="e">
        <f t="shared" si="529"/>
        <v>#DIV/0!</v>
      </c>
      <c r="AP218" s="37"/>
      <c r="AQ218" s="13"/>
      <c r="AR218" s="38" t="e">
        <f t="shared" si="530"/>
        <v>#DIV/0!</v>
      </c>
      <c r="AS218" s="37"/>
      <c r="AT218" s="13"/>
      <c r="AU218" s="38" t="e">
        <f t="shared" si="531"/>
        <v>#DIV/0!</v>
      </c>
      <c r="AV218" s="37"/>
      <c r="AW218" s="13"/>
      <c r="AX218" s="38" t="e">
        <f t="shared" si="532"/>
        <v>#DIV/0!</v>
      </c>
      <c r="AY218" s="37"/>
      <c r="AZ218" s="13"/>
      <c r="BA218" s="38" t="e">
        <f t="shared" si="533"/>
        <v>#DIV/0!</v>
      </c>
      <c r="BB218" s="37"/>
      <c r="BC218" s="13"/>
      <c r="BD218" s="38" t="e">
        <f t="shared" si="534"/>
        <v>#DIV/0!</v>
      </c>
      <c r="BE218" s="37"/>
      <c r="BF218" s="13"/>
      <c r="BG218" s="38" t="e">
        <f t="shared" si="535"/>
        <v>#DIV/0!</v>
      </c>
      <c r="BH218" s="37"/>
      <c r="BI218" s="13"/>
      <c r="BJ218" s="38" t="e">
        <f t="shared" si="536"/>
        <v>#DIV/0!</v>
      </c>
      <c r="BK218" s="37"/>
      <c r="BL218" s="13"/>
      <c r="BM218" s="38" t="e">
        <f t="shared" si="537"/>
        <v>#DIV/0!</v>
      </c>
      <c r="BN218" s="37"/>
      <c r="BO218" s="13"/>
      <c r="BP218" s="38" t="e">
        <f t="shared" si="538"/>
        <v>#DIV/0!</v>
      </c>
      <c r="BQ218" s="37"/>
      <c r="BR218" s="13"/>
      <c r="BS218" s="38" t="e">
        <f t="shared" si="539"/>
        <v>#DIV/0!</v>
      </c>
      <c r="BT218" s="37"/>
      <c r="BU218" s="13"/>
      <c r="BV218" s="38" t="e">
        <f t="shared" si="540"/>
        <v>#DIV/0!</v>
      </c>
      <c r="BW218" s="37"/>
      <c r="BX218" s="13"/>
      <c r="BY218" s="38" t="e">
        <f t="shared" si="514"/>
        <v>#DIV/0!</v>
      </c>
      <c r="BZ218" s="37"/>
      <c r="CA218" s="13"/>
      <c r="CB218" s="38" t="e">
        <f t="shared" si="541"/>
        <v>#DIV/0!</v>
      </c>
      <c r="CC218" s="37"/>
      <c r="CD218" s="13"/>
      <c r="CE218" s="38" t="e">
        <f t="shared" si="542"/>
        <v>#DIV/0!</v>
      </c>
      <c r="CF218" s="7">
        <f>SUM(BW218,BQ218,BN218,BB218,AV218,AJ218,AA218,X218,R218,O218,I218,F218,C218+L218+BT218+AP218+CC218+BK218+AS218+AG218+BZ218+AD218)+AY218+BH218+BE218</f>
        <v>0</v>
      </c>
      <c r="CG218" s="56">
        <f>SUM(BX218,BR218,BO218,BC218,AW218,AK218,AB218,Y218,S218,P218,J218,G218,D218+M218+BU218+AQ218+CD218+BL218+AT218+AH218+CA218+AE218)+AZ218+BI218+BF218</f>
        <v>0</v>
      </c>
    </row>
    <row r="219" spans="1:181" x14ac:dyDescent="0.25">
      <c r="A219" s="58">
        <v>2020</v>
      </c>
      <c r="B219" s="59" t="s">
        <v>10</v>
      </c>
      <c r="C219" s="37"/>
      <c r="D219" s="13"/>
      <c r="E219" s="38" t="e">
        <f t="shared" si="517"/>
        <v>#DIV/0!</v>
      </c>
      <c r="F219" s="37"/>
      <c r="G219" s="13"/>
      <c r="H219" s="38" t="e">
        <f t="shared" si="518"/>
        <v>#DIV/0!</v>
      </c>
      <c r="I219" s="37"/>
      <c r="J219" s="13"/>
      <c r="K219" s="38" t="e">
        <f t="shared" si="519"/>
        <v>#DIV/0!</v>
      </c>
      <c r="L219" s="37"/>
      <c r="M219" s="13"/>
      <c r="N219" s="38" t="e">
        <f t="shared" si="520"/>
        <v>#DIV/0!</v>
      </c>
      <c r="O219" s="37"/>
      <c r="P219" s="13"/>
      <c r="Q219" s="38" t="e">
        <f t="shared" si="521"/>
        <v>#DIV/0!</v>
      </c>
      <c r="R219" s="37"/>
      <c r="S219" s="13"/>
      <c r="T219" s="38" t="e">
        <f t="shared" si="522"/>
        <v>#DIV/0!</v>
      </c>
      <c r="U219" s="37"/>
      <c r="V219" s="13"/>
      <c r="W219" s="38" t="e">
        <f t="shared" si="523"/>
        <v>#DIV/0!</v>
      </c>
      <c r="X219" s="37"/>
      <c r="Y219" s="13"/>
      <c r="Z219" s="38" t="e">
        <f t="shared" si="524"/>
        <v>#DIV/0!</v>
      </c>
      <c r="AA219" s="37"/>
      <c r="AB219" s="13"/>
      <c r="AC219" s="38" t="e">
        <f t="shared" si="525"/>
        <v>#DIV/0!</v>
      </c>
      <c r="AD219" s="37"/>
      <c r="AE219" s="13"/>
      <c r="AF219" s="38" t="e">
        <f t="shared" si="526"/>
        <v>#DIV/0!</v>
      </c>
      <c r="AG219" s="37"/>
      <c r="AH219" s="13"/>
      <c r="AI219" s="38" t="e">
        <f t="shared" si="527"/>
        <v>#DIV/0!</v>
      </c>
      <c r="AJ219" s="37"/>
      <c r="AK219" s="13"/>
      <c r="AL219" s="38" t="e">
        <f t="shared" si="528"/>
        <v>#DIV/0!</v>
      </c>
      <c r="AM219" s="37"/>
      <c r="AN219" s="13"/>
      <c r="AO219" s="38" t="e">
        <f t="shared" si="529"/>
        <v>#DIV/0!</v>
      </c>
      <c r="AP219" s="37"/>
      <c r="AQ219" s="13"/>
      <c r="AR219" s="38" t="e">
        <f t="shared" si="530"/>
        <v>#DIV/0!</v>
      </c>
      <c r="AS219" s="37"/>
      <c r="AT219" s="13"/>
      <c r="AU219" s="38" t="e">
        <f t="shared" si="531"/>
        <v>#DIV/0!</v>
      </c>
      <c r="AV219" s="37"/>
      <c r="AW219" s="13"/>
      <c r="AX219" s="38" t="e">
        <f t="shared" si="532"/>
        <v>#DIV/0!</v>
      </c>
      <c r="AY219" s="37"/>
      <c r="AZ219" s="13"/>
      <c r="BA219" s="38" t="e">
        <f t="shared" si="533"/>
        <v>#DIV/0!</v>
      </c>
      <c r="BB219" s="37"/>
      <c r="BC219" s="13"/>
      <c r="BD219" s="38" t="e">
        <f t="shared" si="534"/>
        <v>#DIV/0!</v>
      </c>
      <c r="BE219" s="37"/>
      <c r="BF219" s="13"/>
      <c r="BG219" s="38" t="e">
        <f t="shared" si="535"/>
        <v>#DIV/0!</v>
      </c>
      <c r="BH219" s="37"/>
      <c r="BI219" s="13"/>
      <c r="BJ219" s="38" t="e">
        <f t="shared" si="536"/>
        <v>#DIV/0!</v>
      </c>
      <c r="BK219" s="37"/>
      <c r="BL219" s="13"/>
      <c r="BM219" s="38" t="e">
        <f t="shared" si="537"/>
        <v>#DIV/0!</v>
      </c>
      <c r="BN219" s="37"/>
      <c r="BO219" s="13"/>
      <c r="BP219" s="38" t="e">
        <f t="shared" si="538"/>
        <v>#DIV/0!</v>
      </c>
      <c r="BQ219" s="37"/>
      <c r="BR219" s="13"/>
      <c r="BS219" s="38" t="e">
        <f t="shared" si="539"/>
        <v>#DIV/0!</v>
      </c>
      <c r="BT219" s="37"/>
      <c r="BU219" s="13"/>
      <c r="BV219" s="38" t="e">
        <f t="shared" si="540"/>
        <v>#DIV/0!</v>
      </c>
      <c r="BW219" s="37"/>
      <c r="BX219" s="13"/>
      <c r="BY219" s="38" t="e">
        <f t="shared" si="514"/>
        <v>#DIV/0!</v>
      </c>
      <c r="BZ219" s="37"/>
      <c r="CA219" s="13"/>
      <c r="CB219" s="38" t="e">
        <f t="shared" si="541"/>
        <v>#DIV/0!</v>
      </c>
      <c r="CC219" s="37"/>
      <c r="CD219" s="13"/>
      <c r="CE219" s="38" t="e">
        <f t="shared" si="542"/>
        <v>#DIV/0!</v>
      </c>
      <c r="CF219" s="7">
        <f t="shared" ref="CF219:CF225" si="543">SUM(BW219,BQ219,BN219,BB219,AV219,AJ219,AA219,X219,R219,O219,I219,F219,C219+L219+BT219+AP219+CC219+BK219+AS219+AG219+BZ219+AD219)+AY219+BH219+BE219</f>
        <v>0</v>
      </c>
      <c r="CG219" s="55">
        <f t="shared" ref="CG219:CG225" si="544">SUM(BX219,BR219,BO219,BC219,AW219,AK219,AB219,Y219,S219,P219,J219,G219,D219+M219+BU219+AQ219+CD219+BL219+AT219+AH219+CA219+AE219)+AZ219+BI219+BF219</f>
        <v>0</v>
      </c>
    </row>
    <row r="220" spans="1:181" x14ac:dyDescent="0.25">
      <c r="A220" s="58">
        <v>2020</v>
      </c>
      <c r="B220" s="59" t="s">
        <v>11</v>
      </c>
      <c r="C220" s="37"/>
      <c r="D220" s="13"/>
      <c r="E220" s="38" t="e">
        <f t="shared" si="517"/>
        <v>#DIV/0!</v>
      </c>
      <c r="F220" s="37"/>
      <c r="G220" s="13"/>
      <c r="H220" s="38" t="e">
        <f t="shared" si="518"/>
        <v>#DIV/0!</v>
      </c>
      <c r="I220" s="37"/>
      <c r="J220" s="13"/>
      <c r="K220" s="38" t="e">
        <f t="shared" si="519"/>
        <v>#DIV/0!</v>
      </c>
      <c r="L220" s="37"/>
      <c r="M220" s="13"/>
      <c r="N220" s="38" t="e">
        <f t="shared" si="520"/>
        <v>#DIV/0!</v>
      </c>
      <c r="O220" s="37"/>
      <c r="P220" s="13"/>
      <c r="Q220" s="38" t="e">
        <f t="shared" si="521"/>
        <v>#DIV/0!</v>
      </c>
      <c r="R220" s="37"/>
      <c r="S220" s="13"/>
      <c r="T220" s="38" t="e">
        <f t="shared" si="522"/>
        <v>#DIV/0!</v>
      </c>
      <c r="U220" s="37"/>
      <c r="V220" s="13"/>
      <c r="W220" s="38" t="e">
        <f t="shared" si="523"/>
        <v>#DIV/0!</v>
      </c>
      <c r="X220" s="37"/>
      <c r="Y220" s="13"/>
      <c r="Z220" s="38" t="e">
        <f t="shared" si="524"/>
        <v>#DIV/0!</v>
      </c>
      <c r="AA220" s="37"/>
      <c r="AB220" s="13"/>
      <c r="AC220" s="38" t="e">
        <f t="shared" si="525"/>
        <v>#DIV/0!</v>
      </c>
      <c r="AD220" s="37"/>
      <c r="AE220" s="13"/>
      <c r="AF220" s="38" t="e">
        <f t="shared" si="526"/>
        <v>#DIV/0!</v>
      </c>
      <c r="AG220" s="37"/>
      <c r="AH220" s="13"/>
      <c r="AI220" s="38" t="e">
        <f t="shared" si="527"/>
        <v>#DIV/0!</v>
      </c>
      <c r="AJ220" s="37"/>
      <c r="AK220" s="13"/>
      <c r="AL220" s="38" t="e">
        <f t="shared" si="528"/>
        <v>#DIV/0!</v>
      </c>
      <c r="AM220" s="37"/>
      <c r="AN220" s="13"/>
      <c r="AO220" s="38" t="e">
        <f t="shared" si="529"/>
        <v>#DIV/0!</v>
      </c>
      <c r="AP220" s="37"/>
      <c r="AQ220" s="13"/>
      <c r="AR220" s="38" t="e">
        <f t="shared" si="530"/>
        <v>#DIV/0!</v>
      </c>
      <c r="AS220" s="37"/>
      <c r="AT220" s="13"/>
      <c r="AU220" s="38" t="e">
        <f t="shared" si="531"/>
        <v>#DIV/0!</v>
      </c>
      <c r="AV220" s="37"/>
      <c r="AW220" s="13"/>
      <c r="AX220" s="38" t="e">
        <f t="shared" si="532"/>
        <v>#DIV/0!</v>
      </c>
      <c r="AY220" s="37"/>
      <c r="AZ220" s="13"/>
      <c r="BA220" s="38" t="e">
        <f t="shared" si="533"/>
        <v>#DIV/0!</v>
      </c>
      <c r="BB220" s="37"/>
      <c r="BC220" s="13"/>
      <c r="BD220" s="38" t="e">
        <f t="shared" si="534"/>
        <v>#DIV/0!</v>
      </c>
      <c r="BE220" s="37"/>
      <c r="BF220" s="13"/>
      <c r="BG220" s="38" t="e">
        <f t="shared" si="535"/>
        <v>#DIV/0!</v>
      </c>
      <c r="BH220" s="37"/>
      <c r="BI220" s="13"/>
      <c r="BJ220" s="38" t="e">
        <f t="shared" si="536"/>
        <v>#DIV/0!</v>
      </c>
      <c r="BK220" s="37"/>
      <c r="BL220" s="13"/>
      <c r="BM220" s="38" t="e">
        <f t="shared" si="537"/>
        <v>#DIV/0!</v>
      </c>
      <c r="BN220" s="37"/>
      <c r="BO220" s="13"/>
      <c r="BP220" s="38" t="e">
        <f t="shared" si="538"/>
        <v>#DIV/0!</v>
      </c>
      <c r="BQ220" s="37"/>
      <c r="BR220" s="13"/>
      <c r="BS220" s="38" t="e">
        <f t="shared" si="539"/>
        <v>#DIV/0!</v>
      </c>
      <c r="BT220" s="37"/>
      <c r="BU220" s="13"/>
      <c r="BV220" s="38" t="e">
        <f t="shared" si="540"/>
        <v>#DIV/0!</v>
      </c>
      <c r="BW220" s="37"/>
      <c r="BX220" s="13"/>
      <c r="BY220" s="38" t="e">
        <f t="shared" si="514"/>
        <v>#DIV/0!</v>
      </c>
      <c r="BZ220" s="37"/>
      <c r="CA220" s="13"/>
      <c r="CB220" s="38" t="e">
        <f t="shared" si="541"/>
        <v>#DIV/0!</v>
      </c>
      <c r="CC220" s="37"/>
      <c r="CD220" s="13"/>
      <c r="CE220" s="38" t="e">
        <f t="shared" si="542"/>
        <v>#DIV/0!</v>
      </c>
      <c r="CF220" s="7">
        <f t="shared" si="543"/>
        <v>0</v>
      </c>
      <c r="CG220" s="55">
        <f t="shared" si="544"/>
        <v>0</v>
      </c>
    </row>
    <row r="221" spans="1:181" x14ac:dyDescent="0.25">
      <c r="A221" s="58">
        <v>2020</v>
      </c>
      <c r="B221" s="59" t="s">
        <v>12</v>
      </c>
      <c r="C221" s="37"/>
      <c r="D221" s="13"/>
      <c r="E221" s="38" t="e">
        <f t="shared" si="517"/>
        <v>#DIV/0!</v>
      </c>
      <c r="F221" s="37"/>
      <c r="G221" s="13"/>
      <c r="H221" s="38" t="e">
        <f t="shared" si="518"/>
        <v>#DIV/0!</v>
      </c>
      <c r="I221" s="37"/>
      <c r="J221" s="13"/>
      <c r="K221" s="38" t="e">
        <f t="shared" si="519"/>
        <v>#DIV/0!</v>
      </c>
      <c r="L221" s="37"/>
      <c r="M221" s="13"/>
      <c r="N221" s="38" t="e">
        <f t="shared" si="520"/>
        <v>#DIV/0!</v>
      </c>
      <c r="O221" s="37"/>
      <c r="P221" s="13"/>
      <c r="Q221" s="38" t="e">
        <f t="shared" si="521"/>
        <v>#DIV/0!</v>
      </c>
      <c r="R221" s="37"/>
      <c r="S221" s="13"/>
      <c r="T221" s="38" t="e">
        <f t="shared" si="522"/>
        <v>#DIV/0!</v>
      </c>
      <c r="U221" s="37"/>
      <c r="V221" s="13"/>
      <c r="W221" s="38" t="e">
        <f t="shared" si="523"/>
        <v>#DIV/0!</v>
      </c>
      <c r="X221" s="37"/>
      <c r="Y221" s="13"/>
      <c r="Z221" s="38" t="e">
        <f t="shared" si="524"/>
        <v>#DIV/0!</v>
      </c>
      <c r="AA221" s="37"/>
      <c r="AB221" s="13"/>
      <c r="AC221" s="38" t="e">
        <f t="shared" si="525"/>
        <v>#DIV/0!</v>
      </c>
      <c r="AD221" s="37"/>
      <c r="AE221" s="13"/>
      <c r="AF221" s="38" t="e">
        <f t="shared" si="526"/>
        <v>#DIV/0!</v>
      </c>
      <c r="AG221" s="37"/>
      <c r="AH221" s="13"/>
      <c r="AI221" s="38" t="e">
        <f t="shared" si="527"/>
        <v>#DIV/0!</v>
      </c>
      <c r="AJ221" s="37"/>
      <c r="AK221" s="13"/>
      <c r="AL221" s="38" t="e">
        <f t="shared" si="528"/>
        <v>#DIV/0!</v>
      </c>
      <c r="AM221" s="37"/>
      <c r="AN221" s="13"/>
      <c r="AO221" s="38" t="e">
        <f t="shared" si="529"/>
        <v>#DIV/0!</v>
      </c>
      <c r="AP221" s="37"/>
      <c r="AQ221" s="13"/>
      <c r="AR221" s="38" t="e">
        <f t="shared" si="530"/>
        <v>#DIV/0!</v>
      </c>
      <c r="AS221" s="37"/>
      <c r="AT221" s="13"/>
      <c r="AU221" s="38" t="e">
        <f t="shared" si="531"/>
        <v>#DIV/0!</v>
      </c>
      <c r="AV221" s="37"/>
      <c r="AW221" s="13"/>
      <c r="AX221" s="38" t="e">
        <f t="shared" si="532"/>
        <v>#DIV/0!</v>
      </c>
      <c r="AY221" s="37"/>
      <c r="AZ221" s="13"/>
      <c r="BA221" s="38" t="e">
        <f t="shared" si="533"/>
        <v>#DIV/0!</v>
      </c>
      <c r="BB221" s="37"/>
      <c r="BC221" s="13"/>
      <c r="BD221" s="38" t="e">
        <f t="shared" si="534"/>
        <v>#DIV/0!</v>
      </c>
      <c r="BE221" s="37"/>
      <c r="BF221" s="13"/>
      <c r="BG221" s="38" t="e">
        <f t="shared" si="535"/>
        <v>#DIV/0!</v>
      </c>
      <c r="BH221" s="37"/>
      <c r="BI221" s="13"/>
      <c r="BJ221" s="38" t="e">
        <f t="shared" si="536"/>
        <v>#DIV/0!</v>
      </c>
      <c r="BK221" s="37"/>
      <c r="BL221" s="13"/>
      <c r="BM221" s="38" t="e">
        <f t="shared" si="537"/>
        <v>#DIV/0!</v>
      </c>
      <c r="BN221" s="37"/>
      <c r="BO221" s="13"/>
      <c r="BP221" s="38" t="e">
        <f t="shared" si="538"/>
        <v>#DIV/0!</v>
      </c>
      <c r="BQ221" s="37"/>
      <c r="BR221" s="13"/>
      <c r="BS221" s="38" t="e">
        <f t="shared" si="539"/>
        <v>#DIV/0!</v>
      </c>
      <c r="BT221" s="37"/>
      <c r="BU221" s="13"/>
      <c r="BV221" s="38" t="e">
        <f t="shared" si="540"/>
        <v>#DIV/0!</v>
      </c>
      <c r="BW221" s="37"/>
      <c r="BX221" s="13"/>
      <c r="BY221" s="38" t="e">
        <f t="shared" si="514"/>
        <v>#DIV/0!</v>
      </c>
      <c r="BZ221" s="37"/>
      <c r="CA221" s="13"/>
      <c r="CB221" s="38" t="e">
        <f t="shared" si="541"/>
        <v>#DIV/0!</v>
      </c>
      <c r="CC221" s="37"/>
      <c r="CD221" s="13"/>
      <c r="CE221" s="38" t="e">
        <f t="shared" si="542"/>
        <v>#DIV/0!</v>
      </c>
      <c r="CF221" s="7">
        <f t="shared" si="543"/>
        <v>0</v>
      </c>
      <c r="CG221" s="55">
        <f t="shared" si="544"/>
        <v>0</v>
      </c>
    </row>
    <row r="222" spans="1:181" x14ac:dyDescent="0.25">
      <c r="A222" s="58">
        <v>2020</v>
      </c>
      <c r="B222" s="59" t="s">
        <v>13</v>
      </c>
      <c r="C222" s="37"/>
      <c r="D222" s="13"/>
      <c r="E222" s="38" t="e">
        <f t="shared" si="517"/>
        <v>#DIV/0!</v>
      </c>
      <c r="F222" s="37"/>
      <c r="G222" s="13"/>
      <c r="H222" s="38" t="e">
        <f t="shared" si="518"/>
        <v>#DIV/0!</v>
      </c>
      <c r="I222" s="37"/>
      <c r="J222" s="13"/>
      <c r="K222" s="38" t="e">
        <f t="shared" si="519"/>
        <v>#DIV/0!</v>
      </c>
      <c r="L222" s="37"/>
      <c r="M222" s="13"/>
      <c r="N222" s="38" t="e">
        <f t="shared" si="520"/>
        <v>#DIV/0!</v>
      </c>
      <c r="O222" s="37"/>
      <c r="P222" s="13"/>
      <c r="Q222" s="38" t="e">
        <f t="shared" si="521"/>
        <v>#DIV/0!</v>
      </c>
      <c r="R222" s="37"/>
      <c r="S222" s="13"/>
      <c r="T222" s="38" t="e">
        <f t="shared" si="522"/>
        <v>#DIV/0!</v>
      </c>
      <c r="U222" s="37"/>
      <c r="V222" s="13"/>
      <c r="W222" s="38" t="e">
        <f t="shared" si="523"/>
        <v>#DIV/0!</v>
      </c>
      <c r="X222" s="37"/>
      <c r="Y222" s="13"/>
      <c r="Z222" s="38" t="e">
        <f t="shared" si="524"/>
        <v>#DIV/0!</v>
      </c>
      <c r="AA222" s="37"/>
      <c r="AB222" s="13"/>
      <c r="AC222" s="38" t="e">
        <f t="shared" si="525"/>
        <v>#DIV/0!</v>
      </c>
      <c r="AD222" s="37"/>
      <c r="AE222" s="13"/>
      <c r="AF222" s="38" t="e">
        <f t="shared" si="526"/>
        <v>#DIV/0!</v>
      </c>
      <c r="AG222" s="37"/>
      <c r="AH222" s="13"/>
      <c r="AI222" s="38" t="e">
        <f t="shared" si="527"/>
        <v>#DIV/0!</v>
      </c>
      <c r="AJ222" s="37"/>
      <c r="AK222" s="13"/>
      <c r="AL222" s="38" t="e">
        <f t="shared" si="528"/>
        <v>#DIV/0!</v>
      </c>
      <c r="AM222" s="37"/>
      <c r="AN222" s="13"/>
      <c r="AO222" s="38" t="e">
        <f t="shared" si="529"/>
        <v>#DIV/0!</v>
      </c>
      <c r="AP222" s="37"/>
      <c r="AQ222" s="13"/>
      <c r="AR222" s="38" t="e">
        <f t="shared" si="530"/>
        <v>#DIV/0!</v>
      </c>
      <c r="AS222" s="37"/>
      <c r="AT222" s="13"/>
      <c r="AU222" s="38" t="e">
        <f t="shared" si="531"/>
        <v>#DIV/0!</v>
      </c>
      <c r="AV222" s="37"/>
      <c r="AW222" s="13"/>
      <c r="AX222" s="38" t="e">
        <f t="shared" si="532"/>
        <v>#DIV/0!</v>
      </c>
      <c r="AY222" s="37"/>
      <c r="AZ222" s="13"/>
      <c r="BA222" s="38" t="e">
        <f t="shared" si="533"/>
        <v>#DIV/0!</v>
      </c>
      <c r="BB222" s="37"/>
      <c r="BC222" s="13"/>
      <c r="BD222" s="38" t="e">
        <f t="shared" si="534"/>
        <v>#DIV/0!</v>
      </c>
      <c r="BE222" s="37"/>
      <c r="BF222" s="13"/>
      <c r="BG222" s="38" t="e">
        <f t="shared" si="535"/>
        <v>#DIV/0!</v>
      </c>
      <c r="BH222" s="37"/>
      <c r="BI222" s="13"/>
      <c r="BJ222" s="38" t="e">
        <f t="shared" si="536"/>
        <v>#DIV/0!</v>
      </c>
      <c r="BK222" s="37"/>
      <c r="BL222" s="13"/>
      <c r="BM222" s="38" t="e">
        <f t="shared" si="537"/>
        <v>#DIV/0!</v>
      </c>
      <c r="BN222" s="37"/>
      <c r="BO222" s="13"/>
      <c r="BP222" s="38" t="e">
        <f t="shared" si="538"/>
        <v>#DIV/0!</v>
      </c>
      <c r="BQ222" s="37"/>
      <c r="BR222" s="13"/>
      <c r="BS222" s="38" t="e">
        <f t="shared" si="539"/>
        <v>#DIV/0!</v>
      </c>
      <c r="BT222" s="37"/>
      <c r="BU222" s="13"/>
      <c r="BV222" s="38" t="e">
        <f t="shared" si="540"/>
        <v>#DIV/0!</v>
      </c>
      <c r="BW222" s="37"/>
      <c r="BX222" s="13"/>
      <c r="BY222" s="38" t="e">
        <f t="shared" si="514"/>
        <v>#DIV/0!</v>
      </c>
      <c r="BZ222" s="37"/>
      <c r="CA222" s="13"/>
      <c r="CB222" s="38" t="e">
        <f t="shared" si="541"/>
        <v>#DIV/0!</v>
      </c>
      <c r="CC222" s="37"/>
      <c r="CD222" s="13"/>
      <c r="CE222" s="38" t="e">
        <f t="shared" si="542"/>
        <v>#DIV/0!</v>
      </c>
      <c r="CF222" s="7">
        <f t="shared" si="543"/>
        <v>0</v>
      </c>
      <c r="CG222" s="55">
        <f t="shared" si="544"/>
        <v>0</v>
      </c>
    </row>
    <row r="223" spans="1:181" x14ac:dyDescent="0.25">
      <c r="A223" s="58">
        <v>2020</v>
      </c>
      <c r="B223" s="59" t="s">
        <v>14</v>
      </c>
      <c r="C223" s="37"/>
      <c r="D223" s="13"/>
      <c r="E223" s="38" t="e">
        <f t="shared" si="517"/>
        <v>#DIV/0!</v>
      </c>
      <c r="F223" s="37"/>
      <c r="G223" s="13"/>
      <c r="H223" s="38" t="e">
        <f t="shared" si="518"/>
        <v>#DIV/0!</v>
      </c>
      <c r="I223" s="37"/>
      <c r="J223" s="13"/>
      <c r="K223" s="38" t="e">
        <f t="shared" si="519"/>
        <v>#DIV/0!</v>
      </c>
      <c r="L223" s="37"/>
      <c r="M223" s="13"/>
      <c r="N223" s="38" t="e">
        <f t="shared" si="520"/>
        <v>#DIV/0!</v>
      </c>
      <c r="O223" s="37"/>
      <c r="P223" s="13"/>
      <c r="Q223" s="38" t="e">
        <f t="shared" si="521"/>
        <v>#DIV/0!</v>
      </c>
      <c r="R223" s="37"/>
      <c r="S223" s="13"/>
      <c r="T223" s="38" t="e">
        <f t="shared" si="522"/>
        <v>#DIV/0!</v>
      </c>
      <c r="U223" s="37"/>
      <c r="V223" s="13"/>
      <c r="W223" s="38" t="e">
        <f t="shared" si="523"/>
        <v>#DIV/0!</v>
      </c>
      <c r="X223" s="37"/>
      <c r="Y223" s="13"/>
      <c r="Z223" s="38" t="e">
        <f t="shared" si="524"/>
        <v>#DIV/0!</v>
      </c>
      <c r="AA223" s="37"/>
      <c r="AB223" s="13"/>
      <c r="AC223" s="38" t="e">
        <f t="shared" si="525"/>
        <v>#DIV/0!</v>
      </c>
      <c r="AD223" s="37"/>
      <c r="AE223" s="13"/>
      <c r="AF223" s="38" t="e">
        <f t="shared" si="526"/>
        <v>#DIV/0!</v>
      </c>
      <c r="AG223" s="37"/>
      <c r="AH223" s="13"/>
      <c r="AI223" s="38" t="e">
        <f t="shared" si="527"/>
        <v>#DIV/0!</v>
      </c>
      <c r="AJ223" s="37"/>
      <c r="AK223" s="13"/>
      <c r="AL223" s="38" t="e">
        <f t="shared" si="528"/>
        <v>#DIV/0!</v>
      </c>
      <c r="AM223" s="37"/>
      <c r="AN223" s="13"/>
      <c r="AO223" s="38" t="e">
        <f t="shared" si="529"/>
        <v>#DIV/0!</v>
      </c>
      <c r="AP223" s="37"/>
      <c r="AQ223" s="13"/>
      <c r="AR223" s="38" t="e">
        <f t="shared" si="530"/>
        <v>#DIV/0!</v>
      </c>
      <c r="AS223" s="37"/>
      <c r="AT223" s="13"/>
      <c r="AU223" s="38" t="e">
        <f t="shared" si="531"/>
        <v>#DIV/0!</v>
      </c>
      <c r="AV223" s="37"/>
      <c r="AW223" s="13"/>
      <c r="AX223" s="38" t="e">
        <f t="shared" si="532"/>
        <v>#DIV/0!</v>
      </c>
      <c r="AY223" s="37"/>
      <c r="AZ223" s="13"/>
      <c r="BA223" s="38" t="e">
        <f t="shared" si="533"/>
        <v>#DIV/0!</v>
      </c>
      <c r="BB223" s="37"/>
      <c r="BC223" s="13"/>
      <c r="BD223" s="38" t="e">
        <f t="shared" si="534"/>
        <v>#DIV/0!</v>
      </c>
      <c r="BE223" s="37"/>
      <c r="BF223" s="13"/>
      <c r="BG223" s="38" t="e">
        <f t="shared" si="535"/>
        <v>#DIV/0!</v>
      </c>
      <c r="BH223" s="37"/>
      <c r="BI223" s="13"/>
      <c r="BJ223" s="38" t="e">
        <f t="shared" si="536"/>
        <v>#DIV/0!</v>
      </c>
      <c r="BK223" s="37"/>
      <c r="BL223" s="13"/>
      <c r="BM223" s="38" t="e">
        <f t="shared" si="537"/>
        <v>#DIV/0!</v>
      </c>
      <c r="BN223" s="37"/>
      <c r="BO223" s="13"/>
      <c r="BP223" s="38" t="e">
        <f t="shared" si="538"/>
        <v>#DIV/0!</v>
      </c>
      <c r="BQ223" s="37"/>
      <c r="BR223" s="13"/>
      <c r="BS223" s="38" t="e">
        <f t="shared" si="539"/>
        <v>#DIV/0!</v>
      </c>
      <c r="BT223" s="37"/>
      <c r="BU223" s="13"/>
      <c r="BV223" s="38" t="e">
        <f t="shared" si="540"/>
        <v>#DIV/0!</v>
      </c>
      <c r="BW223" s="37"/>
      <c r="BX223" s="13"/>
      <c r="BY223" s="38" t="e">
        <f t="shared" si="514"/>
        <v>#DIV/0!</v>
      </c>
      <c r="BZ223" s="37"/>
      <c r="CA223" s="13"/>
      <c r="CB223" s="38" t="e">
        <f t="shared" si="541"/>
        <v>#DIV/0!</v>
      </c>
      <c r="CC223" s="37"/>
      <c r="CD223" s="13"/>
      <c r="CE223" s="38" t="e">
        <f t="shared" si="542"/>
        <v>#DIV/0!</v>
      </c>
      <c r="CF223" s="7">
        <f t="shared" si="543"/>
        <v>0</v>
      </c>
      <c r="CG223" s="55">
        <f t="shared" si="544"/>
        <v>0</v>
      </c>
    </row>
    <row r="224" spans="1:181" x14ac:dyDescent="0.25">
      <c r="A224" s="58">
        <v>2020</v>
      </c>
      <c r="B224" s="38" t="s">
        <v>15</v>
      </c>
      <c r="C224" s="37"/>
      <c r="D224" s="13"/>
      <c r="E224" s="38" t="e">
        <f t="shared" si="517"/>
        <v>#DIV/0!</v>
      </c>
      <c r="F224" s="37"/>
      <c r="G224" s="13"/>
      <c r="H224" s="38" t="e">
        <f t="shared" si="518"/>
        <v>#DIV/0!</v>
      </c>
      <c r="I224" s="37"/>
      <c r="J224" s="13"/>
      <c r="K224" s="38" t="e">
        <f t="shared" si="519"/>
        <v>#DIV/0!</v>
      </c>
      <c r="L224" s="37"/>
      <c r="M224" s="13"/>
      <c r="N224" s="38" t="e">
        <f t="shared" si="520"/>
        <v>#DIV/0!</v>
      </c>
      <c r="O224" s="37"/>
      <c r="P224" s="13"/>
      <c r="Q224" s="38" t="e">
        <f t="shared" si="521"/>
        <v>#DIV/0!</v>
      </c>
      <c r="R224" s="37"/>
      <c r="S224" s="13"/>
      <c r="T224" s="38" t="e">
        <f t="shared" si="522"/>
        <v>#DIV/0!</v>
      </c>
      <c r="U224" s="37"/>
      <c r="V224" s="13"/>
      <c r="W224" s="38" t="e">
        <f t="shared" si="523"/>
        <v>#DIV/0!</v>
      </c>
      <c r="X224" s="37"/>
      <c r="Y224" s="13"/>
      <c r="Z224" s="38" t="e">
        <f t="shared" si="524"/>
        <v>#DIV/0!</v>
      </c>
      <c r="AA224" s="37"/>
      <c r="AB224" s="13"/>
      <c r="AC224" s="38" t="e">
        <f t="shared" si="525"/>
        <v>#DIV/0!</v>
      </c>
      <c r="AD224" s="37"/>
      <c r="AE224" s="13"/>
      <c r="AF224" s="38" t="e">
        <f t="shared" si="526"/>
        <v>#DIV/0!</v>
      </c>
      <c r="AG224" s="37"/>
      <c r="AH224" s="13"/>
      <c r="AI224" s="38" t="e">
        <f t="shared" si="527"/>
        <v>#DIV/0!</v>
      </c>
      <c r="AJ224" s="37"/>
      <c r="AK224" s="13"/>
      <c r="AL224" s="38" t="e">
        <f t="shared" si="528"/>
        <v>#DIV/0!</v>
      </c>
      <c r="AM224" s="37"/>
      <c r="AN224" s="13"/>
      <c r="AO224" s="38" t="e">
        <f t="shared" si="529"/>
        <v>#DIV/0!</v>
      </c>
      <c r="AP224" s="37"/>
      <c r="AQ224" s="13"/>
      <c r="AR224" s="38" t="e">
        <f t="shared" si="530"/>
        <v>#DIV/0!</v>
      </c>
      <c r="AS224" s="37"/>
      <c r="AT224" s="13"/>
      <c r="AU224" s="38" t="e">
        <f t="shared" si="531"/>
        <v>#DIV/0!</v>
      </c>
      <c r="AV224" s="37"/>
      <c r="AW224" s="13"/>
      <c r="AX224" s="38" t="e">
        <f t="shared" si="532"/>
        <v>#DIV/0!</v>
      </c>
      <c r="AY224" s="37"/>
      <c r="AZ224" s="13"/>
      <c r="BA224" s="38" t="e">
        <f t="shared" si="533"/>
        <v>#DIV/0!</v>
      </c>
      <c r="BB224" s="37"/>
      <c r="BC224" s="13"/>
      <c r="BD224" s="38" t="e">
        <f t="shared" si="534"/>
        <v>#DIV/0!</v>
      </c>
      <c r="BE224" s="37"/>
      <c r="BF224" s="13"/>
      <c r="BG224" s="38" t="e">
        <f t="shared" si="535"/>
        <v>#DIV/0!</v>
      </c>
      <c r="BH224" s="37"/>
      <c r="BI224" s="13"/>
      <c r="BJ224" s="38" t="e">
        <f t="shared" si="536"/>
        <v>#DIV/0!</v>
      </c>
      <c r="BK224" s="37"/>
      <c r="BL224" s="13"/>
      <c r="BM224" s="38" t="e">
        <f t="shared" si="537"/>
        <v>#DIV/0!</v>
      </c>
      <c r="BN224" s="37"/>
      <c r="BO224" s="13"/>
      <c r="BP224" s="38" t="e">
        <f t="shared" si="538"/>
        <v>#DIV/0!</v>
      </c>
      <c r="BQ224" s="37"/>
      <c r="BR224" s="13"/>
      <c r="BS224" s="38" t="e">
        <f t="shared" si="539"/>
        <v>#DIV/0!</v>
      </c>
      <c r="BT224" s="37"/>
      <c r="BU224" s="13"/>
      <c r="BV224" s="38" t="e">
        <f t="shared" si="540"/>
        <v>#DIV/0!</v>
      </c>
      <c r="BW224" s="37"/>
      <c r="BX224" s="13"/>
      <c r="BY224" s="38" t="e">
        <f t="shared" si="514"/>
        <v>#DIV/0!</v>
      </c>
      <c r="BZ224" s="37"/>
      <c r="CA224" s="13"/>
      <c r="CB224" s="38" t="e">
        <f t="shared" si="541"/>
        <v>#DIV/0!</v>
      </c>
      <c r="CC224" s="37"/>
      <c r="CD224" s="13"/>
      <c r="CE224" s="38" t="e">
        <f t="shared" si="542"/>
        <v>#DIV/0!</v>
      </c>
      <c r="CF224" s="7">
        <f t="shared" si="543"/>
        <v>0</v>
      </c>
      <c r="CG224" s="55">
        <f t="shared" si="544"/>
        <v>0</v>
      </c>
    </row>
    <row r="225" spans="1:85" x14ac:dyDescent="0.25">
      <c r="A225" s="58">
        <v>2020</v>
      </c>
      <c r="B225" s="59" t="s">
        <v>16</v>
      </c>
      <c r="C225" s="37"/>
      <c r="D225" s="13"/>
      <c r="E225" s="38" t="e">
        <f t="shared" si="517"/>
        <v>#DIV/0!</v>
      </c>
      <c r="F225" s="37"/>
      <c r="G225" s="13"/>
      <c r="H225" s="38" t="e">
        <f t="shared" si="518"/>
        <v>#DIV/0!</v>
      </c>
      <c r="I225" s="37"/>
      <c r="J225" s="13"/>
      <c r="K225" s="38" t="e">
        <f t="shared" si="519"/>
        <v>#DIV/0!</v>
      </c>
      <c r="L225" s="37"/>
      <c r="M225" s="13"/>
      <c r="N225" s="38" t="e">
        <f t="shared" si="520"/>
        <v>#DIV/0!</v>
      </c>
      <c r="O225" s="37"/>
      <c r="P225" s="13"/>
      <c r="Q225" s="38" t="e">
        <f t="shared" si="521"/>
        <v>#DIV/0!</v>
      </c>
      <c r="R225" s="37"/>
      <c r="S225" s="13"/>
      <c r="T225" s="38" t="e">
        <f t="shared" si="522"/>
        <v>#DIV/0!</v>
      </c>
      <c r="U225" s="37"/>
      <c r="V225" s="13"/>
      <c r="W225" s="38" t="e">
        <f t="shared" si="523"/>
        <v>#DIV/0!</v>
      </c>
      <c r="X225" s="37"/>
      <c r="Y225" s="13"/>
      <c r="Z225" s="38" t="e">
        <f t="shared" si="524"/>
        <v>#DIV/0!</v>
      </c>
      <c r="AA225" s="37"/>
      <c r="AB225" s="13"/>
      <c r="AC225" s="38" t="e">
        <f t="shared" si="525"/>
        <v>#DIV/0!</v>
      </c>
      <c r="AD225" s="37"/>
      <c r="AE225" s="13"/>
      <c r="AF225" s="38" t="e">
        <f t="shared" si="526"/>
        <v>#DIV/0!</v>
      </c>
      <c r="AG225" s="37"/>
      <c r="AH225" s="13"/>
      <c r="AI225" s="38" t="e">
        <f t="shared" si="527"/>
        <v>#DIV/0!</v>
      </c>
      <c r="AJ225" s="37"/>
      <c r="AK225" s="13"/>
      <c r="AL225" s="38" t="e">
        <f t="shared" si="528"/>
        <v>#DIV/0!</v>
      </c>
      <c r="AM225" s="37"/>
      <c r="AN225" s="13"/>
      <c r="AO225" s="38" t="e">
        <f t="shared" si="529"/>
        <v>#DIV/0!</v>
      </c>
      <c r="AP225" s="37"/>
      <c r="AQ225" s="13"/>
      <c r="AR225" s="38" t="e">
        <f t="shared" si="530"/>
        <v>#DIV/0!</v>
      </c>
      <c r="AS225" s="37"/>
      <c r="AT225" s="13"/>
      <c r="AU225" s="38" t="e">
        <f t="shared" si="531"/>
        <v>#DIV/0!</v>
      </c>
      <c r="AV225" s="37"/>
      <c r="AW225" s="13"/>
      <c r="AX225" s="38" t="e">
        <f t="shared" si="532"/>
        <v>#DIV/0!</v>
      </c>
      <c r="AY225" s="37"/>
      <c r="AZ225" s="13"/>
      <c r="BA225" s="38" t="e">
        <f t="shared" si="533"/>
        <v>#DIV/0!</v>
      </c>
      <c r="BB225" s="37"/>
      <c r="BC225" s="13"/>
      <c r="BD225" s="38" t="e">
        <f t="shared" si="534"/>
        <v>#DIV/0!</v>
      </c>
      <c r="BE225" s="37"/>
      <c r="BF225" s="13"/>
      <c r="BG225" s="38" t="e">
        <f t="shared" si="535"/>
        <v>#DIV/0!</v>
      </c>
      <c r="BH225" s="37"/>
      <c r="BI225" s="13"/>
      <c r="BJ225" s="38" t="e">
        <f t="shared" si="536"/>
        <v>#DIV/0!</v>
      </c>
      <c r="BK225" s="37"/>
      <c r="BL225" s="13"/>
      <c r="BM225" s="38" t="e">
        <f t="shared" si="537"/>
        <v>#DIV/0!</v>
      </c>
      <c r="BN225" s="37"/>
      <c r="BO225" s="13"/>
      <c r="BP225" s="38" t="e">
        <f t="shared" si="538"/>
        <v>#DIV/0!</v>
      </c>
      <c r="BQ225" s="37"/>
      <c r="BR225" s="13"/>
      <c r="BS225" s="38" t="e">
        <f t="shared" si="539"/>
        <v>#DIV/0!</v>
      </c>
      <c r="BT225" s="37"/>
      <c r="BU225" s="13"/>
      <c r="BV225" s="38" t="e">
        <f t="shared" si="540"/>
        <v>#DIV/0!</v>
      </c>
      <c r="BW225" s="37"/>
      <c r="BX225" s="13"/>
      <c r="BY225" s="38" t="e">
        <f t="shared" si="514"/>
        <v>#DIV/0!</v>
      </c>
      <c r="BZ225" s="37"/>
      <c r="CA225" s="13"/>
      <c r="CB225" s="38" t="e">
        <f t="shared" si="541"/>
        <v>#DIV/0!</v>
      </c>
      <c r="CC225" s="37"/>
      <c r="CD225" s="13"/>
      <c r="CE225" s="38" t="e">
        <f t="shared" si="542"/>
        <v>#DIV/0!</v>
      </c>
      <c r="CF225" s="7">
        <f t="shared" si="543"/>
        <v>0</v>
      </c>
      <c r="CG225" s="55">
        <f t="shared" si="544"/>
        <v>0</v>
      </c>
    </row>
    <row r="226" spans="1:85" ht="15.75" thickBot="1" x14ac:dyDescent="0.3">
      <c r="A226" s="60"/>
      <c r="B226" s="49" t="s">
        <v>17</v>
      </c>
      <c r="C226" s="39">
        <f t="shared" ref="C226:D226" si="545">SUM(C214:C225)</f>
        <v>0</v>
      </c>
      <c r="D226" s="31">
        <f t="shared" si="545"/>
        <v>0</v>
      </c>
      <c r="E226" s="40"/>
      <c r="F226" s="39">
        <f t="shared" ref="F226:G226" si="546">SUM(F214:F225)</f>
        <v>0</v>
      </c>
      <c r="G226" s="31">
        <f t="shared" si="546"/>
        <v>0</v>
      </c>
      <c r="H226" s="40"/>
      <c r="I226" s="39">
        <f t="shared" ref="I226:J226" si="547">SUM(I214:I225)</f>
        <v>0</v>
      </c>
      <c r="J226" s="31">
        <f t="shared" si="547"/>
        <v>0</v>
      </c>
      <c r="K226" s="40"/>
      <c r="L226" s="39">
        <f t="shared" ref="L226:M226" si="548">SUM(L214:L225)</f>
        <v>0</v>
      </c>
      <c r="M226" s="31">
        <f t="shared" si="548"/>
        <v>0</v>
      </c>
      <c r="N226" s="40"/>
      <c r="O226" s="39">
        <f t="shared" ref="O226:P226" si="549">SUM(O214:O225)</f>
        <v>0</v>
      </c>
      <c r="P226" s="31">
        <f t="shared" si="549"/>
        <v>0</v>
      </c>
      <c r="Q226" s="40"/>
      <c r="R226" s="39">
        <f t="shared" ref="R226:S226" si="550">SUM(R214:R225)</f>
        <v>0</v>
      </c>
      <c r="S226" s="31">
        <f t="shared" si="550"/>
        <v>0</v>
      </c>
      <c r="T226" s="40"/>
      <c r="U226" s="39">
        <f t="shared" ref="U226:V226" si="551">SUM(U214:U225)</f>
        <v>0</v>
      </c>
      <c r="V226" s="31">
        <f t="shared" si="551"/>
        <v>0</v>
      </c>
      <c r="W226" s="40"/>
      <c r="X226" s="39">
        <f t="shared" ref="X226:Y226" si="552">SUM(X214:X225)</f>
        <v>0</v>
      </c>
      <c r="Y226" s="31">
        <f t="shared" si="552"/>
        <v>0</v>
      </c>
      <c r="Z226" s="40"/>
      <c r="AA226" s="39">
        <f t="shared" ref="AA226:AB226" si="553">SUM(AA214:AA225)</f>
        <v>0</v>
      </c>
      <c r="AB226" s="31">
        <f t="shared" si="553"/>
        <v>0</v>
      </c>
      <c r="AC226" s="40"/>
      <c r="AD226" s="39">
        <f t="shared" ref="AD226:AE226" si="554">SUM(AD214:AD225)</f>
        <v>0</v>
      </c>
      <c r="AE226" s="31">
        <f t="shared" si="554"/>
        <v>0</v>
      </c>
      <c r="AF226" s="40"/>
      <c r="AG226" s="39">
        <f t="shared" ref="AG226:AH226" si="555">SUM(AG214:AG225)</f>
        <v>0</v>
      </c>
      <c r="AH226" s="31">
        <f t="shared" si="555"/>
        <v>0</v>
      </c>
      <c r="AI226" s="40"/>
      <c r="AJ226" s="39">
        <f t="shared" ref="AJ226:AK226" si="556">SUM(AJ214:AJ225)</f>
        <v>0</v>
      </c>
      <c r="AK226" s="31">
        <f t="shared" si="556"/>
        <v>0</v>
      </c>
      <c r="AL226" s="40"/>
      <c r="AM226" s="39">
        <f t="shared" ref="AM226:AN226" si="557">SUM(AM214:AM225)</f>
        <v>0</v>
      </c>
      <c r="AN226" s="31">
        <f t="shared" si="557"/>
        <v>0</v>
      </c>
      <c r="AO226" s="40"/>
      <c r="AP226" s="39">
        <f t="shared" ref="AP226:AQ226" si="558">SUM(AP214:AP225)</f>
        <v>0</v>
      </c>
      <c r="AQ226" s="31">
        <f t="shared" si="558"/>
        <v>0</v>
      </c>
      <c r="AR226" s="40"/>
      <c r="AS226" s="39">
        <f t="shared" ref="AS226:AT226" si="559">SUM(AS214:AS225)</f>
        <v>0</v>
      </c>
      <c r="AT226" s="31">
        <f t="shared" si="559"/>
        <v>0</v>
      </c>
      <c r="AU226" s="40"/>
      <c r="AV226" s="39">
        <f t="shared" ref="AV226:AW226" si="560">SUM(AV214:AV225)</f>
        <v>0</v>
      </c>
      <c r="AW226" s="31">
        <f t="shared" si="560"/>
        <v>0</v>
      </c>
      <c r="AX226" s="40"/>
      <c r="AY226" s="39">
        <f t="shared" ref="AY226:AZ226" si="561">SUM(AY214:AY225)</f>
        <v>0</v>
      </c>
      <c r="AZ226" s="31">
        <f t="shared" si="561"/>
        <v>0</v>
      </c>
      <c r="BA226" s="40"/>
      <c r="BB226" s="39">
        <f t="shared" ref="BB226:BC226" si="562">SUM(BB214:BB225)</f>
        <v>0</v>
      </c>
      <c r="BC226" s="31">
        <f t="shared" si="562"/>
        <v>0</v>
      </c>
      <c r="BD226" s="40"/>
      <c r="BE226" s="39">
        <f t="shared" ref="BE226:BF226" si="563">SUM(BE214:BE225)</f>
        <v>0</v>
      </c>
      <c r="BF226" s="31">
        <f t="shared" si="563"/>
        <v>0</v>
      </c>
      <c r="BG226" s="40"/>
      <c r="BH226" s="39">
        <f t="shared" ref="BH226:BI226" si="564">SUM(BH214:BH225)</f>
        <v>0</v>
      </c>
      <c r="BI226" s="31">
        <f t="shared" si="564"/>
        <v>0</v>
      </c>
      <c r="BJ226" s="40"/>
      <c r="BK226" s="39">
        <f t="shared" ref="BK226:BL226" si="565">SUM(BK214:BK225)</f>
        <v>0</v>
      </c>
      <c r="BL226" s="31">
        <f t="shared" si="565"/>
        <v>0</v>
      </c>
      <c r="BM226" s="40"/>
      <c r="BN226" s="39">
        <f t="shared" ref="BN226:BO226" si="566">SUM(BN214:BN225)</f>
        <v>0</v>
      </c>
      <c r="BO226" s="31">
        <f t="shared" si="566"/>
        <v>0</v>
      </c>
      <c r="BP226" s="40"/>
      <c r="BQ226" s="39">
        <f t="shared" ref="BQ226:BR226" si="567">SUM(BQ214:BQ225)</f>
        <v>0</v>
      </c>
      <c r="BR226" s="31">
        <f t="shared" si="567"/>
        <v>0</v>
      </c>
      <c r="BS226" s="40"/>
      <c r="BT226" s="39">
        <f t="shared" ref="BT226:BU226" si="568">SUM(BT214:BT225)</f>
        <v>0</v>
      </c>
      <c r="BU226" s="31">
        <f t="shared" si="568"/>
        <v>0</v>
      </c>
      <c r="BV226" s="40"/>
      <c r="BW226" s="39">
        <f t="shared" ref="BW226:BX226" si="569">SUM(BW214:BW225)</f>
        <v>20.096</v>
      </c>
      <c r="BX226" s="31">
        <f t="shared" si="569"/>
        <v>752.78899999999999</v>
      </c>
      <c r="BY226" s="40"/>
      <c r="BZ226" s="39">
        <f t="shared" ref="BZ226:CA226" si="570">SUM(BZ214:BZ225)</f>
        <v>0</v>
      </c>
      <c r="CA226" s="31">
        <f t="shared" si="570"/>
        <v>0</v>
      </c>
      <c r="CB226" s="40"/>
      <c r="CC226" s="39">
        <f t="shared" ref="CC226:CD226" si="571">SUM(CC214:CC225)</f>
        <v>0</v>
      </c>
      <c r="CD226" s="31">
        <f t="shared" si="571"/>
        <v>0</v>
      </c>
      <c r="CE226" s="40"/>
      <c r="CF226" s="32">
        <f>SUM(BW226,BQ226,BN226,BB226,AV226,AJ226,AA226,X226,R226,O226,I226,F226,C226+L226+BT226+AP226+CC226+BK226+AS226+AG226+BZ226+AD226)+AY226+BH226+BE226</f>
        <v>20.096</v>
      </c>
      <c r="CG226" s="57">
        <f>SUM(BX226,BR226,BO226,BC226,AW226,AK226,AB226,Y226,S226,P226,J226,G226,D226+M226+BU226+AQ226+CD226+BL226+AT226+AH226+CA226+AE226)+AZ226+BI226+BF226</f>
        <v>752.78899999999999</v>
      </c>
    </row>
  </sheetData>
  <mergeCells count="29">
    <mergeCell ref="A4:B4"/>
    <mergeCell ref="CC4:CE4"/>
    <mergeCell ref="C4:E4"/>
    <mergeCell ref="F4:H4"/>
    <mergeCell ref="I4:K4"/>
    <mergeCell ref="O4:Q4"/>
    <mergeCell ref="BW4:BY4"/>
    <mergeCell ref="BK4:BM4"/>
    <mergeCell ref="AS4:AU4"/>
    <mergeCell ref="BZ4:CB4"/>
    <mergeCell ref="AD4:AF4"/>
    <mergeCell ref="AY4:BA4"/>
    <mergeCell ref="BE4:BG4"/>
    <mergeCell ref="C2:S2"/>
    <mergeCell ref="R4:T4"/>
    <mergeCell ref="L4:N4"/>
    <mergeCell ref="BT4:BV4"/>
    <mergeCell ref="U4:W4"/>
    <mergeCell ref="BQ4:BS4"/>
    <mergeCell ref="BN4:BP4"/>
    <mergeCell ref="BB4:BD4"/>
    <mergeCell ref="BH4:BJ4"/>
    <mergeCell ref="X4:Z4"/>
    <mergeCell ref="AA4:AC4"/>
    <mergeCell ref="AJ4:AL4"/>
    <mergeCell ref="AV4:AX4"/>
    <mergeCell ref="AM4:AO4"/>
    <mergeCell ref="AG4:AI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2020-03-05T06:55:19Z</dcterms:modified>
</cp:coreProperties>
</file>