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A794525-F5D3-490C-9D38-C67B6E77B7E9}" xr6:coauthVersionLast="47" xr6:coauthVersionMax="47" xr10:uidLastSave="{00000000-0000-0000-0000-000000000000}"/>
  <bookViews>
    <workbookView xWindow="6228" yWindow="24" windowWidth="9372" windowHeight="12240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252" i="1" l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65" i="1"/>
  <c r="CR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N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EN265" i="1" l="1"/>
  <c r="EO265" i="1"/>
  <c r="EL252" i="1"/>
  <c r="EK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K252" i="1"/>
  <c r="DJ252" i="1"/>
  <c r="DH252" i="1"/>
  <c r="DG252" i="1"/>
  <c r="DE252" i="1"/>
  <c r="DD252" i="1"/>
  <c r="DB252" i="1"/>
  <c r="DA252" i="1"/>
  <c r="CY252" i="1"/>
  <c r="CX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O252" i="1" s="1"/>
  <c r="L252" i="1"/>
  <c r="J252" i="1"/>
  <c r="I252" i="1"/>
  <c r="G252" i="1"/>
  <c r="F252" i="1"/>
  <c r="EM251" i="1"/>
  <c r="EJ251" i="1"/>
  <c r="EG251" i="1"/>
  <c r="ED251" i="1"/>
  <c r="EA251" i="1"/>
  <c r="DU251" i="1"/>
  <c r="DR251" i="1"/>
  <c r="DL251" i="1"/>
  <c r="DI251" i="1"/>
  <c r="DF251" i="1"/>
  <c r="DC251" i="1"/>
  <c r="CZ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U250" i="1"/>
  <c r="DR250" i="1"/>
  <c r="DL250" i="1"/>
  <c r="DI250" i="1"/>
  <c r="DF250" i="1"/>
  <c r="DC250" i="1"/>
  <c r="CZ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U249" i="1"/>
  <c r="DR249" i="1"/>
  <c r="DL249" i="1"/>
  <c r="DI249" i="1"/>
  <c r="DF249" i="1"/>
  <c r="DC249" i="1"/>
  <c r="CZ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U248" i="1"/>
  <c r="DR248" i="1"/>
  <c r="DL248" i="1"/>
  <c r="DI248" i="1"/>
  <c r="DF248" i="1"/>
  <c r="DC248" i="1"/>
  <c r="CZ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U247" i="1"/>
  <c r="DR247" i="1"/>
  <c r="DL247" i="1"/>
  <c r="DI247" i="1"/>
  <c r="DF247" i="1"/>
  <c r="DC247" i="1"/>
  <c r="CZ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U246" i="1"/>
  <c r="DR246" i="1"/>
  <c r="DL246" i="1"/>
  <c r="DI246" i="1"/>
  <c r="DF246" i="1"/>
  <c r="DC246" i="1"/>
  <c r="CZ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U245" i="1"/>
  <c r="DR245" i="1"/>
  <c r="DL245" i="1"/>
  <c r="DI245" i="1"/>
  <c r="DF245" i="1"/>
  <c r="DC245" i="1"/>
  <c r="CZ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U244" i="1"/>
  <c r="DR244" i="1"/>
  <c r="DL244" i="1"/>
  <c r="DI244" i="1"/>
  <c r="DF244" i="1"/>
  <c r="DC244" i="1"/>
  <c r="CZ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U243" i="1"/>
  <c r="DR243" i="1"/>
  <c r="DL243" i="1"/>
  <c r="DI243" i="1"/>
  <c r="DF243" i="1"/>
  <c r="DC243" i="1"/>
  <c r="CZ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U242" i="1"/>
  <c r="DR242" i="1"/>
  <c r="DL242" i="1"/>
  <c r="DI242" i="1"/>
  <c r="DF242" i="1"/>
  <c r="DC242" i="1"/>
  <c r="CZ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U241" i="1"/>
  <c r="DR241" i="1"/>
  <c r="DL241" i="1"/>
  <c r="DI241" i="1"/>
  <c r="DF241" i="1"/>
  <c r="DC241" i="1"/>
  <c r="CZ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U240" i="1"/>
  <c r="DR240" i="1"/>
  <c r="DL240" i="1"/>
  <c r="DI240" i="1"/>
  <c r="DF240" i="1"/>
  <c r="DC240" i="1"/>
  <c r="CZ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N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L239" i="1" l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L238" i="1"/>
  <c r="DI238" i="1"/>
  <c r="DF238" i="1"/>
  <c r="DC238" i="1"/>
  <c r="CZ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L237" i="1"/>
  <c r="DI237" i="1"/>
  <c r="DF237" i="1"/>
  <c r="DC237" i="1"/>
  <c r="CZ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L236" i="1"/>
  <c r="DI236" i="1"/>
  <c r="DF236" i="1"/>
  <c r="DC236" i="1"/>
  <c r="CZ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L235" i="1"/>
  <c r="DI235" i="1"/>
  <c r="DF235" i="1"/>
  <c r="DC235" i="1"/>
  <c r="CZ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L234" i="1"/>
  <c r="DI234" i="1"/>
  <c r="DF234" i="1"/>
  <c r="DC234" i="1"/>
  <c r="CZ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L233" i="1"/>
  <c r="DI233" i="1"/>
  <c r="DF233" i="1"/>
  <c r="DC233" i="1"/>
  <c r="CZ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L232" i="1"/>
  <c r="DI232" i="1"/>
  <c r="DF232" i="1"/>
  <c r="DC232" i="1"/>
  <c r="CZ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L231" i="1"/>
  <c r="DI231" i="1"/>
  <c r="DF231" i="1"/>
  <c r="DC231" i="1"/>
  <c r="CZ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L230" i="1"/>
  <c r="DI230" i="1"/>
  <c r="DF230" i="1"/>
  <c r="DC230" i="1"/>
  <c r="CZ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L229" i="1"/>
  <c r="DI229" i="1"/>
  <c r="DF229" i="1"/>
  <c r="DC229" i="1"/>
  <c r="CZ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L228" i="1"/>
  <c r="DI228" i="1"/>
  <c r="DF228" i="1"/>
  <c r="DC228" i="1"/>
  <c r="CZ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L227" i="1"/>
  <c r="DI227" i="1"/>
  <c r="DF227" i="1"/>
  <c r="DC227" i="1"/>
  <c r="CZ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L225" i="1"/>
  <c r="DI225" i="1"/>
  <c r="DF225" i="1"/>
  <c r="DC225" i="1"/>
  <c r="CZ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L224" i="1"/>
  <c r="DI224" i="1"/>
  <c r="DF224" i="1"/>
  <c r="DC224" i="1"/>
  <c r="CZ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L223" i="1"/>
  <c r="DI223" i="1"/>
  <c r="DF223" i="1"/>
  <c r="DC223" i="1"/>
  <c r="CZ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L222" i="1"/>
  <c r="DI222" i="1"/>
  <c r="DF222" i="1"/>
  <c r="DC222" i="1"/>
  <c r="CZ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L221" i="1"/>
  <c r="DI221" i="1"/>
  <c r="DF221" i="1"/>
  <c r="DC221" i="1"/>
  <c r="CZ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L220" i="1"/>
  <c r="DI220" i="1"/>
  <c r="DF220" i="1"/>
  <c r="DC220" i="1"/>
  <c r="CZ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L219" i="1"/>
  <c r="DI219" i="1"/>
  <c r="DF219" i="1"/>
  <c r="DC219" i="1"/>
  <c r="CZ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L218" i="1"/>
  <c r="DI218" i="1"/>
  <c r="DF218" i="1"/>
  <c r="DC218" i="1"/>
  <c r="CZ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K226" i="1"/>
  <c r="DJ226" i="1"/>
  <c r="DH226" i="1"/>
  <c r="DG226" i="1"/>
  <c r="DE226" i="1"/>
  <c r="DD226" i="1"/>
  <c r="DB226" i="1"/>
  <c r="DA226" i="1"/>
  <c r="CY226" i="1"/>
  <c r="CX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7" i="1"/>
  <c r="ED217" i="1"/>
  <c r="BG217" i="1"/>
  <c r="AU217" i="1"/>
  <c r="AI217" i="1"/>
  <c r="AF217" i="1"/>
  <c r="Z217" i="1"/>
  <c r="Q217" i="1"/>
  <c r="ED216" i="1"/>
  <c r="DF216" i="1"/>
  <c r="CE216" i="1"/>
  <c r="AI216" i="1"/>
  <c r="AF216" i="1"/>
  <c r="Z216" i="1"/>
  <c r="Q216" i="1"/>
  <c r="ED215" i="1"/>
  <c r="DF215" i="1"/>
  <c r="CE215" i="1"/>
  <c r="BY215" i="1"/>
  <c r="AF215" i="1"/>
  <c r="EG214" i="1"/>
  <c r="ED214" i="1"/>
  <c r="CE214" i="1"/>
  <c r="BD214" i="1"/>
  <c r="AI214" i="1"/>
  <c r="AF214" i="1"/>
  <c r="Z214" i="1"/>
  <c r="Q214" i="1"/>
  <c r="H214" i="1"/>
  <c r="D226" i="1"/>
  <c r="C226" i="1"/>
  <c r="EN226" i="1" l="1"/>
  <c r="EO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K213" i="1"/>
  <c r="DJ213" i="1"/>
  <c r="DH213" i="1"/>
  <c r="DG213" i="1"/>
  <c r="AH213" i="1"/>
  <c r="AG213" i="1"/>
  <c r="DE213" i="1"/>
  <c r="DD213" i="1"/>
  <c r="DB213" i="1"/>
  <c r="DA213" i="1"/>
  <c r="CY213" i="1"/>
  <c r="CX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O212" i="1"/>
  <c r="EN212" i="1"/>
  <c r="ED212" i="1"/>
  <c r="AI212" i="1"/>
  <c r="DF212" i="1"/>
  <c r="CE212" i="1"/>
  <c r="Z212" i="1"/>
  <c r="Q212" i="1"/>
  <c r="H212" i="1"/>
  <c r="EO211" i="1"/>
  <c r="EN211" i="1"/>
  <c r="EG211" i="1"/>
  <c r="ED211" i="1"/>
  <c r="AI211" i="1"/>
  <c r="DF211" i="1"/>
  <c r="DC211" i="1"/>
  <c r="CE211" i="1"/>
  <c r="AO211" i="1"/>
  <c r="Z211" i="1"/>
  <c r="Q211" i="1"/>
  <c r="EO210" i="1"/>
  <c r="EN210" i="1"/>
  <c r="EG210" i="1"/>
  <c r="ED210" i="1"/>
  <c r="AI210" i="1"/>
  <c r="BG210" i="1"/>
  <c r="AO210" i="1"/>
  <c r="Z210" i="1"/>
  <c r="Q210" i="1"/>
  <c r="H210" i="1"/>
  <c r="EO209" i="1"/>
  <c r="EN209" i="1"/>
  <c r="ED209" i="1"/>
  <c r="AI209" i="1"/>
  <c r="DF209" i="1"/>
  <c r="CE209" i="1"/>
  <c r="AO209" i="1"/>
  <c r="Z209" i="1"/>
  <c r="Q209" i="1"/>
  <c r="EO208" i="1"/>
  <c r="EN208" i="1"/>
  <c r="EG208" i="1"/>
  <c r="AI208" i="1"/>
  <c r="DF208" i="1"/>
  <c r="BG208" i="1"/>
  <c r="Z208" i="1"/>
  <c r="EO207" i="1"/>
  <c r="EN207" i="1"/>
  <c r="ED207" i="1"/>
  <c r="AI207" i="1"/>
  <c r="DF207" i="1"/>
  <c r="CE207" i="1"/>
  <c r="BS207" i="1"/>
  <c r="BD207" i="1"/>
  <c r="W207" i="1"/>
  <c r="H207" i="1"/>
  <c r="EO206" i="1"/>
  <c r="EN206" i="1"/>
  <c r="ED206" i="1"/>
  <c r="AI206" i="1"/>
  <c r="DF206" i="1"/>
  <c r="AU206" i="1"/>
  <c r="Z206" i="1"/>
  <c r="W206" i="1"/>
  <c r="EO205" i="1"/>
  <c r="EN205" i="1"/>
  <c r="EJ205" i="1"/>
  <c r="EG205" i="1"/>
  <c r="ED205" i="1"/>
  <c r="AI205" i="1"/>
  <c r="DF205" i="1"/>
  <c r="BG205" i="1"/>
  <c r="BD205" i="1"/>
  <c r="Z205" i="1"/>
  <c r="W205" i="1"/>
  <c r="EO204" i="1"/>
  <c r="EN204" i="1"/>
  <c r="EJ204" i="1"/>
  <c r="EG204" i="1"/>
  <c r="ED204" i="1"/>
  <c r="AI204" i="1"/>
  <c r="DF204" i="1"/>
  <c r="CE204" i="1"/>
  <c r="BV204" i="1"/>
  <c r="AC204" i="1"/>
  <c r="Z204" i="1"/>
  <c r="W204" i="1"/>
  <c r="EO203" i="1"/>
  <c r="EN203" i="1"/>
  <c r="EG203" i="1"/>
  <c r="ED203" i="1"/>
  <c r="AI203" i="1"/>
  <c r="DF203" i="1"/>
  <c r="CE203" i="1"/>
  <c r="Z203" i="1"/>
  <c r="W203" i="1"/>
  <c r="H203" i="1"/>
  <c r="EO202" i="1"/>
  <c r="EN202" i="1"/>
  <c r="EG202" i="1"/>
  <c r="AI202" i="1"/>
  <c r="CE202" i="1"/>
  <c r="BG202" i="1"/>
  <c r="Z202" i="1"/>
  <c r="EO201" i="1"/>
  <c r="EN201" i="1"/>
  <c r="EG201" i="1"/>
  <c r="AI201" i="1"/>
  <c r="DF201" i="1"/>
  <c r="BG201" i="1"/>
  <c r="AU201" i="1"/>
  <c r="AO201" i="1"/>
  <c r="Z201" i="1"/>
  <c r="W201" i="1"/>
  <c r="H201" i="1"/>
  <c r="EN213" i="1" l="1"/>
  <c r="EO213" i="1"/>
  <c r="EO199" i="1" l="1"/>
  <c r="EN199" i="1"/>
  <c r="EO198" i="1"/>
  <c r="EN198" i="1"/>
  <c r="EO197" i="1"/>
  <c r="EN197" i="1"/>
  <c r="EO196" i="1"/>
  <c r="EN196" i="1"/>
  <c r="EO195" i="1"/>
  <c r="EN195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4" i="1"/>
  <c r="EN194" i="1"/>
  <c r="DF194" i="1"/>
  <c r="CZ194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109" i="1"/>
  <c r="CX109" i="1"/>
  <c r="CY96" i="1"/>
  <c r="CX96" i="1"/>
  <c r="CY200" i="1"/>
  <c r="CX200" i="1"/>
  <c r="CZ198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W192" i="1" l="1"/>
  <c r="DT200" i="1" l="1"/>
  <c r="DS200" i="1"/>
  <c r="DU191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D188" i="1" l="1"/>
  <c r="EG199" i="1" l="1"/>
  <c r="EG198" i="1"/>
  <c r="EG197" i="1"/>
  <c r="EG196" i="1"/>
  <c r="EG195" i="1"/>
  <c r="EG193" i="1"/>
  <c r="EG192" i="1"/>
  <c r="EG191" i="1"/>
  <c r="EG190" i="1"/>
  <c r="EG189" i="1"/>
  <c r="EG188" i="1"/>
  <c r="ED199" i="1"/>
  <c r="ED198" i="1"/>
  <c r="ED197" i="1"/>
  <c r="ED196" i="1"/>
  <c r="ED195" i="1"/>
  <c r="ED194" i="1"/>
  <c r="ED193" i="1"/>
  <c r="ED192" i="1"/>
  <c r="ED191" i="1"/>
  <c r="ED189" i="1"/>
  <c r="DF199" i="1"/>
  <c r="DF198" i="1"/>
  <c r="DF197" i="1"/>
  <c r="DF196" i="1"/>
  <c r="DF195" i="1"/>
  <c r="DF193" i="1"/>
  <c r="DF192" i="1"/>
  <c r="DF190" i="1"/>
  <c r="DF189" i="1"/>
  <c r="DF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L200" i="1" l="1"/>
  <c r="EK200" i="1"/>
  <c r="EI200" i="1"/>
  <c r="EH200" i="1"/>
  <c r="EF200" i="1"/>
  <c r="EE200" i="1"/>
  <c r="EC200" i="1"/>
  <c r="EB200" i="1"/>
  <c r="DZ200" i="1"/>
  <c r="DY200" i="1"/>
  <c r="DQ200" i="1"/>
  <c r="DP200" i="1"/>
  <c r="DK200" i="1"/>
  <c r="DJ200" i="1"/>
  <c r="DH200" i="1"/>
  <c r="DG200" i="1"/>
  <c r="AH200" i="1"/>
  <c r="AG200" i="1"/>
  <c r="DE200" i="1"/>
  <c r="DD200" i="1"/>
  <c r="DB200" i="1"/>
  <c r="DA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N200" i="1" l="1"/>
  <c r="EO200" i="1"/>
  <c r="DF175" i="1"/>
  <c r="EJ184" i="1" l="1"/>
  <c r="EJ176" i="1"/>
  <c r="EG186" i="1"/>
  <c r="EG185" i="1"/>
  <c r="EG184" i="1"/>
  <c r="EG183" i="1"/>
  <c r="EG182" i="1"/>
  <c r="EG180" i="1"/>
  <c r="EG179" i="1"/>
  <c r="EG178" i="1"/>
  <c r="EG176" i="1"/>
  <c r="EG175" i="1"/>
  <c r="ED183" i="1"/>
  <c r="ED182" i="1"/>
  <c r="ED180" i="1"/>
  <c r="ED177" i="1"/>
  <c r="ED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F186" i="1"/>
  <c r="DF184" i="1"/>
  <c r="DF183" i="1"/>
  <c r="DF182" i="1"/>
  <c r="DF181" i="1"/>
  <c r="DF180" i="1"/>
  <c r="DF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L187" i="1"/>
  <c r="EK187" i="1"/>
  <c r="EI187" i="1"/>
  <c r="EH187" i="1"/>
  <c r="EF187" i="1"/>
  <c r="EE187" i="1"/>
  <c r="EC187" i="1"/>
  <c r="EB187" i="1"/>
  <c r="DZ187" i="1"/>
  <c r="DY187" i="1"/>
  <c r="DQ187" i="1"/>
  <c r="DP187" i="1"/>
  <c r="DK187" i="1"/>
  <c r="DJ187" i="1"/>
  <c r="DH187" i="1"/>
  <c r="DG187" i="1"/>
  <c r="AH187" i="1"/>
  <c r="AG187" i="1"/>
  <c r="DE187" i="1"/>
  <c r="DD187" i="1"/>
  <c r="DB187" i="1"/>
  <c r="DA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6" i="1"/>
  <c r="EN186" i="1"/>
  <c r="EO185" i="1"/>
  <c r="EN185" i="1"/>
  <c r="EO184" i="1"/>
  <c r="EN184" i="1"/>
  <c r="EO183" i="1"/>
  <c r="EN183" i="1"/>
  <c r="EO182" i="1"/>
  <c r="EN182" i="1"/>
  <c r="EO181" i="1"/>
  <c r="EN181" i="1"/>
  <c r="EO180" i="1"/>
  <c r="EN180" i="1"/>
  <c r="EO179" i="1"/>
  <c r="EN179" i="1"/>
  <c r="EO178" i="1"/>
  <c r="EN178" i="1"/>
  <c r="EO177" i="1"/>
  <c r="EN177" i="1"/>
  <c r="EO176" i="1"/>
  <c r="EN176" i="1"/>
  <c r="EO175" i="1"/>
  <c r="EN175" i="1"/>
  <c r="EO187" i="1" l="1"/>
  <c r="EN187" i="1"/>
  <c r="AF173" i="1"/>
  <c r="Q171" i="1" l="1"/>
  <c r="EN163" i="1" l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J164" i="1" l="1"/>
  <c r="EG173" i="1"/>
  <c r="EG172" i="1"/>
  <c r="EG169" i="1"/>
  <c r="EG168" i="1"/>
  <c r="EG167" i="1"/>
  <c r="EG166" i="1"/>
  <c r="EG165" i="1"/>
  <c r="EG164" i="1"/>
  <c r="EG163" i="1"/>
  <c r="EG162" i="1"/>
  <c r="ED172" i="1"/>
  <c r="ED171" i="1"/>
  <c r="ED169" i="1"/>
  <c r="ED166" i="1"/>
  <c r="ED164" i="1"/>
  <c r="ED163" i="1"/>
  <c r="AI173" i="1"/>
  <c r="AI172" i="1"/>
  <c r="AI171" i="1"/>
  <c r="AI167" i="1"/>
  <c r="AI166" i="1"/>
  <c r="AI165" i="1"/>
  <c r="AI164" i="1"/>
  <c r="AI163" i="1"/>
  <c r="AI162" i="1"/>
  <c r="DF170" i="1"/>
  <c r="DF167" i="1"/>
  <c r="DF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L174" i="1"/>
  <c r="EK174" i="1"/>
  <c r="EI174" i="1"/>
  <c r="EH174" i="1"/>
  <c r="EF174" i="1"/>
  <c r="EE174" i="1"/>
  <c r="EC174" i="1"/>
  <c r="EB174" i="1"/>
  <c r="DZ174" i="1"/>
  <c r="DY174" i="1"/>
  <c r="DQ174" i="1"/>
  <c r="DP174" i="1"/>
  <c r="DK174" i="1"/>
  <c r="DJ174" i="1"/>
  <c r="DH174" i="1"/>
  <c r="DG174" i="1"/>
  <c r="AH174" i="1"/>
  <c r="AG174" i="1"/>
  <c r="DE174" i="1"/>
  <c r="DD174" i="1"/>
  <c r="DB174" i="1"/>
  <c r="DA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O174" i="1" l="1"/>
  <c r="EN174" i="1"/>
  <c r="ED153" i="1"/>
  <c r="ED155" i="1"/>
  <c r="ED156" i="1"/>
  <c r="ED157" i="1"/>
  <c r="ED158" i="1"/>
  <c r="ED159" i="1"/>
  <c r="ED160" i="1"/>
  <c r="EG160" i="1" l="1"/>
  <c r="EG159" i="1"/>
  <c r="EG158" i="1"/>
  <c r="EG157" i="1"/>
  <c r="EJ156" i="1"/>
  <c r="EG156" i="1"/>
  <c r="EG155" i="1"/>
  <c r="EG154" i="1"/>
  <c r="ED154" i="1"/>
  <c r="EG153" i="1"/>
  <c r="EG152" i="1"/>
  <c r="EG151" i="1"/>
  <c r="ED151" i="1"/>
  <c r="EG150" i="1"/>
  <c r="EG149" i="1"/>
  <c r="AI160" i="1"/>
  <c r="AI159" i="1"/>
  <c r="DF159" i="1"/>
  <c r="AI158" i="1"/>
  <c r="AI157" i="1"/>
  <c r="AI156" i="1"/>
  <c r="AI155" i="1"/>
  <c r="AI154" i="1"/>
  <c r="AI153" i="1"/>
  <c r="AI152" i="1"/>
  <c r="AI151" i="1"/>
  <c r="AI150" i="1"/>
  <c r="DF150" i="1"/>
  <c r="AI149" i="1"/>
  <c r="DF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L161" i="1"/>
  <c r="EK161" i="1"/>
  <c r="EI161" i="1"/>
  <c r="EH161" i="1"/>
  <c r="EF161" i="1"/>
  <c r="EE161" i="1"/>
  <c r="EC161" i="1"/>
  <c r="EB161" i="1"/>
  <c r="DZ161" i="1"/>
  <c r="DY161" i="1"/>
  <c r="DQ161" i="1"/>
  <c r="DP161" i="1"/>
  <c r="DK161" i="1"/>
  <c r="DJ161" i="1"/>
  <c r="DH161" i="1"/>
  <c r="DG161" i="1"/>
  <c r="AH161" i="1"/>
  <c r="AG161" i="1"/>
  <c r="DE161" i="1"/>
  <c r="DD161" i="1"/>
  <c r="DB161" i="1"/>
  <c r="DA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O160" i="1"/>
  <c r="EN160" i="1"/>
  <c r="EO159" i="1"/>
  <c r="EN159" i="1"/>
  <c r="EO158" i="1"/>
  <c r="EN158" i="1"/>
  <c r="EO157" i="1"/>
  <c r="EN157" i="1"/>
  <c r="EO156" i="1"/>
  <c r="EN156" i="1"/>
  <c r="EO155" i="1"/>
  <c r="EN155" i="1"/>
  <c r="EO154" i="1"/>
  <c r="EN154" i="1"/>
  <c r="EO153" i="1"/>
  <c r="EN153" i="1"/>
  <c r="EO152" i="1"/>
  <c r="EN152" i="1"/>
  <c r="EO151" i="1"/>
  <c r="EN151" i="1"/>
  <c r="EO150" i="1"/>
  <c r="EN150" i="1"/>
  <c r="EO149" i="1"/>
  <c r="EN149" i="1"/>
  <c r="EO161" i="1" l="1"/>
  <c r="EN161" i="1"/>
  <c r="Q144" i="1"/>
  <c r="EO147" i="1" l="1"/>
  <c r="EN147" i="1"/>
  <c r="EO146" i="1"/>
  <c r="EN146" i="1"/>
  <c r="EO145" i="1"/>
  <c r="EN145" i="1"/>
  <c r="EO144" i="1"/>
  <c r="EN144" i="1"/>
  <c r="EO142" i="1"/>
  <c r="EN142" i="1"/>
  <c r="EO141" i="1"/>
  <c r="EN141" i="1"/>
  <c r="EO140" i="1"/>
  <c r="EN140" i="1"/>
  <c r="EO139" i="1"/>
  <c r="EN139" i="1"/>
  <c r="EO138" i="1"/>
  <c r="EN138" i="1"/>
  <c r="EO137" i="1"/>
  <c r="EN137" i="1"/>
  <c r="EO136" i="1"/>
  <c r="EN136" i="1"/>
  <c r="EO143" i="1"/>
  <c r="EN143" i="1"/>
  <c r="EI148" i="1"/>
  <c r="EH148" i="1"/>
  <c r="EJ143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G147" i="1" l="1"/>
  <c r="EG146" i="1"/>
  <c r="EG144" i="1"/>
  <c r="EG143" i="1"/>
  <c r="EG142" i="1"/>
  <c r="EG141" i="1"/>
  <c r="EG140" i="1"/>
  <c r="EG139" i="1"/>
  <c r="EG138" i="1"/>
  <c r="EG137" i="1"/>
  <c r="EG136" i="1"/>
  <c r="ED147" i="1"/>
  <c r="ED146" i="1"/>
  <c r="ED145" i="1"/>
  <c r="ED144" i="1"/>
  <c r="ED143" i="1"/>
  <c r="ED142" i="1"/>
  <c r="ED140" i="1"/>
  <c r="ED139" i="1"/>
  <c r="ED137" i="1"/>
  <c r="ED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F146" i="1"/>
  <c r="DF145" i="1"/>
  <c r="DF142" i="1"/>
  <c r="DF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L148" i="1"/>
  <c r="EK148" i="1"/>
  <c r="EF148" i="1"/>
  <c r="EE148" i="1"/>
  <c r="EC148" i="1"/>
  <c r="EB148" i="1"/>
  <c r="DZ148" i="1"/>
  <c r="DY148" i="1"/>
  <c r="DQ148" i="1"/>
  <c r="DP148" i="1"/>
  <c r="DK148" i="1"/>
  <c r="DJ148" i="1"/>
  <c r="DH148" i="1"/>
  <c r="DG148" i="1"/>
  <c r="AH148" i="1"/>
  <c r="AG148" i="1"/>
  <c r="DE148" i="1"/>
  <c r="DD148" i="1"/>
  <c r="DB148" i="1"/>
  <c r="DA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O148" i="1" l="1"/>
  <c r="EN148" i="1"/>
  <c r="W134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EO132" i="1" l="1"/>
  <c r="EN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L135" i="1" l="1"/>
  <c r="EK135" i="1"/>
  <c r="EF135" i="1"/>
  <c r="EE135" i="1"/>
  <c r="EC135" i="1"/>
  <c r="EB135" i="1"/>
  <c r="DZ135" i="1"/>
  <c r="DY135" i="1"/>
  <c r="DQ135" i="1"/>
  <c r="DP135" i="1"/>
  <c r="DK135" i="1"/>
  <c r="DJ135" i="1"/>
  <c r="DH135" i="1"/>
  <c r="DG135" i="1"/>
  <c r="DE135" i="1"/>
  <c r="DD135" i="1"/>
  <c r="DB135" i="1"/>
  <c r="DA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G134" i="1"/>
  <c r="ED134" i="1"/>
  <c r="DF134" i="1"/>
  <c r="CE134" i="1"/>
  <c r="BJ134" i="1"/>
  <c r="AF134" i="1"/>
  <c r="Z134" i="1"/>
  <c r="H134" i="1"/>
  <c r="EG133" i="1"/>
  <c r="ED133" i="1"/>
  <c r="CE133" i="1"/>
  <c r="AF133" i="1"/>
  <c r="AC133" i="1"/>
  <c r="Z133" i="1"/>
  <c r="W133" i="1"/>
  <c r="Q133" i="1"/>
  <c r="EG132" i="1"/>
  <c r="ED132" i="1"/>
  <c r="CE132" i="1"/>
  <c r="BM132" i="1"/>
  <c r="AF132" i="1"/>
  <c r="AC132" i="1"/>
  <c r="W132" i="1"/>
  <c r="H132" i="1"/>
  <c r="EG131" i="1"/>
  <c r="ED131" i="1"/>
  <c r="CE131" i="1"/>
  <c r="AF131" i="1"/>
  <c r="AC131" i="1"/>
  <c r="Z131" i="1"/>
  <c r="W131" i="1"/>
  <c r="Q131" i="1"/>
  <c r="H131" i="1"/>
  <c r="EG130" i="1"/>
  <c r="ED130" i="1"/>
  <c r="CE130" i="1"/>
  <c r="AF130" i="1"/>
  <c r="W130" i="1"/>
  <c r="Q130" i="1"/>
  <c r="EG129" i="1"/>
  <c r="CE129" i="1"/>
  <c r="BM129" i="1"/>
  <c r="BJ129" i="1"/>
  <c r="AF129" i="1"/>
  <c r="Z129" i="1"/>
  <c r="W129" i="1"/>
  <c r="EN135" i="1" l="1"/>
  <c r="EO135" i="1"/>
  <c r="DZ122" i="1"/>
  <c r="DY122" i="1"/>
  <c r="DH122" i="1"/>
  <c r="DG122" i="1"/>
  <c r="DB122" i="1"/>
  <c r="DA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Z109" i="1"/>
  <c r="DY109" i="1"/>
  <c r="DQ109" i="1"/>
  <c r="DP109" i="1"/>
  <c r="DK109" i="1"/>
  <c r="DJ109" i="1"/>
  <c r="DH109" i="1"/>
  <c r="DG109" i="1"/>
  <c r="DE109" i="1"/>
  <c r="DD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Z96" i="1"/>
  <c r="DY96" i="1"/>
  <c r="DQ96" i="1"/>
  <c r="DP96" i="1"/>
  <c r="DK96" i="1"/>
  <c r="DJ96" i="1"/>
  <c r="DC87" i="1"/>
  <c r="DC89" i="1"/>
  <c r="DC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Z83" i="1"/>
  <c r="DY83" i="1"/>
  <c r="DK83" i="1"/>
  <c r="DJ83" i="1"/>
  <c r="DH83" i="1"/>
  <c r="DG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K70" i="1"/>
  <c r="DJ70" i="1"/>
  <c r="DH70" i="1"/>
  <c r="DG70" i="1"/>
  <c r="DC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Z57" i="1"/>
  <c r="DY57" i="1"/>
  <c r="DK57" i="1"/>
  <c r="DJ57" i="1"/>
  <c r="DH57" i="1"/>
  <c r="DG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Z44" i="1"/>
  <c r="DY44" i="1"/>
  <c r="DQ44" i="1"/>
  <c r="DP44" i="1"/>
  <c r="DK44" i="1"/>
  <c r="DJ44" i="1"/>
  <c r="DH44" i="1"/>
  <c r="DG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Z31" i="1"/>
  <c r="DY31" i="1"/>
  <c r="DQ31" i="1"/>
  <c r="DP31" i="1"/>
  <c r="DK31" i="1"/>
  <c r="DJ31" i="1"/>
  <c r="DH31" i="1"/>
  <c r="DG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M15" i="1"/>
  <c r="DZ18" i="1"/>
  <c r="DY18" i="1"/>
  <c r="DQ18" i="1"/>
  <c r="DP18" i="1"/>
  <c r="DK18" i="1"/>
  <c r="DJ18" i="1"/>
  <c r="DH18" i="1"/>
  <c r="DG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O121" i="1" l="1"/>
  <c r="EO120" i="1"/>
  <c r="EO119" i="1"/>
  <c r="EO118" i="1"/>
  <c r="EO117" i="1"/>
  <c r="EO116" i="1"/>
  <c r="EO115" i="1"/>
  <c r="EO114" i="1"/>
  <c r="EO113" i="1"/>
  <c r="EO112" i="1"/>
  <c r="EO111" i="1"/>
  <c r="EO110" i="1"/>
  <c r="EO108" i="1"/>
  <c r="EO107" i="1"/>
  <c r="EO106" i="1"/>
  <c r="EO105" i="1"/>
  <c r="EO104" i="1"/>
  <c r="EO103" i="1"/>
  <c r="EO102" i="1"/>
  <c r="EO101" i="1"/>
  <c r="EO100" i="1"/>
  <c r="EO99" i="1"/>
  <c r="EO98" i="1"/>
  <c r="EO97" i="1"/>
  <c r="EO95" i="1"/>
  <c r="EO94" i="1"/>
  <c r="EO93" i="1"/>
  <c r="EO92" i="1"/>
  <c r="EO91" i="1"/>
  <c r="EO90" i="1"/>
  <c r="EO89" i="1"/>
  <c r="EO88" i="1"/>
  <c r="EO87" i="1"/>
  <c r="EO86" i="1"/>
  <c r="EO85" i="1"/>
  <c r="EO84" i="1"/>
  <c r="EO82" i="1"/>
  <c r="EO81" i="1"/>
  <c r="EO80" i="1"/>
  <c r="EO79" i="1"/>
  <c r="EO78" i="1"/>
  <c r="EO77" i="1"/>
  <c r="EO76" i="1"/>
  <c r="EO75" i="1"/>
  <c r="EO74" i="1"/>
  <c r="EO73" i="1"/>
  <c r="EO72" i="1"/>
  <c r="EO71" i="1"/>
  <c r="EO69" i="1"/>
  <c r="EO68" i="1"/>
  <c r="EO67" i="1"/>
  <c r="EO66" i="1"/>
  <c r="EO65" i="1"/>
  <c r="EO64" i="1"/>
  <c r="EO63" i="1"/>
  <c r="EO62" i="1"/>
  <c r="EO61" i="1"/>
  <c r="EO60" i="1"/>
  <c r="EO59" i="1"/>
  <c r="EO58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N121" i="1"/>
  <c r="EN120" i="1"/>
  <c r="EN119" i="1"/>
  <c r="EN118" i="1"/>
  <c r="EN117" i="1"/>
  <c r="EN116" i="1"/>
  <c r="EN115" i="1"/>
  <c r="EN114" i="1"/>
  <c r="EN113" i="1"/>
  <c r="EN112" i="1"/>
  <c r="EN111" i="1"/>
  <c r="EN110" i="1"/>
  <c r="EN108" i="1"/>
  <c r="EN107" i="1"/>
  <c r="EN106" i="1"/>
  <c r="EN105" i="1"/>
  <c r="EN104" i="1"/>
  <c r="EN103" i="1"/>
  <c r="EN102" i="1"/>
  <c r="EN101" i="1"/>
  <c r="EN100" i="1"/>
  <c r="EN99" i="1"/>
  <c r="EN98" i="1"/>
  <c r="EN97" i="1"/>
  <c r="EN95" i="1"/>
  <c r="EN94" i="1"/>
  <c r="EN93" i="1"/>
  <c r="EN92" i="1"/>
  <c r="EN91" i="1"/>
  <c r="EN90" i="1"/>
  <c r="EN89" i="1"/>
  <c r="EN88" i="1"/>
  <c r="EN87" i="1"/>
  <c r="EN86" i="1"/>
  <c r="EN85" i="1"/>
  <c r="EN84" i="1"/>
  <c r="EN82" i="1"/>
  <c r="EN81" i="1"/>
  <c r="EN80" i="1"/>
  <c r="EN79" i="1"/>
  <c r="EN78" i="1"/>
  <c r="EN77" i="1"/>
  <c r="EN76" i="1"/>
  <c r="EN75" i="1"/>
  <c r="EN74" i="1"/>
  <c r="EN73" i="1"/>
  <c r="EN72" i="1"/>
  <c r="EN71" i="1"/>
  <c r="EN69" i="1"/>
  <c r="EN68" i="1"/>
  <c r="EN67" i="1"/>
  <c r="EN66" i="1"/>
  <c r="EN65" i="1"/>
  <c r="EN64" i="1"/>
  <c r="EN63" i="1"/>
  <c r="EN62" i="1"/>
  <c r="EN61" i="1"/>
  <c r="EN60" i="1"/>
  <c r="EN59" i="1"/>
  <c r="EN58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O7" i="1"/>
  <c r="EO8" i="1"/>
  <c r="EO9" i="1"/>
  <c r="EO10" i="1"/>
  <c r="EO11" i="1"/>
  <c r="EO12" i="1"/>
  <c r="EO13" i="1"/>
  <c r="EO14" i="1"/>
  <c r="EO15" i="1"/>
  <c r="EO16" i="1"/>
  <c r="EO17" i="1"/>
  <c r="EO6" i="1"/>
  <c r="EN7" i="1"/>
  <c r="EN8" i="1"/>
  <c r="EN9" i="1"/>
  <c r="EN10" i="1"/>
  <c r="EN11" i="1"/>
  <c r="EN12" i="1"/>
  <c r="EN13" i="1"/>
  <c r="EN14" i="1"/>
  <c r="EN15" i="1"/>
  <c r="EN16" i="1"/>
  <c r="EN17" i="1"/>
  <c r="EN6" i="1"/>
  <c r="EG128" i="1"/>
  <c r="EG127" i="1"/>
  <c r="EG126" i="1"/>
  <c r="EG125" i="1"/>
  <c r="EG124" i="1"/>
  <c r="EG123" i="1"/>
  <c r="ED128" i="1"/>
  <c r="ED127" i="1"/>
  <c r="ED125" i="1"/>
  <c r="ED124" i="1"/>
  <c r="DF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D115" i="1"/>
  <c r="ED114" i="1"/>
  <c r="ED113" i="1"/>
  <c r="ED112" i="1"/>
  <c r="ED111" i="1"/>
  <c r="DQ122" i="1"/>
  <c r="DP122" i="1"/>
  <c r="DR112" i="1"/>
  <c r="DK122" i="1"/>
  <c r="DJ122" i="1"/>
  <c r="DE122" i="1"/>
  <c r="DD122" i="1"/>
  <c r="DF116" i="1"/>
  <c r="DF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F109" i="1"/>
  <c r="EE109" i="1"/>
  <c r="EG108" i="1"/>
  <c r="EG107" i="1"/>
  <c r="EG106" i="1"/>
  <c r="EG105" i="1"/>
  <c r="EG104" i="1"/>
  <c r="EG103" i="1"/>
  <c r="EG102" i="1"/>
  <c r="EG101" i="1"/>
  <c r="EG99" i="1"/>
  <c r="EG98" i="1"/>
  <c r="EG97" i="1"/>
  <c r="ED108" i="1"/>
  <c r="ED106" i="1"/>
  <c r="ED105" i="1"/>
  <c r="ED104" i="1"/>
  <c r="ED102" i="1"/>
  <c r="ED101" i="1"/>
  <c r="ED100" i="1"/>
  <c r="ED99" i="1"/>
  <c r="ED97" i="1"/>
  <c r="DB109" i="1"/>
  <c r="DA109" i="1"/>
  <c r="DC102" i="1"/>
  <c r="DC99" i="1"/>
  <c r="DC98" i="1"/>
  <c r="DC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F96" i="1"/>
  <c r="EE96" i="1"/>
  <c r="EG95" i="1"/>
  <c r="EG94" i="1"/>
  <c r="EG93" i="1"/>
  <c r="EG92" i="1"/>
  <c r="EG91" i="1"/>
  <c r="EG90" i="1"/>
  <c r="EG89" i="1"/>
  <c r="EG87" i="1"/>
  <c r="EG86" i="1"/>
  <c r="ED95" i="1"/>
  <c r="ED93" i="1"/>
  <c r="ED91" i="1"/>
  <c r="ED90" i="1"/>
  <c r="ED87" i="1"/>
  <c r="ED85" i="1"/>
  <c r="DH96" i="1"/>
  <c r="DG96" i="1"/>
  <c r="DE96" i="1"/>
  <c r="DD96" i="1"/>
  <c r="DF90" i="1"/>
  <c r="DB96" i="1"/>
  <c r="DA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F83" i="1"/>
  <c r="EE83" i="1"/>
  <c r="EG81" i="1"/>
  <c r="EG80" i="1"/>
  <c r="EG79" i="1"/>
  <c r="EG78" i="1"/>
  <c r="EG77" i="1"/>
  <c r="EG76" i="1"/>
  <c r="EG75" i="1"/>
  <c r="EG74" i="1"/>
  <c r="EG73" i="1"/>
  <c r="EG72" i="1"/>
  <c r="EG71" i="1"/>
  <c r="ED80" i="1"/>
  <c r="ED79" i="1"/>
  <c r="ED78" i="1"/>
  <c r="ED76" i="1"/>
  <c r="ED75" i="1"/>
  <c r="ED74" i="1"/>
  <c r="ED73" i="1"/>
  <c r="ED72" i="1"/>
  <c r="ED71" i="1"/>
  <c r="DQ83" i="1"/>
  <c r="DP83" i="1"/>
  <c r="DR82" i="1"/>
  <c r="DE83" i="1"/>
  <c r="DD83" i="1"/>
  <c r="DF71" i="1"/>
  <c r="DB83" i="1"/>
  <c r="DA83" i="1"/>
  <c r="DC82" i="1"/>
  <c r="DC81" i="1"/>
  <c r="DC80" i="1"/>
  <c r="DC76" i="1"/>
  <c r="DC75" i="1"/>
  <c r="DC72" i="1"/>
  <c r="DC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F70" i="1"/>
  <c r="EE70" i="1"/>
  <c r="EG69" i="1"/>
  <c r="EG68" i="1"/>
  <c r="EG67" i="1"/>
  <c r="EG66" i="1"/>
  <c r="EG65" i="1"/>
  <c r="EG63" i="1"/>
  <c r="EG62" i="1"/>
  <c r="EG61" i="1"/>
  <c r="EG60" i="1"/>
  <c r="EG59" i="1"/>
  <c r="EG58" i="1"/>
  <c r="ED69" i="1"/>
  <c r="ED65" i="1"/>
  <c r="ED64" i="1"/>
  <c r="ED63" i="1"/>
  <c r="ED60" i="1"/>
  <c r="ED59" i="1"/>
  <c r="ED58" i="1"/>
  <c r="DZ70" i="1"/>
  <c r="DY70" i="1"/>
  <c r="DQ70" i="1"/>
  <c r="DP70" i="1"/>
  <c r="DR65" i="1"/>
  <c r="DE70" i="1"/>
  <c r="DD70" i="1"/>
  <c r="DF61" i="1"/>
  <c r="DB70" i="1"/>
  <c r="DA70" i="1"/>
  <c r="DC65" i="1"/>
  <c r="DC63" i="1"/>
  <c r="DC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F57" i="1"/>
  <c r="EE57" i="1"/>
  <c r="EG56" i="1"/>
  <c r="EG55" i="1"/>
  <c r="EG54" i="1"/>
  <c r="EG53" i="1"/>
  <c r="EG52" i="1"/>
  <c r="EG50" i="1"/>
  <c r="EG49" i="1"/>
  <c r="EG48" i="1"/>
  <c r="EG47" i="1"/>
  <c r="EG45" i="1"/>
  <c r="ED56" i="1"/>
  <c r="ED54" i="1"/>
  <c r="ED52" i="1"/>
  <c r="ED50" i="1"/>
  <c r="ED49" i="1"/>
  <c r="ED48" i="1"/>
  <c r="ED47" i="1"/>
  <c r="ED46" i="1"/>
  <c r="ED45" i="1"/>
  <c r="DQ57" i="1"/>
  <c r="DP57" i="1"/>
  <c r="DR46" i="1"/>
  <c r="DE57" i="1"/>
  <c r="DD57" i="1"/>
  <c r="DF55" i="1"/>
  <c r="DB57" i="1"/>
  <c r="DA57" i="1"/>
  <c r="DC49" i="1"/>
  <c r="DC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F44" i="1"/>
  <c r="EE44" i="1"/>
  <c r="EG43" i="1"/>
  <c r="EG41" i="1"/>
  <c r="EG40" i="1"/>
  <c r="EG39" i="1"/>
  <c r="EG38" i="1"/>
  <c r="EG37" i="1"/>
  <c r="EG35" i="1"/>
  <c r="EG34" i="1"/>
  <c r="EG33" i="1"/>
  <c r="ED43" i="1"/>
  <c r="ED42" i="1"/>
  <c r="ED41" i="1"/>
  <c r="ED40" i="1"/>
  <c r="ED39" i="1"/>
  <c r="ED38" i="1"/>
  <c r="ED36" i="1"/>
  <c r="ED35" i="1"/>
  <c r="ED33" i="1"/>
  <c r="ED32" i="1"/>
  <c r="DE44" i="1"/>
  <c r="DD44" i="1"/>
  <c r="DB44" i="1"/>
  <c r="DA44" i="1"/>
  <c r="DC43" i="1"/>
  <c r="DC41" i="1"/>
  <c r="DC38" i="1"/>
  <c r="DC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D30" i="1"/>
  <c r="ED29" i="1"/>
  <c r="ED28" i="1"/>
  <c r="ED27" i="1"/>
  <c r="ED26" i="1"/>
  <c r="ED25" i="1"/>
  <c r="ED24" i="1"/>
  <c r="ED23" i="1"/>
  <c r="ED22" i="1"/>
  <c r="ED21" i="1"/>
  <c r="DE31" i="1"/>
  <c r="DD31" i="1"/>
  <c r="DB31" i="1"/>
  <c r="DA31" i="1"/>
  <c r="DC30" i="1"/>
  <c r="DC25" i="1"/>
  <c r="DC24" i="1"/>
  <c r="DC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F18" i="1"/>
  <c r="EE18" i="1"/>
  <c r="EG17" i="1"/>
  <c r="EG16" i="1"/>
  <c r="EG14" i="1"/>
  <c r="EG13" i="1"/>
  <c r="EG12" i="1"/>
  <c r="EG11" i="1"/>
  <c r="EG10" i="1"/>
  <c r="EG7" i="1"/>
  <c r="EG6" i="1"/>
  <c r="ED17" i="1"/>
  <c r="ED16" i="1"/>
  <c r="ED15" i="1"/>
  <c r="ED14" i="1"/>
  <c r="ED13" i="1"/>
  <c r="ED12" i="1"/>
  <c r="ED11" i="1"/>
  <c r="ED10" i="1"/>
  <c r="ED9" i="1"/>
  <c r="ED7" i="1"/>
  <c r="ED6" i="1"/>
  <c r="DE18" i="1"/>
  <c r="DD18" i="1"/>
  <c r="DB18" i="1"/>
  <c r="DA18" i="1"/>
  <c r="DC14" i="1"/>
  <c r="DC10" i="1"/>
  <c r="DC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L122" i="1" l="1"/>
  <c r="EK122" i="1"/>
  <c r="EC122" i="1"/>
  <c r="EB122" i="1"/>
  <c r="CD122" i="1"/>
  <c r="CC122" i="1"/>
  <c r="AT122" i="1"/>
  <c r="AS122" i="1"/>
  <c r="AN122" i="1"/>
  <c r="AM122" i="1"/>
  <c r="AE122" i="1"/>
  <c r="AD122" i="1"/>
  <c r="P122" i="1"/>
  <c r="O122" i="1"/>
  <c r="ED121" i="1"/>
  <c r="AF121" i="1"/>
  <c r="ED120" i="1"/>
  <c r="CE120" i="1"/>
  <c r="AF120" i="1"/>
  <c r="Q120" i="1"/>
  <c r="ED119" i="1"/>
  <c r="AF119" i="1"/>
  <c r="Q119" i="1"/>
  <c r="CE118" i="1"/>
  <c r="AF118" i="1"/>
  <c r="ED117" i="1"/>
  <c r="CE117" i="1"/>
  <c r="AF117" i="1"/>
  <c r="Q117" i="1"/>
  <c r="CE116" i="1"/>
  <c r="AF116" i="1"/>
  <c r="EL109" i="1"/>
  <c r="EK109" i="1"/>
  <c r="EC109" i="1"/>
  <c r="EB109" i="1"/>
  <c r="CD109" i="1"/>
  <c r="CC109" i="1"/>
  <c r="AT109" i="1"/>
  <c r="AS109" i="1"/>
  <c r="AN109" i="1"/>
  <c r="AM109" i="1"/>
  <c r="AE109" i="1"/>
  <c r="AD109" i="1"/>
  <c r="P109" i="1"/>
  <c r="O109" i="1"/>
  <c r="EL96" i="1"/>
  <c r="EK96" i="1"/>
  <c r="EC96" i="1"/>
  <c r="EB96" i="1"/>
  <c r="CD96" i="1"/>
  <c r="CC96" i="1"/>
  <c r="AT96" i="1"/>
  <c r="AS96" i="1"/>
  <c r="AN96" i="1"/>
  <c r="AM96" i="1"/>
  <c r="AE96" i="1"/>
  <c r="AD96" i="1"/>
  <c r="P96" i="1"/>
  <c r="O96" i="1"/>
  <c r="EL83" i="1"/>
  <c r="EK83" i="1"/>
  <c r="EC83" i="1"/>
  <c r="EB83" i="1"/>
  <c r="CD83" i="1"/>
  <c r="CC83" i="1"/>
  <c r="AT83" i="1"/>
  <c r="AS83" i="1"/>
  <c r="AN83" i="1"/>
  <c r="AM83" i="1"/>
  <c r="AE83" i="1"/>
  <c r="AD83" i="1"/>
  <c r="P83" i="1"/>
  <c r="O83" i="1"/>
  <c r="EL70" i="1"/>
  <c r="EK70" i="1"/>
  <c r="EC70" i="1"/>
  <c r="EB70" i="1"/>
  <c r="CD70" i="1"/>
  <c r="CC70" i="1"/>
  <c r="AT70" i="1"/>
  <c r="AS70" i="1"/>
  <c r="AN70" i="1"/>
  <c r="AM70" i="1"/>
  <c r="AD70" i="1"/>
  <c r="P70" i="1"/>
  <c r="O70" i="1"/>
  <c r="EL57" i="1"/>
  <c r="EK57" i="1"/>
  <c r="EC57" i="1"/>
  <c r="EB57" i="1"/>
  <c r="CD57" i="1"/>
  <c r="CC57" i="1"/>
  <c r="AT57" i="1"/>
  <c r="AS57" i="1"/>
  <c r="AN57" i="1"/>
  <c r="AM57" i="1"/>
  <c r="AE57" i="1"/>
  <c r="AD57" i="1"/>
  <c r="P57" i="1"/>
  <c r="O57" i="1"/>
  <c r="EL44" i="1"/>
  <c r="EK44" i="1"/>
  <c r="EC44" i="1"/>
  <c r="EB44" i="1"/>
  <c r="CD44" i="1"/>
  <c r="CC44" i="1"/>
  <c r="AT44" i="1"/>
  <c r="AS44" i="1"/>
  <c r="AN44" i="1"/>
  <c r="AM44" i="1"/>
  <c r="AE44" i="1"/>
  <c r="AD44" i="1"/>
  <c r="P44" i="1"/>
  <c r="O44" i="1"/>
  <c r="EL31" i="1"/>
  <c r="EK31" i="1"/>
  <c r="EC31" i="1"/>
  <c r="EB31" i="1"/>
  <c r="CD31" i="1"/>
  <c r="CC31" i="1"/>
  <c r="AT31" i="1"/>
  <c r="AS31" i="1"/>
  <c r="AN31" i="1"/>
  <c r="AM31" i="1"/>
  <c r="AE31" i="1"/>
  <c r="AD31" i="1"/>
  <c r="P31" i="1"/>
  <c r="O31" i="1"/>
  <c r="EL18" i="1"/>
  <c r="EK18" i="1"/>
  <c r="EC18" i="1"/>
  <c r="EB18" i="1"/>
  <c r="CD18" i="1"/>
  <c r="CC18" i="1"/>
  <c r="AT18" i="1"/>
  <c r="AS18" i="1"/>
  <c r="AN18" i="1"/>
  <c r="AM18" i="1"/>
  <c r="AE18" i="1"/>
  <c r="AD18" i="1"/>
  <c r="P18" i="1"/>
  <c r="O18" i="1"/>
  <c r="EN44" i="1" l="1"/>
  <c r="EO70" i="1"/>
  <c r="EO96" i="1"/>
  <c r="EO109" i="1"/>
  <c r="EN18" i="1"/>
  <c r="EN31" i="1"/>
  <c r="EN70" i="1"/>
  <c r="EO44" i="1"/>
  <c r="EO18" i="1"/>
  <c r="EO57" i="1"/>
  <c r="EN83" i="1"/>
  <c r="EN109" i="1"/>
  <c r="EO122" i="1"/>
  <c r="EN57" i="1"/>
  <c r="EO83" i="1"/>
  <c r="EO31" i="1"/>
  <c r="EN122" i="1"/>
  <c r="EN96" i="1"/>
</calcChain>
</file>

<file path=xl/sharedStrings.xml><?xml version="1.0" encoding="utf-8"?>
<sst xmlns="http://schemas.openxmlformats.org/spreadsheetml/2006/main" count="457" uniqueCount="70">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</sst>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2" width="10.88671875" style="6" bestFit="1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88671875" style="6" bestFit="1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9.109375" style="6" customWidth="1"/>
    <col min="117" max="117" width="9.109375" style="12" customWidth="1"/>
    <col min="118" max="118" width="10.33203125" style="6" bestFit="1" customWidth="1"/>
    <col min="119" max="119" width="11.33203125" style="6" bestFit="1" customWidth="1"/>
    <col min="120" max="120" width="9.109375" style="12" customWidth="1"/>
    <col min="121" max="121" width="10.33203125" style="6" bestFit="1" customWidth="1"/>
    <col min="122" max="122" width="9.88671875" style="6" bestFit="1" customWidth="1"/>
    <col min="123" max="123" width="9" style="6" customWidth="1"/>
    <col min="124" max="124" width="10.33203125" style="6" customWidth="1"/>
    <col min="125" max="125" width="11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0" width="10.33203125" style="6" bestFit="1" customWidth="1"/>
    <col min="131" max="131" width="9.109375" style="6" customWidth="1"/>
    <col min="132" max="132" width="9.109375" style="12" customWidth="1"/>
    <col min="133" max="134" width="10.88671875" style="6" bestFit="1" customWidth="1"/>
    <col min="135" max="135" width="9.88671875" style="12" bestFit="1" customWidth="1"/>
    <col min="136" max="136" width="10.88671875" style="6" bestFit="1" customWidth="1"/>
    <col min="137" max="137" width="12.44140625" style="6" bestFit="1" customWidth="1"/>
    <col min="138" max="138" width="9.109375" style="12" customWidth="1"/>
    <col min="139" max="139" width="10.33203125" style="6" bestFit="1" customWidth="1"/>
    <col min="140" max="140" width="11.33203125" style="6" bestFit="1" customWidth="1"/>
    <col min="141" max="141" width="9.109375" style="12" customWidth="1"/>
    <col min="142" max="142" width="10.33203125" style="6" bestFit="1" customWidth="1"/>
    <col min="143" max="143" width="9.44140625" style="6" bestFit="1" customWidth="1"/>
    <col min="144" max="144" width="14.44140625" style="12" customWidth="1"/>
    <col min="145" max="145" width="14.44140625" style="6" customWidth="1"/>
    <col min="146" max="146" width="9.109375" style="6"/>
    <col min="147" max="147" width="1.6640625" style="6" customWidth="1"/>
    <col min="148" max="150" width="9.109375" style="6"/>
    <col min="151" max="151" width="1.6640625" style="6" customWidth="1"/>
    <col min="152" max="154" width="9.109375" style="6"/>
    <col min="155" max="155" width="1.6640625" style="6" customWidth="1"/>
    <col min="156" max="158" width="9.109375" style="6"/>
    <col min="159" max="159" width="1.6640625" style="6" customWidth="1"/>
    <col min="163" max="163" width="1.6640625" customWidth="1"/>
    <col min="167" max="167" width="1.6640625" customWidth="1"/>
    <col min="171" max="171" width="1.6640625" customWidth="1"/>
    <col min="172" max="172" width="12.109375" customWidth="1"/>
    <col min="175" max="175" width="1.6640625" customWidth="1"/>
    <col min="179" max="179" width="1.6640625" customWidth="1"/>
    <col min="183" max="183" width="1.6640625" customWidth="1"/>
    <col min="187" max="187" width="1.6640625" customWidth="1"/>
  </cols>
  <sheetData>
    <row r="1" spans="1:269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8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7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</row>
    <row r="2" spans="1:269" s="25" customFormat="1" ht="21" customHeight="1" x14ac:dyDescent="0.4">
      <c r="B2" s="44" t="s">
        <v>18</v>
      </c>
      <c r="C2" s="98" t="s">
        <v>53</v>
      </c>
      <c r="D2" s="98"/>
      <c r="E2" s="98"/>
      <c r="F2" s="98"/>
      <c r="G2" s="98"/>
      <c r="H2" s="98"/>
      <c r="I2" s="98"/>
      <c r="J2" s="98"/>
      <c r="K2" s="98"/>
      <c r="L2" s="98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3"/>
      <c r="DQ2" s="24"/>
      <c r="DR2" s="24"/>
      <c r="DS2" s="24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3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</row>
    <row r="3" spans="1:269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3"/>
      <c r="DQ3" s="24"/>
      <c r="DR3" s="24"/>
      <c r="DS3" s="24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3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</row>
    <row r="4" spans="1:269" s="10" customFormat="1" ht="45" customHeight="1" x14ac:dyDescent="0.3">
      <c r="A4" s="92" t="s">
        <v>0</v>
      </c>
      <c r="B4" s="93"/>
      <c r="C4" s="89" t="s">
        <v>40</v>
      </c>
      <c r="D4" s="99"/>
      <c r="E4" s="100"/>
      <c r="F4" s="89" t="s">
        <v>26</v>
      </c>
      <c r="G4" s="99"/>
      <c r="H4" s="100"/>
      <c r="I4" s="89" t="s">
        <v>27</v>
      </c>
      <c r="J4" s="99"/>
      <c r="K4" s="100"/>
      <c r="L4" s="89" t="s">
        <v>48</v>
      </c>
      <c r="M4" s="99"/>
      <c r="N4" s="100"/>
      <c r="O4" s="94" t="s">
        <v>19</v>
      </c>
      <c r="P4" s="95"/>
      <c r="Q4" s="96"/>
      <c r="R4" s="89" t="s">
        <v>56</v>
      </c>
      <c r="S4" s="90"/>
      <c r="T4" s="91"/>
      <c r="U4" s="89" t="s">
        <v>28</v>
      </c>
      <c r="V4" s="90"/>
      <c r="W4" s="91"/>
      <c r="X4" s="89" t="s">
        <v>29</v>
      </c>
      <c r="Y4" s="90"/>
      <c r="Z4" s="91"/>
      <c r="AA4" s="89" t="s">
        <v>41</v>
      </c>
      <c r="AB4" s="90"/>
      <c r="AC4" s="91"/>
      <c r="AD4" s="97" t="s">
        <v>30</v>
      </c>
      <c r="AE4" s="95"/>
      <c r="AF4" s="96"/>
      <c r="AG4" s="89" t="s">
        <v>63</v>
      </c>
      <c r="AH4" s="90"/>
      <c r="AI4" s="91"/>
      <c r="AJ4" s="89" t="s">
        <v>46</v>
      </c>
      <c r="AK4" s="90"/>
      <c r="AL4" s="91"/>
      <c r="AM4" s="94" t="s">
        <v>20</v>
      </c>
      <c r="AN4" s="95"/>
      <c r="AO4" s="96"/>
      <c r="AP4" s="94" t="s">
        <v>60</v>
      </c>
      <c r="AQ4" s="95"/>
      <c r="AR4" s="96"/>
      <c r="AS4" s="94" t="s">
        <v>31</v>
      </c>
      <c r="AT4" s="95"/>
      <c r="AU4" s="96"/>
      <c r="AV4" s="89" t="s">
        <v>54</v>
      </c>
      <c r="AW4" s="90"/>
      <c r="AX4" s="91"/>
      <c r="AY4" s="89" t="s">
        <v>38</v>
      </c>
      <c r="AZ4" s="90"/>
      <c r="BA4" s="91"/>
      <c r="BB4" s="89" t="s">
        <v>42</v>
      </c>
      <c r="BC4" s="90"/>
      <c r="BD4" s="91"/>
      <c r="BE4" s="89" t="s">
        <v>39</v>
      </c>
      <c r="BF4" s="90"/>
      <c r="BG4" s="91"/>
      <c r="BH4" s="89" t="s">
        <v>43</v>
      </c>
      <c r="BI4" s="90"/>
      <c r="BJ4" s="91"/>
      <c r="BK4" s="89" t="s">
        <v>32</v>
      </c>
      <c r="BL4" s="90"/>
      <c r="BM4" s="91"/>
      <c r="BN4" s="89" t="s">
        <v>33</v>
      </c>
      <c r="BO4" s="90"/>
      <c r="BP4" s="91"/>
      <c r="BQ4" s="89" t="s">
        <v>50</v>
      </c>
      <c r="BR4" s="99"/>
      <c r="BS4" s="100"/>
      <c r="BT4" s="89" t="s">
        <v>57</v>
      </c>
      <c r="BU4" s="90"/>
      <c r="BV4" s="91"/>
      <c r="BW4" s="89" t="s">
        <v>59</v>
      </c>
      <c r="BX4" s="90"/>
      <c r="BY4" s="91"/>
      <c r="BZ4" s="89" t="s">
        <v>55</v>
      </c>
      <c r="CA4" s="90"/>
      <c r="CB4" s="91"/>
      <c r="CC4" s="94" t="s">
        <v>21</v>
      </c>
      <c r="CD4" s="95"/>
      <c r="CE4" s="96"/>
      <c r="CF4" s="89" t="s">
        <v>44</v>
      </c>
      <c r="CG4" s="90"/>
      <c r="CH4" s="91"/>
      <c r="CI4" s="89" t="s">
        <v>68</v>
      </c>
      <c r="CJ4" s="90"/>
      <c r="CK4" s="91"/>
      <c r="CL4" s="89" t="s">
        <v>64</v>
      </c>
      <c r="CM4" s="90"/>
      <c r="CN4" s="91"/>
      <c r="CO4" s="89" t="s">
        <v>49</v>
      </c>
      <c r="CP4" s="90"/>
      <c r="CQ4" s="91"/>
      <c r="CR4" s="89" t="s">
        <v>69</v>
      </c>
      <c r="CS4" s="90"/>
      <c r="CT4" s="91"/>
      <c r="CU4" s="89" t="s">
        <v>67</v>
      </c>
      <c r="CV4" s="90"/>
      <c r="CW4" s="91"/>
      <c r="CX4" s="89" t="s">
        <v>62</v>
      </c>
      <c r="CY4" s="90"/>
      <c r="CZ4" s="91"/>
      <c r="DA4" s="89" t="s">
        <v>34</v>
      </c>
      <c r="DB4" s="90"/>
      <c r="DC4" s="91"/>
      <c r="DD4" s="89" t="s">
        <v>35</v>
      </c>
      <c r="DE4" s="90"/>
      <c r="DF4" s="91"/>
      <c r="DG4" s="89" t="s">
        <v>51</v>
      </c>
      <c r="DH4" s="90"/>
      <c r="DI4" s="91"/>
      <c r="DJ4" s="89" t="s">
        <v>52</v>
      </c>
      <c r="DK4" s="90"/>
      <c r="DL4" s="91"/>
      <c r="DM4" s="89" t="s">
        <v>65</v>
      </c>
      <c r="DN4" s="90"/>
      <c r="DO4" s="91"/>
      <c r="DP4" s="89" t="s">
        <v>45</v>
      </c>
      <c r="DQ4" s="90"/>
      <c r="DR4" s="91"/>
      <c r="DS4" s="89" t="s">
        <v>61</v>
      </c>
      <c r="DT4" s="90"/>
      <c r="DU4" s="91"/>
      <c r="DV4" s="89" t="s">
        <v>66</v>
      </c>
      <c r="DW4" s="90"/>
      <c r="DX4" s="91"/>
      <c r="DY4" s="89" t="s">
        <v>47</v>
      </c>
      <c r="DZ4" s="90"/>
      <c r="EA4" s="91"/>
      <c r="EB4" s="94" t="s">
        <v>36</v>
      </c>
      <c r="EC4" s="95"/>
      <c r="ED4" s="96"/>
      <c r="EE4" s="89" t="s">
        <v>22</v>
      </c>
      <c r="EF4" s="90"/>
      <c r="EG4" s="91"/>
      <c r="EH4" s="94" t="s">
        <v>58</v>
      </c>
      <c r="EI4" s="95"/>
      <c r="EJ4" s="96"/>
      <c r="EK4" s="94" t="s">
        <v>37</v>
      </c>
      <c r="EL4" s="95"/>
      <c r="EM4" s="96"/>
      <c r="EN4" s="46" t="s">
        <v>23</v>
      </c>
      <c r="EO4" s="47" t="s">
        <v>23</v>
      </c>
      <c r="EP4" s="7"/>
      <c r="EQ4" s="8"/>
      <c r="ER4" s="7"/>
      <c r="ES4" s="7"/>
      <c r="ET4" s="7"/>
      <c r="EU4" s="8"/>
      <c r="EV4" s="7"/>
      <c r="EW4" s="7"/>
      <c r="EX4" s="7"/>
      <c r="EY4" s="8"/>
      <c r="EZ4" s="7"/>
      <c r="FA4" s="7"/>
      <c r="FB4" s="7"/>
      <c r="FC4" s="8"/>
      <c r="FD4" s="9"/>
      <c r="FE4" s="9"/>
      <c r="FF4" s="9"/>
      <c r="FH4" s="9"/>
      <c r="FI4" s="9"/>
      <c r="FJ4" s="9"/>
      <c r="FL4" s="9"/>
      <c r="FM4" s="9"/>
      <c r="FN4" s="9"/>
      <c r="FP4" s="9"/>
      <c r="FQ4" s="9"/>
      <c r="FR4" s="9"/>
      <c r="FT4" s="9"/>
      <c r="FU4" s="9"/>
      <c r="FV4" s="9"/>
      <c r="FX4" s="9"/>
      <c r="FY4" s="9"/>
      <c r="FZ4" s="9"/>
      <c r="GB4" s="9"/>
      <c r="GC4" s="9"/>
      <c r="GD4" s="9"/>
      <c r="GF4" s="9"/>
      <c r="GG4" s="9"/>
      <c r="GH4" s="9"/>
    </row>
    <row r="5" spans="1:269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</v>
      </c>
      <c r="EL5" s="15" t="s">
        <v>3</v>
      </c>
      <c r="EM5" s="30" t="s">
        <v>4</v>
      </c>
      <c r="EN5" s="29" t="s">
        <v>24</v>
      </c>
      <c r="EO5" s="30" t="s">
        <v>25</v>
      </c>
      <c r="EP5" s="4"/>
      <c r="EQ5" s="5"/>
      <c r="ER5" s="4"/>
      <c r="ES5" s="4"/>
      <c r="ET5" s="4"/>
      <c r="EU5" s="5"/>
      <c r="EV5" s="4"/>
      <c r="EW5" s="4"/>
      <c r="EX5" s="4"/>
      <c r="EY5" s="5"/>
      <c r="EZ5" s="4"/>
      <c r="FA5" s="4"/>
      <c r="FB5" s="4"/>
      <c r="FC5" s="5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f t="shared" ref="CW6:CW17" si="9">IF(CU6=0,0,CV6/CU6*1000)</f>
        <v>0</v>
      </c>
      <c r="CX6" s="48">
        <v>0</v>
      </c>
      <c r="CY6" s="31">
        <v>0</v>
      </c>
      <c r="CZ6" s="49">
        <v>0</v>
      </c>
      <c r="DA6" s="48">
        <v>16</v>
      </c>
      <c r="DB6" s="31">
        <v>291</v>
      </c>
      <c r="DC6" s="49">
        <f t="shared" ref="DC6:DC14" si="10">DB6/DA6*1000</f>
        <v>18187.5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v>0</v>
      </c>
      <c r="DM6" s="48">
        <v>0</v>
      </c>
      <c r="DN6" s="31">
        <v>0</v>
      </c>
      <c r="DO6" s="49">
        <f t="shared" ref="DO6:DO17" si="11">IF(DM6=0,0,DN6/DM6*1000)</f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v>0</v>
      </c>
      <c r="DV6" s="48">
        <v>0</v>
      </c>
      <c r="DW6" s="31">
        <v>0</v>
      </c>
      <c r="DX6" s="49">
        <f t="shared" ref="DX6:DX17" si="12">IF(DV6=0,0,DW6/DV6*1000)</f>
        <v>0</v>
      </c>
      <c r="DY6" s="48">
        <v>0</v>
      </c>
      <c r="DZ6" s="31">
        <v>0</v>
      </c>
      <c r="EA6" s="49">
        <v>0</v>
      </c>
      <c r="EB6" s="50">
        <v>17</v>
      </c>
      <c r="EC6" s="32">
        <v>792</v>
      </c>
      <c r="ED6" s="49">
        <f t="shared" ref="ED6:ED17" si="13">EC6/EB6*1000</f>
        <v>46588.235294117643</v>
      </c>
      <c r="EE6" s="48">
        <v>22</v>
      </c>
      <c r="EF6" s="31">
        <v>1476</v>
      </c>
      <c r="EG6" s="49">
        <f t="shared" ref="EG6:EG17" si="14">EF6/EE6*1000</f>
        <v>67090.909090909088</v>
      </c>
      <c r="EH6" s="48">
        <v>0</v>
      </c>
      <c r="EI6" s="31">
        <v>0</v>
      </c>
      <c r="EJ6" s="49">
        <v>0</v>
      </c>
      <c r="EK6" s="48">
        <v>0</v>
      </c>
      <c r="EL6" s="31">
        <v>0</v>
      </c>
      <c r="EM6" s="49">
        <v>0</v>
      </c>
      <c r="EN6" s="33">
        <f t="shared" ref="EN6:EN37" si="15">SUM(C6,F6,I6,L6,O6,U6,X6,AA6,AD6,AJ6,AM6,AS6,AY6,BB6,BE6,BH6,BK6,BN6,BQ6,,CC6,CF6,CO6,DA6,DD6,DG6,DJ6,DP6,DY6,EB6,EE6,EK6)</f>
        <v>247</v>
      </c>
      <c r="EO6" s="34">
        <f t="shared" ref="EO6:EO37" si="16">SUM(D6,G6,J6,M6,P6,V6,Y6,AB6,AE6,AK6,AN6,AT6,AZ6,BC6,BF6,BI6,BL6,BO6,BR6,CD6,CG6,CP6,DB6,DE6,DH6,DK6,DQ6,DZ6,EC6,EF6,EL6)</f>
        <v>8355</v>
      </c>
      <c r="EP6" s="4"/>
      <c r="EQ6" s="5"/>
      <c r="ER6" s="4"/>
      <c r="ES6" s="4"/>
      <c r="ET6" s="4"/>
      <c r="EU6" s="5"/>
      <c r="EV6" s="4"/>
      <c r="EW6" s="4"/>
      <c r="EX6" s="4"/>
      <c r="EY6" s="5"/>
      <c r="EZ6" s="4"/>
      <c r="FA6" s="4"/>
      <c r="FB6" s="4"/>
      <c r="FC6" s="5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7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8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f t="shared" si="9"/>
        <v>0</v>
      </c>
      <c r="CX7" s="48">
        <v>0</v>
      </c>
      <c r="CY7" s="31">
        <v>0</v>
      </c>
      <c r="CZ7" s="49">
        <v>0</v>
      </c>
      <c r="DA7" s="48">
        <v>0</v>
      </c>
      <c r="DB7" s="31">
        <v>0</v>
      </c>
      <c r="DC7" s="49">
        <v>0</v>
      </c>
      <c r="DD7" s="48">
        <v>0</v>
      </c>
      <c r="DE7" s="31">
        <v>5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v>0</v>
      </c>
      <c r="DM7" s="48">
        <v>0</v>
      </c>
      <c r="DN7" s="31">
        <v>0</v>
      </c>
      <c r="DO7" s="49">
        <f t="shared" si="11"/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v>0</v>
      </c>
      <c r="DV7" s="48">
        <v>0</v>
      </c>
      <c r="DW7" s="31">
        <v>0</v>
      </c>
      <c r="DX7" s="49">
        <f t="shared" si="12"/>
        <v>0</v>
      </c>
      <c r="DY7" s="48">
        <v>0</v>
      </c>
      <c r="DZ7" s="31">
        <v>0</v>
      </c>
      <c r="EA7" s="49">
        <v>0</v>
      </c>
      <c r="EB7" s="50">
        <v>4</v>
      </c>
      <c r="EC7" s="32">
        <v>182</v>
      </c>
      <c r="ED7" s="49">
        <f t="shared" si="13"/>
        <v>45500</v>
      </c>
      <c r="EE7" s="48">
        <v>215</v>
      </c>
      <c r="EF7" s="31">
        <v>5158</v>
      </c>
      <c r="EG7" s="49">
        <f t="shared" si="14"/>
        <v>23990.697674418607</v>
      </c>
      <c r="EH7" s="50">
        <v>0</v>
      </c>
      <c r="EI7" s="32">
        <v>0</v>
      </c>
      <c r="EJ7" s="49">
        <v>0</v>
      </c>
      <c r="EK7" s="50">
        <v>0</v>
      </c>
      <c r="EL7" s="32">
        <v>0</v>
      </c>
      <c r="EM7" s="49">
        <v>0</v>
      </c>
      <c r="EN7" s="33">
        <f t="shared" si="15"/>
        <v>480</v>
      </c>
      <c r="EO7" s="34">
        <f t="shared" si="16"/>
        <v>11967</v>
      </c>
      <c r="EP7" s="4"/>
      <c r="EQ7" s="5"/>
      <c r="ER7" s="4"/>
      <c r="ES7" s="4"/>
      <c r="ET7" s="4"/>
      <c r="EU7" s="5"/>
      <c r="EV7" s="4"/>
      <c r="EW7" s="4"/>
      <c r="EX7" s="4"/>
      <c r="EY7" s="5"/>
      <c r="EZ7" s="4"/>
      <c r="FA7" s="4"/>
      <c r="FB7" s="4"/>
      <c r="FC7" s="5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f t="shared" si="9"/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v>0</v>
      </c>
      <c r="DM8" s="48">
        <v>0</v>
      </c>
      <c r="DN8" s="31">
        <v>0</v>
      </c>
      <c r="DO8" s="49">
        <f t="shared" si="11"/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v>0</v>
      </c>
      <c r="DV8" s="48">
        <v>0</v>
      </c>
      <c r="DW8" s="31">
        <v>0</v>
      </c>
      <c r="DX8" s="49">
        <f t="shared" si="12"/>
        <v>0</v>
      </c>
      <c r="DY8" s="48">
        <v>0</v>
      </c>
      <c r="DZ8" s="31">
        <v>0</v>
      </c>
      <c r="EA8" s="49">
        <v>0</v>
      </c>
      <c r="EB8" s="50">
        <v>0</v>
      </c>
      <c r="EC8" s="32">
        <v>1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48">
        <v>0</v>
      </c>
      <c r="EL8" s="31">
        <v>0</v>
      </c>
      <c r="EM8" s="49">
        <v>0</v>
      </c>
      <c r="EN8" s="33">
        <f t="shared" si="15"/>
        <v>139</v>
      </c>
      <c r="EO8" s="34">
        <f t="shared" si="16"/>
        <v>1271</v>
      </c>
      <c r="EP8" s="4"/>
      <c r="EQ8" s="5"/>
      <c r="ER8" s="4"/>
      <c r="ES8" s="4"/>
      <c r="ET8" s="4"/>
      <c r="EU8" s="5"/>
      <c r="EV8" s="4"/>
      <c r="EW8" s="4"/>
      <c r="EX8" s="4"/>
      <c r="EY8" s="5"/>
      <c r="EZ8" s="4"/>
      <c r="FA8" s="4"/>
      <c r="FB8" s="4"/>
      <c r="FC8" s="5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7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f t="shared" si="9"/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v>0</v>
      </c>
      <c r="DM9" s="48">
        <v>0</v>
      </c>
      <c r="DN9" s="31">
        <v>0</v>
      </c>
      <c r="DO9" s="49">
        <f t="shared" si="11"/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v>0</v>
      </c>
      <c r="DV9" s="48">
        <v>0</v>
      </c>
      <c r="DW9" s="31">
        <v>0</v>
      </c>
      <c r="DX9" s="49">
        <f t="shared" si="12"/>
        <v>0</v>
      </c>
      <c r="DY9" s="48">
        <v>0</v>
      </c>
      <c r="DZ9" s="31">
        <v>0</v>
      </c>
      <c r="EA9" s="49">
        <v>0</v>
      </c>
      <c r="EB9" s="50">
        <v>13</v>
      </c>
      <c r="EC9" s="32">
        <v>601</v>
      </c>
      <c r="ED9" s="49">
        <f t="shared" si="13"/>
        <v>46230.769230769234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48">
        <v>0</v>
      </c>
      <c r="EL9" s="31">
        <v>0</v>
      </c>
      <c r="EM9" s="49">
        <v>0</v>
      </c>
      <c r="EN9" s="33">
        <f t="shared" si="15"/>
        <v>142</v>
      </c>
      <c r="EO9" s="34">
        <f t="shared" si="16"/>
        <v>6161</v>
      </c>
      <c r="EP9" s="4"/>
      <c r="EQ9" s="5"/>
      <c r="ER9" s="4"/>
      <c r="ES9" s="4"/>
      <c r="ET9" s="4"/>
      <c r="EU9" s="5"/>
      <c r="EV9" s="4"/>
      <c r="EW9" s="4"/>
      <c r="EX9" s="4"/>
      <c r="EY9" s="5"/>
      <c r="EZ9" s="4"/>
      <c r="FA9" s="4"/>
      <c r="FB9" s="4"/>
      <c r="FC9" s="5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f t="shared" si="9"/>
        <v>0</v>
      </c>
      <c r="CX10" s="48">
        <v>0</v>
      </c>
      <c r="CY10" s="31">
        <v>0</v>
      </c>
      <c r="CZ10" s="49">
        <v>0</v>
      </c>
      <c r="DA10" s="48">
        <v>15</v>
      </c>
      <c r="DB10" s="31">
        <v>236</v>
      </c>
      <c r="DC10" s="49">
        <f t="shared" si="10"/>
        <v>15733.333333333332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v>0</v>
      </c>
      <c r="DM10" s="48">
        <v>0</v>
      </c>
      <c r="DN10" s="31">
        <v>0</v>
      </c>
      <c r="DO10" s="49">
        <f t="shared" si="11"/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v>0</v>
      </c>
      <c r="DV10" s="48">
        <v>0</v>
      </c>
      <c r="DW10" s="31">
        <v>0</v>
      </c>
      <c r="DX10" s="49">
        <f t="shared" si="12"/>
        <v>0</v>
      </c>
      <c r="DY10" s="48">
        <v>0</v>
      </c>
      <c r="DZ10" s="31">
        <v>0</v>
      </c>
      <c r="EA10" s="49">
        <v>0</v>
      </c>
      <c r="EB10" s="48">
        <v>8</v>
      </c>
      <c r="EC10" s="31">
        <v>326</v>
      </c>
      <c r="ED10" s="49">
        <f t="shared" si="13"/>
        <v>40750</v>
      </c>
      <c r="EE10" s="48">
        <v>11</v>
      </c>
      <c r="EF10" s="31">
        <v>1026</v>
      </c>
      <c r="EG10" s="49">
        <f t="shared" si="14"/>
        <v>93272.727272727265</v>
      </c>
      <c r="EH10" s="48">
        <v>0</v>
      </c>
      <c r="EI10" s="31">
        <v>0</v>
      </c>
      <c r="EJ10" s="49">
        <v>0</v>
      </c>
      <c r="EK10" s="48">
        <v>0</v>
      </c>
      <c r="EL10" s="31">
        <v>0</v>
      </c>
      <c r="EM10" s="49">
        <v>0</v>
      </c>
      <c r="EN10" s="33">
        <f t="shared" si="15"/>
        <v>137</v>
      </c>
      <c r="EO10" s="34">
        <f t="shared" si="16"/>
        <v>3067</v>
      </c>
      <c r="EP10" s="4"/>
      <c r="EQ10" s="5"/>
      <c r="ER10" s="4"/>
      <c r="ES10" s="4"/>
      <c r="ET10" s="4"/>
      <c r="EU10" s="5"/>
      <c r="EV10" s="4"/>
      <c r="EW10" s="4"/>
      <c r="EX10" s="4"/>
      <c r="EY10" s="5"/>
      <c r="EZ10" s="4"/>
      <c r="FA10" s="4"/>
      <c r="FB10" s="4"/>
      <c r="FC10" s="5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7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8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9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f t="shared" si="9"/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v>0</v>
      </c>
      <c r="DM11" s="48">
        <v>0</v>
      </c>
      <c r="DN11" s="31">
        <v>0</v>
      </c>
      <c r="DO11" s="49">
        <f t="shared" si="11"/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v>0</v>
      </c>
      <c r="DV11" s="48">
        <v>0</v>
      </c>
      <c r="DW11" s="31">
        <v>0</v>
      </c>
      <c r="DX11" s="49">
        <f t="shared" si="12"/>
        <v>0</v>
      </c>
      <c r="DY11" s="48">
        <v>0</v>
      </c>
      <c r="DZ11" s="31">
        <v>0</v>
      </c>
      <c r="EA11" s="49">
        <v>0</v>
      </c>
      <c r="EB11" s="48">
        <v>8</v>
      </c>
      <c r="EC11" s="31">
        <v>547</v>
      </c>
      <c r="ED11" s="49">
        <f t="shared" si="13"/>
        <v>68375</v>
      </c>
      <c r="EE11" s="48">
        <v>20</v>
      </c>
      <c r="EF11" s="31">
        <v>826</v>
      </c>
      <c r="EG11" s="49">
        <f t="shared" si="14"/>
        <v>41300</v>
      </c>
      <c r="EH11" s="48">
        <v>0</v>
      </c>
      <c r="EI11" s="31">
        <v>0</v>
      </c>
      <c r="EJ11" s="49">
        <v>0</v>
      </c>
      <c r="EK11" s="48">
        <v>0</v>
      </c>
      <c r="EL11" s="31">
        <v>0</v>
      </c>
      <c r="EM11" s="49">
        <v>0</v>
      </c>
      <c r="EN11" s="33">
        <f t="shared" si="15"/>
        <v>313</v>
      </c>
      <c r="EO11" s="34">
        <f t="shared" si="16"/>
        <v>12079</v>
      </c>
      <c r="EP11" s="4"/>
      <c r="EQ11" s="5"/>
      <c r="ER11" s="4"/>
      <c r="ES11" s="4"/>
      <c r="ET11" s="4"/>
      <c r="EU11" s="5"/>
      <c r="EV11" s="4"/>
      <c r="EW11" s="4"/>
      <c r="EX11" s="4"/>
      <c r="EY11" s="5"/>
      <c r="EZ11" s="4"/>
      <c r="FA11" s="4"/>
      <c r="FB11" s="4"/>
      <c r="FC11" s="5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8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f t="shared" si="9"/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v>0</v>
      </c>
      <c r="DM12" s="48">
        <v>0</v>
      </c>
      <c r="DN12" s="31">
        <v>0</v>
      </c>
      <c r="DO12" s="49">
        <f t="shared" si="11"/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v>0</v>
      </c>
      <c r="DV12" s="48">
        <v>0</v>
      </c>
      <c r="DW12" s="31">
        <v>0</v>
      </c>
      <c r="DX12" s="49">
        <f t="shared" si="12"/>
        <v>0</v>
      </c>
      <c r="DY12" s="48">
        <v>0</v>
      </c>
      <c r="DZ12" s="31">
        <v>0</v>
      </c>
      <c r="EA12" s="49">
        <v>0</v>
      </c>
      <c r="EB12" s="48">
        <v>14</v>
      </c>
      <c r="EC12" s="31">
        <v>774</v>
      </c>
      <c r="ED12" s="49">
        <f t="shared" si="13"/>
        <v>55285.714285714283</v>
      </c>
      <c r="EE12" s="48">
        <v>80</v>
      </c>
      <c r="EF12" s="31">
        <v>2363</v>
      </c>
      <c r="EG12" s="49">
        <f t="shared" si="14"/>
        <v>29537.5</v>
      </c>
      <c r="EH12" s="48">
        <v>0</v>
      </c>
      <c r="EI12" s="31">
        <v>0</v>
      </c>
      <c r="EJ12" s="49">
        <v>0</v>
      </c>
      <c r="EK12" s="48">
        <v>0</v>
      </c>
      <c r="EL12" s="31">
        <v>0</v>
      </c>
      <c r="EM12" s="49">
        <v>0</v>
      </c>
      <c r="EN12" s="33">
        <f t="shared" si="15"/>
        <v>219</v>
      </c>
      <c r="EO12" s="34">
        <f t="shared" si="16"/>
        <v>6290</v>
      </c>
      <c r="EP12" s="4"/>
      <c r="EQ12" s="5"/>
      <c r="ER12" s="4"/>
      <c r="ES12" s="4"/>
      <c r="ET12" s="4"/>
      <c r="EU12" s="5"/>
      <c r="EV12" s="4"/>
      <c r="EW12" s="4"/>
      <c r="EX12" s="4"/>
      <c r="EY12" s="5"/>
      <c r="EZ12" s="4"/>
      <c r="FA12" s="4"/>
      <c r="FB12" s="4"/>
      <c r="FC12" s="5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7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9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f t="shared" si="9"/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v>0</v>
      </c>
      <c r="DM13" s="48">
        <v>0</v>
      </c>
      <c r="DN13" s="31">
        <v>0</v>
      </c>
      <c r="DO13" s="49">
        <f t="shared" si="11"/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v>0</v>
      </c>
      <c r="DV13" s="48">
        <v>0</v>
      </c>
      <c r="DW13" s="31">
        <v>0</v>
      </c>
      <c r="DX13" s="49">
        <f t="shared" si="12"/>
        <v>0</v>
      </c>
      <c r="DY13" s="48">
        <v>0</v>
      </c>
      <c r="DZ13" s="31">
        <v>0</v>
      </c>
      <c r="EA13" s="49">
        <v>0</v>
      </c>
      <c r="EB13" s="48">
        <v>32</v>
      </c>
      <c r="EC13" s="31">
        <v>1384</v>
      </c>
      <c r="ED13" s="49">
        <f t="shared" si="13"/>
        <v>43250</v>
      </c>
      <c r="EE13" s="48">
        <v>126</v>
      </c>
      <c r="EF13" s="31">
        <v>5206</v>
      </c>
      <c r="EG13" s="49">
        <f t="shared" si="14"/>
        <v>41317.460317460318</v>
      </c>
      <c r="EH13" s="50">
        <v>0</v>
      </c>
      <c r="EI13" s="32">
        <v>0</v>
      </c>
      <c r="EJ13" s="49">
        <v>0</v>
      </c>
      <c r="EK13" s="50">
        <v>0</v>
      </c>
      <c r="EL13" s="32">
        <v>0</v>
      </c>
      <c r="EM13" s="49">
        <v>0</v>
      </c>
      <c r="EN13" s="33">
        <f t="shared" si="15"/>
        <v>347</v>
      </c>
      <c r="EO13" s="34">
        <f t="shared" si="16"/>
        <v>11962</v>
      </c>
      <c r="EP13" s="4"/>
      <c r="EQ13" s="5"/>
      <c r="ER13" s="4"/>
      <c r="ES13" s="4"/>
      <c r="ET13" s="4"/>
      <c r="EU13" s="5"/>
      <c r="EV13" s="4"/>
      <c r="EW13" s="4"/>
      <c r="EX13" s="4"/>
      <c r="EY13" s="5"/>
      <c r="EZ13" s="4"/>
      <c r="FA13" s="4"/>
      <c r="FB13" s="4"/>
      <c r="FC13" s="5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7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8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f t="shared" si="9"/>
        <v>0</v>
      </c>
      <c r="CX14" s="48">
        <v>0</v>
      </c>
      <c r="CY14" s="31">
        <v>0</v>
      </c>
      <c r="CZ14" s="49">
        <v>0</v>
      </c>
      <c r="DA14" s="48">
        <v>16</v>
      </c>
      <c r="DB14" s="31">
        <v>246</v>
      </c>
      <c r="DC14" s="49">
        <f t="shared" si="10"/>
        <v>15375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v>0</v>
      </c>
      <c r="DM14" s="48">
        <v>0</v>
      </c>
      <c r="DN14" s="31">
        <v>0</v>
      </c>
      <c r="DO14" s="49">
        <f t="shared" si="11"/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v>0</v>
      </c>
      <c r="DV14" s="48">
        <v>0</v>
      </c>
      <c r="DW14" s="31">
        <v>0</v>
      </c>
      <c r="DX14" s="49">
        <f t="shared" si="12"/>
        <v>0</v>
      </c>
      <c r="DY14" s="48">
        <v>0</v>
      </c>
      <c r="DZ14" s="31">
        <v>0</v>
      </c>
      <c r="EA14" s="49">
        <v>0</v>
      </c>
      <c r="EB14" s="48">
        <v>12</v>
      </c>
      <c r="EC14" s="31">
        <v>616</v>
      </c>
      <c r="ED14" s="49">
        <f t="shared" si="13"/>
        <v>51333.333333333336</v>
      </c>
      <c r="EE14" s="48">
        <v>1</v>
      </c>
      <c r="EF14" s="31">
        <v>56</v>
      </c>
      <c r="EG14" s="49">
        <f t="shared" si="14"/>
        <v>56000</v>
      </c>
      <c r="EH14" s="50">
        <v>0</v>
      </c>
      <c r="EI14" s="32">
        <v>0</v>
      </c>
      <c r="EJ14" s="49">
        <v>0</v>
      </c>
      <c r="EK14" s="50">
        <v>0</v>
      </c>
      <c r="EL14" s="32">
        <v>0</v>
      </c>
      <c r="EM14" s="49">
        <v>0</v>
      </c>
      <c r="EN14" s="33">
        <f t="shared" si="15"/>
        <v>417</v>
      </c>
      <c r="EO14" s="34">
        <f t="shared" si="16"/>
        <v>13432</v>
      </c>
      <c r="EP14" s="4"/>
      <c r="EQ14" s="5"/>
      <c r="ER14" s="4"/>
      <c r="ES14" s="4"/>
      <c r="ET14" s="4"/>
      <c r="EU14" s="5"/>
      <c r="EV14" s="4"/>
      <c r="EW14" s="4"/>
      <c r="EX14" s="4"/>
      <c r="EY14" s="5"/>
      <c r="EZ14" s="4"/>
      <c r="FA14" s="4"/>
      <c r="FB14" s="4"/>
      <c r="FC14" s="5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7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20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f t="shared" si="9"/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v>0</v>
      </c>
      <c r="DM15" s="48">
        <v>0</v>
      </c>
      <c r="DN15" s="31">
        <v>0</v>
      </c>
      <c r="DO15" s="49">
        <f t="shared" si="11"/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v>0</v>
      </c>
      <c r="DV15" s="48">
        <v>0</v>
      </c>
      <c r="DW15" s="31">
        <v>0</v>
      </c>
      <c r="DX15" s="49">
        <f t="shared" si="12"/>
        <v>0</v>
      </c>
      <c r="DY15" s="48">
        <v>0</v>
      </c>
      <c r="DZ15" s="31">
        <v>0</v>
      </c>
      <c r="EA15" s="49">
        <v>0</v>
      </c>
      <c r="EB15" s="48">
        <v>7</v>
      </c>
      <c r="EC15" s="31">
        <v>231</v>
      </c>
      <c r="ED15" s="49">
        <f t="shared" si="13"/>
        <v>33000</v>
      </c>
      <c r="EE15" s="48">
        <v>0</v>
      </c>
      <c r="EF15" s="31">
        <v>0</v>
      </c>
      <c r="EG15" s="49">
        <v>0</v>
      </c>
      <c r="EH15" s="48">
        <v>0</v>
      </c>
      <c r="EI15" s="31">
        <v>0</v>
      </c>
      <c r="EJ15" s="49">
        <v>0</v>
      </c>
      <c r="EK15" s="48">
        <v>3</v>
      </c>
      <c r="EL15" s="31">
        <v>10</v>
      </c>
      <c r="EM15" s="49">
        <f t="shared" ref="EM15" si="21">EL15/EK15*1000</f>
        <v>3333.3333333333335</v>
      </c>
      <c r="EN15" s="33">
        <f t="shared" si="15"/>
        <v>213</v>
      </c>
      <c r="EO15" s="34">
        <f t="shared" si="16"/>
        <v>5656</v>
      </c>
      <c r="EP15" s="4"/>
      <c r="EQ15" s="5"/>
      <c r="ER15" s="4"/>
      <c r="ES15" s="4"/>
      <c r="ET15" s="4"/>
      <c r="EU15" s="5"/>
      <c r="EV15" s="4"/>
      <c r="EW15" s="4"/>
      <c r="EX15" s="4"/>
      <c r="EY15" s="5"/>
      <c r="EZ15" s="4"/>
      <c r="FA15" s="4"/>
      <c r="FB15" s="4"/>
      <c r="FC15" s="5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7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2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f t="shared" si="9"/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v>0</v>
      </c>
      <c r="DM16" s="48">
        <v>0</v>
      </c>
      <c r="DN16" s="31">
        <v>0</v>
      </c>
      <c r="DO16" s="49">
        <f t="shared" si="11"/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v>0</v>
      </c>
      <c r="DV16" s="48">
        <v>0</v>
      </c>
      <c r="DW16" s="31">
        <v>0</v>
      </c>
      <c r="DX16" s="49">
        <f t="shared" si="12"/>
        <v>0</v>
      </c>
      <c r="DY16" s="48">
        <v>0</v>
      </c>
      <c r="DZ16" s="31">
        <v>0</v>
      </c>
      <c r="EA16" s="49">
        <v>0</v>
      </c>
      <c r="EB16" s="48">
        <v>4</v>
      </c>
      <c r="EC16" s="31">
        <v>256</v>
      </c>
      <c r="ED16" s="49">
        <f t="shared" si="13"/>
        <v>64000</v>
      </c>
      <c r="EE16" s="48">
        <v>23</v>
      </c>
      <c r="EF16" s="31">
        <v>540</v>
      </c>
      <c r="EG16" s="49">
        <f t="shared" si="14"/>
        <v>23478.26086956522</v>
      </c>
      <c r="EH16" s="48">
        <v>0</v>
      </c>
      <c r="EI16" s="31">
        <v>0</v>
      </c>
      <c r="EJ16" s="49">
        <v>0</v>
      </c>
      <c r="EK16" s="48">
        <v>0</v>
      </c>
      <c r="EL16" s="31">
        <v>0</v>
      </c>
      <c r="EM16" s="49">
        <v>0</v>
      </c>
      <c r="EN16" s="33">
        <f t="shared" si="15"/>
        <v>298</v>
      </c>
      <c r="EO16" s="34">
        <f t="shared" si="16"/>
        <v>14087</v>
      </c>
      <c r="EP16" s="4"/>
      <c r="EQ16" s="5"/>
      <c r="ER16" s="4"/>
      <c r="ES16" s="4"/>
      <c r="ET16" s="4"/>
      <c r="EU16" s="5"/>
      <c r="EV16" s="4"/>
      <c r="EW16" s="4"/>
      <c r="EX16" s="4"/>
      <c r="EY16" s="5"/>
      <c r="EZ16" s="4"/>
      <c r="FA16" s="4"/>
      <c r="FB16" s="4"/>
      <c r="FC16" s="5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7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f t="shared" si="9"/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v>0</v>
      </c>
      <c r="DM17" s="48">
        <v>0</v>
      </c>
      <c r="DN17" s="31">
        <v>0</v>
      </c>
      <c r="DO17" s="49">
        <f t="shared" si="11"/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v>0</v>
      </c>
      <c r="DV17" s="48">
        <v>0</v>
      </c>
      <c r="DW17" s="31">
        <v>0</v>
      </c>
      <c r="DX17" s="49">
        <f t="shared" si="12"/>
        <v>0</v>
      </c>
      <c r="DY17" s="48">
        <v>0</v>
      </c>
      <c r="DZ17" s="31">
        <v>0</v>
      </c>
      <c r="EA17" s="49">
        <v>0</v>
      </c>
      <c r="EB17" s="48">
        <v>9</v>
      </c>
      <c r="EC17" s="31">
        <v>587</v>
      </c>
      <c r="ED17" s="49">
        <f t="shared" si="13"/>
        <v>65222.222222222226</v>
      </c>
      <c r="EE17" s="48">
        <v>56</v>
      </c>
      <c r="EF17" s="31">
        <v>2850</v>
      </c>
      <c r="EG17" s="49">
        <f t="shared" si="14"/>
        <v>50892.857142857145</v>
      </c>
      <c r="EH17" s="48">
        <v>0</v>
      </c>
      <c r="EI17" s="31">
        <v>0</v>
      </c>
      <c r="EJ17" s="49">
        <v>0</v>
      </c>
      <c r="EK17" s="48">
        <v>0</v>
      </c>
      <c r="EL17" s="31">
        <v>0</v>
      </c>
      <c r="EM17" s="49">
        <v>0</v>
      </c>
      <c r="EN17" s="33">
        <f t="shared" si="15"/>
        <v>386</v>
      </c>
      <c r="EO17" s="34">
        <f t="shared" si="16"/>
        <v>11797</v>
      </c>
      <c r="EP17" s="4"/>
      <c r="EQ17" s="5"/>
      <c r="ER17" s="4"/>
      <c r="ES17" s="4"/>
      <c r="ET17" s="4"/>
      <c r="EU17" s="5"/>
      <c r="EV17" s="4"/>
      <c r="EW17" s="4"/>
      <c r="EX17" s="4"/>
      <c r="EY17" s="5"/>
      <c r="EZ17" s="4"/>
      <c r="FA17" s="4"/>
      <c r="FB17" s="4"/>
      <c r="FC17" s="5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3">SUM(AD6:AD17)</f>
        <v>542</v>
      </c>
      <c r="AE18" s="40">
        <f t="shared" si="23"/>
        <v>9262</v>
      </c>
      <c r="AF18" s="52"/>
      <c r="AG18" s="51">
        <f t="shared" ref="AG18:AH18" si="24">SUM(AG6:AG17)</f>
        <v>0</v>
      </c>
      <c r="AH18" s="40">
        <f t="shared" si="24"/>
        <v>0</v>
      </c>
      <c r="AI18" s="52"/>
      <c r="AJ18" s="51">
        <f t="shared" ref="AJ18:AK18" si="25">SUM(AJ6:AJ17)</f>
        <v>0</v>
      </c>
      <c r="AK18" s="40">
        <f t="shared" si="25"/>
        <v>0</v>
      </c>
      <c r="AL18" s="52"/>
      <c r="AM18" s="51">
        <f t="shared" ref="AM18:AN18" si="26">SUM(AM6:AM17)</f>
        <v>14</v>
      </c>
      <c r="AN18" s="40">
        <f t="shared" si="26"/>
        <v>746</v>
      </c>
      <c r="AO18" s="52"/>
      <c r="AP18" s="51">
        <f t="shared" ref="AP18:AQ18" si="27">SUM(AP6:AP17)</f>
        <v>0</v>
      </c>
      <c r="AQ18" s="40">
        <f t="shared" si="27"/>
        <v>0</v>
      </c>
      <c r="AR18" s="52"/>
      <c r="AS18" s="51">
        <f t="shared" ref="AS18:AT18" si="28">SUM(AS6:AS17)</f>
        <v>45</v>
      </c>
      <c r="AT18" s="40">
        <f t="shared" si="28"/>
        <v>2113</v>
      </c>
      <c r="AU18" s="52"/>
      <c r="AV18" s="51">
        <f t="shared" ref="AV18:AW18" si="29">SUM(AV6:AV17)</f>
        <v>0</v>
      </c>
      <c r="AW18" s="40">
        <f t="shared" si="29"/>
        <v>0</v>
      </c>
      <c r="AX18" s="52"/>
      <c r="AY18" s="51">
        <f t="shared" ref="AY18:AZ18" si="30">SUM(AY6:AY17)</f>
        <v>0</v>
      </c>
      <c r="AZ18" s="40">
        <f t="shared" si="30"/>
        <v>0</v>
      </c>
      <c r="BA18" s="52"/>
      <c r="BB18" s="51">
        <f t="shared" ref="BB18:BC18" si="31">SUM(BB6:BB17)</f>
        <v>0</v>
      </c>
      <c r="BC18" s="40">
        <f t="shared" si="31"/>
        <v>0</v>
      </c>
      <c r="BD18" s="52"/>
      <c r="BE18" s="51">
        <f t="shared" ref="BE18:BF18" si="32">SUM(BE6:BE17)</f>
        <v>0</v>
      </c>
      <c r="BF18" s="40">
        <f t="shared" si="32"/>
        <v>0</v>
      </c>
      <c r="BG18" s="52"/>
      <c r="BH18" s="51">
        <f t="shared" ref="BH18:BI18" si="33">SUM(BH6:BH17)</f>
        <v>0</v>
      </c>
      <c r="BI18" s="40">
        <f t="shared" si="33"/>
        <v>0</v>
      </c>
      <c r="BJ18" s="52"/>
      <c r="BK18" s="51">
        <f t="shared" ref="BK18:BL18" si="34">SUM(BK6:BK17)</f>
        <v>24</v>
      </c>
      <c r="BL18" s="40">
        <f t="shared" si="34"/>
        <v>671</v>
      </c>
      <c r="BM18" s="52"/>
      <c r="BN18" s="51">
        <f t="shared" ref="BN18:BO18" si="35">SUM(BN6:BN17)</f>
        <v>7</v>
      </c>
      <c r="BO18" s="40">
        <f t="shared" si="35"/>
        <v>111</v>
      </c>
      <c r="BP18" s="52"/>
      <c r="BQ18" s="51">
        <f t="shared" ref="BQ18:BR18" si="36">SUM(BQ6:BQ17)</f>
        <v>0</v>
      </c>
      <c r="BR18" s="40">
        <f t="shared" si="36"/>
        <v>0</v>
      </c>
      <c r="BS18" s="52"/>
      <c r="BT18" s="51">
        <f t="shared" ref="BT18:BU18" si="37">SUM(BT6:BT17)</f>
        <v>0</v>
      </c>
      <c r="BU18" s="40">
        <f t="shared" si="37"/>
        <v>0</v>
      </c>
      <c r="BV18" s="52"/>
      <c r="BW18" s="51">
        <f t="shared" ref="BW18:BX18" si="38">SUM(BW6:BW17)</f>
        <v>0</v>
      </c>
      <c r="BX18" s="40">
        <f t="shared" si="38"/>
        <v>0</v>
      </c>
      <c r="BY18" s="52"/>
      <c r="BZ18" s="51">
        <f t="shared" ref="BZ18:CA18" si="39">SUM(BZ6:BZ17)</f>
        <v>0</v>
      </c>
      <c r="CA18" s="40">
        <f t="shared" si="39"/>
        <v>0</v>
      </c>
      <c r="CB18" s="52"/>
      <c r="CC18" s="51">
        <f t="shared" ref="CC18:CD18" si="40">SUM(CC6:CC17)</f>
        <v>1137</v>
      </c>
      <c r="CD18" s="40">
        <f t="shared" si="40"/>
        <v>8792</v>
      </c>
      <c r="CE18" s="52"/>
      <c r="CF18" s="51">
        <f t="shared" ref="CF18:CG18" si="41">SUM(CF6:CF17)</f>
        <v>0</v>
      </c>
      <c r="CG18" s="40">
        <f t="shared" si="41"/>
        <v>0</v>
      </c>
      <c r="CH18" s="52"/>
      <c r="CI18" s="51">
        <f t="shared" ref="CI18:CJ18" si="42">SUM(CI6:CI17)</f>
        <v>0</v>
      </c>
      <c r="CJ18" s="40">
        <f t="shared" si="42"/>
        <v>0</v>
      </c>
      <c r="CK18" s="52"/>
      <c r="CL18" s="51">
        <f t="shared" ref="CL18:CM18" si="43">SUM(CL6:CL17)</f>
        <v>0</v>
      </c>
      <c r="CM18" s="40">
        <f t="shared" si="43"/>
        <v>0</v>
      </c>
      <c r="CN18" s="52"/>
      <c r="CO18" s="51">
        <f t="shared" ref="CO18:CP18" si="44">SUM(CO6:CO17)</f>
        <v>0</v>
      </c>
      <c r="CP18" s="40">
        <f t="shared" si="44"/>
        <v>0</v>
      </c>
      <c r="CQ18" s="52"/>
      <c r="CR18" s="51">
        <f t="shared" ref="CR18:CS18" si="45">SUM(CR6:CR17)</f>
        <v>0</v>
      </c>
      <c r="CS18" s="40">
        <f t="shared" si="45"/>
        <v>0</v>
      </c>
      <c r="CT18" s="52"/>
      <c r="CU18" s="51">
        <f t="shared" ref="CU18:CV18" si="46">SUM(CU6:CU17)</f>
        <v>0</v>
      </c>
      <c r="CV18" s="40">
        <f t="shared" si="46"/>
        <v>0</v>
      </c>
      <c r="CW18" s="52"/>
      <c r="CX18" s="51">
        <f t="shared" ref="CX18:CY18" si="47">SUM(CX6:CX17)</f>
        <v>0</v>
      </c>
      <c r="CY18" s="40">
        <f t="shared" si="47"/>
        <v>0</v>
      </c>
      <c r="CZ18" s="52"/>
      <c r="DA18" s="51">
        <f t="shared" ref="DA18:DB18" si="48">SUM(DA6:DA17)</f>
        <v>47</v>
      </c>
      <c r="DB18" s="40">
        <f t="shared" si="48"/>
        <v>773</v>
      </c>
      <c r="DC18" s="52"/>
      <c r="DD18" s="51">
        <f t="shared" ref="DD18:DE18" si="49">SUM(DD6:DD17)</f>
        <v>0</v>
      </c>
      <c r="DE18" s="40">
        <f t="shared" si="49"/>
        <v>5</v>
      </c>
      <c r="DF18" s="52"/>
      <c r="DG18" s="51">
        <f t="shared" ref="DG18:DH18" si="50">SUM(DG6:DG17)</f>
        <v>0</v>
      </c>
      <c r="DH18" s="40">
        <f t="shared" si="50"/>
        <v>0</v>
      </c>
      <c r="DI18" s="52"/>
      <c r="DJ18" s="51">
        <f t="shared" ref="DJ18:DK18" si="51">SUM(DJ6:DJ17)</f>
        <v>0</v>
      </c>
      <c r="DK18" s="40">
        <f t="shared" si="51"/>
        <v>0</v>
      </c>
      <c r="DL18" s="52"/>
      <c r="DM18" s="51">
        <f t="shared" ref="DM18:DN18" si="52">SUM(DM6:DM17)</f>
        <v>0</v>
      </c>
      <c r="DN18" s="40">
        <f t="shared" si="52"/>
        <v>0</v>
      </c>
      <c r="DO18" s="52"/>
      <c r="DP18" s="51">
        <f t="shared" ref="DP18:DQ18" si="53">SUM(DP6:DP17)</f>
        <v>0</v>
      </c>
      <c r="DQ18" s="40">
        <f t="shared" si="53"/>
        <v>0</v>
      </c>
      <c r="DR18" s="52"/>
      <c r="DS18" s="51">
        <f t="shared" ref="DS18:DT18" si="54">SUM(DS6:DS17)</f>
        <v>0</v>
      </c>
      <c r="DT18" s="40">
        <f t="shared" si="54"/>
        <v>0</v>
      </c>
      <c r="DU18" s="52"/>
      <c r="DV18" s="51">
        <f t="shared" ref="DV18:DW18" si="55">SUM(DV6:DV17)</f>
        <v>0</v>
      </c>
      <c r="DW18" s="40">
        <f t="shared" si="55"/>
        <v>0</v>
      </c>
      <c r="DX18" s="52"/>
      <c r="DY18" s="51">
        <f t="shared" ref="DY18:DZ18" si="56">SUM(DY6:DY17)</f>
        <v>0</v>
      </c>
      <c r="DZ18" s="40">
        <f t="shared" si="56"/>
        <v>0</v>
      </c>
      <c r="EA18" s="52"/>
      <c r="EB18" s="51">
        <f t="shared" ref="EB18:EC18" si="57">SUM(EB6:EB17)</f>
        <v>128</v>
      </c>
      <c r="EC18" s="40">
        <f t="shared" si="57"/>
        <v>6297</v>
      </c>
      <c r="ED18" s="52"/>
      <c r="EE18" s="51">
        <f t="shared" ref="EE18:EF18" si="58">SUM(EE6:EE17)</f>
        <v>554</v>
      </c>
      <c r="EF18" s="40">
        <f t="shared" si="58"/>
        <v>19501</v>
      </c>
      <c r="EG18" s="52"/>
      <c r="EH18" s="51">
        <f t="shared" ref="EH18:EI18" si="59">SUM(EH6:EH17)</f>
        <v>0</v>
      </c>
      <c r="EI18" s="40">
        <f t="shared" si="59"/>
        <v>0</v>
      </c>
      <c r="EJ18" s="52"/>
      <c r="EK18" s="51">
        <f t="shared" ref="EK18:EL18" si="60">SUM(EK6:EK17)</f>
        <v>3</v>
      </c>
      <c r="EL18" s="40">
        <f t="shared" si="60"/>
        <v>10</v>
      </c>
      <c r="EM18" s="52"/>
      <c r="EN18" s="41">
        <f t="shared" si="15"/>
        <v>3338</v>
      </c>
      <c r="EO18" s="42">
        <f t="shared" si="16"/>
        <v>106124</v>
      </c>
      <c r="EP18" s="4"/>
      <c r="EQ18" s="5"/>
      <c r="ER18" s="4"/>
      <c r="ES18" s="4"/>
      <c r="ET18" s="4"/>
      <c r="EU18" s="5"/>
      <c r="EV18" s="4"/>
      <c r="EW18" s="4"/>
      <c r="EX18" s="4"/>
      <c r="EY18" s="5"/>
      <c r="EZ18" s="4"/>
      <c r="FA18" s="4"/>
      <c r="FB18" s="4"/>
      <c r="FC18" s="5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3"/>
      <c r="GR18" s="3"/>
      <c r="GW18" s="3"/>
      <c r="HB18" s="3"/>
      <c r="HG18" s="3"/>
      <c r="HL18" s="3"/>
      <c r="HQ18" s="3"/>
      <c r="HV18" s="3"/>
      <c r="IA18" s="3"/>
      <c r="IF18" s="3"/>
      <c r="IK18" s="3"/>
      <c r="IP18" s="3"/>
      <c r="IU18" s="3"/>
      <c r="IZ18" s="3"/>
      <c r="JE18" s="3"/>
    </row>
    <row r="19" spans="1:265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61">G19/F19*1000</f>
        <v>114354.83870967742</v>
      </c>
      <c r="I19" s="57">
        <v>14</v>
      </c>
      <c r="J19" s="36">
        <v>515</v>
      </c>
      <c r="K19" s="54">
        <f t="shared" ref="K19:K30" si="62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3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4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5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6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7">IF(CI19=0,0,CJ19/CI19*1000)</f>
        <v>0</v>
      </c>
      <c r="CL19" s="57">
        <v>0</v>
      </c>
      <c r="CM19" s="36">
        <v>0</v>
      </c>
      <c r="CN19" s="54">
        <f t="shared" ref="CN19:CN30" si="68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9">IF(CR19=0,0,CS19/CR19*1000)</f>
        <v>0</v>
      </c>
      <c r="CU19" s="48">
        <v>0</v>
      </c>
      <c r="CV19" s="31">
        <v>0</v>
      </c>
      <c r="CW19" s="49">
        <f t="shared" ref="CW19:CW30" si="70">IF(CU19=0,0,CV19/CU19*1000)</f>
        <v>0</v>
      </c>
      <c r="CX19" s="48">
        <v>0</v>
      </c>
      <c r="CY19" s="31">
        <v>0</v>
      </c>
      <c r="CZ19" s="49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v>0</v>
      </c>
      <c r="DM19" s="57">
        <v>0</v>
      </c>
      <c r="DN19" s="36">
        <v>0</v>
      </c>
      <c r="DO19" s="54">
        <f t="shared" ref="DO19:DO30" si="71">IF(DM19=0,0,DN19/DM19*1000)</f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v>0</v>
      </c>
      <c r="DV19" s="57">
        <v>0</v>
      </c>
      <c r="DW19" s="36">
        <v>0</v>
      </c>
      <c r="DX19" s="54">
        <f t="shared" ref="DX19:DX30" si="72">IF(DV19=0,0,DW19/DV19*1000)</f>
        <v>0</v>
      </c>
      <c r="DY19" s="57">
        <v>0</v>
      </c>
      <c r="DZ19" s="36">
        <v>0</v>
      </c>
      <c r="EA19" s="54">
        <v>0</v>
      </c>
      <c r="EB19" s="57">
        <v>0</v>
      </c>
      <c r="EC19" s="36">
        <v>49</v>
      </c>
      <c r="ED19" s="54">
        <v>0</v>
      </c>
      <c r="EE19" s="57">
        <v>98</v>
      </c>
      <c r="EF19" s="36">
        <v>2741</v>
      </c>
      <c r="EG19" s="54">
        <f t="shared" ref="EG19:EG30" si="73">EF19/EE19*1000</f>
        <v>27969.387755102041</v>
      </c>
      <c r="EH19" s="53">
        <v>0</v>
      </c>
      <c r="EI19" s="37">
        <v>0</v>
      </c>
      <c r="EJ19" s="54">
        <v>0</v>
      </c>
      <c r="EK19" s="53">
        <v>0</v>
      </c>
      <c r="EL19" s="37">
        <v>0</v>
      </c>
      <c r="EM19" s="54">
        <v>0</v>
      </c>
      <c r="EN19" s="38">
        <f t="shared" si="15"/>
        <v>401</v>
      </c>
      <c r="EO19" s="39">
        <f t="shared" si="16"/>
        <v>12211</v>
      </c>
      <c r="EP19" s="4"/>
      <c r="EQ19" s="5"/>
      <c r="ER19" s="4"/>
      <c r="ES19" s="4"/>
      <c r="ET19" s="4"/>
      <c r="EU19" s="5"/>
      <c r="EV19" s="4"/>
      <c r="EW19" s="4"/>
      <c r="EX19" s="4"/>
      <c r="EY19" s="5"/>
      <c r="EZ19" s="4"/>
      <c r="FA19" s="4"/>
      <c r="FB19" s="4"/>
      <c r="FC19" s="5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61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3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5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6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7"/>
        <v>0</v>
      </c>
      <c r="CL20" s="48">
        <v>0</v>
      </c>
      <c r="CM20" s="31">
        <v>0</v>
      </c>
      <c r="CN20" s="49">
        <f t="shared" si="68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9"/>
        <v>0</v>
      </c>
      <c r="CU20" s="48">
        <v>0</v>
      </c>
      <c r="CV20" s="31">
        <v>0</v>
      </c>
      <c r="CW20" s="49">
        <f t="shared" si="70"/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v>0</v>
      </c>
      <c r="DM20" s="48">
        <v>0</v>
      </c>
      <c r="DN20" s="31">
        <v>0</v>
      </c>
      <c r="DO20" s="49">
        <f t="shared" si="71"/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v>0</v>
      </c>
      <c r="DV20" s="48">
        <v>0</v>
      </c>
      <c r="DW20" s="31">
        <v>0</v>
      </c>
      <c r="DX20" s="49">
        <f t="shared" si="72"/>
        <v>0</v>
      </c>
      <c r="DY20" s="48">
        <v>0</v>
      </c>
      <c r="DZ20" s="31">
        <v>0</v>
      </c>
      <c r="EA20" s="49">
        <v>0</v>
      </c>
      <c r="EB20" s="48">
        <v>0</v>
      </c>
      <c r="EC20" s="31">
        <v>0</v>
      </c>
      <c r="ED20" s="49">
        <v>0</v>
      </c>
      <c r="EE20" s="48">
        <v>63</v>
      </c>
      <c r="EF20" s="31">
        <v>2030</v>
      </c>
      <c r="EG20" s="49">
        <f t="shared" si="73"/>
        <v>32222.222222222223</v>
      </c>
      <c r="EH20" s="50">
        <v>0</v>
      </c>
      <c r="EI20" s="32">
        <v>0</v>
      </c>
      <c r="EJ20" s="49">
        <v>0</v>
      </c>
      <c r="EK20" s="50">
        <v>0</v>
      </c>
      <c r="EL20" s="32">
        <v>0</v>
      </c>
      <c r="EM20" s="49">
        <v>0</v>
      </c>
      <c r="EN20" s="33">
        <f t="shared" si="15"/>
        <v>158</v>
      </c>
      <c r="EO20" s="34">
        <f t="shared" si="16"/>
        <v>3249</v>
      </c>
      <c r="EP20" s="4"/>
      <c r="EQ20" s="5"/>
      <c r="ER20" s="4"/>
      <c r="ES20" s="4"/>
      <c r="ET20" s="4"/>
      <c r="EU20" s="5"/>
      <c r="EV20" s="4"/>
      <c r="EW20" s="4"/>
      <c r="EX20" s="4"/>
      <c r="EY20" s="5"/>
      <c r="EZ20" s="4"/>
      <c r="FA20" s="4"/>
      <c r="FB20" s="4"/>
      <c r="FC20" s="5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61"/>
        <v>123916.66666666667</v>
      </c>
      <c r="I21" s="48">
        <v>14</v>
      </c>
      <c r="J21" s="31">
        <v>527</v>
      </c>
      <c r="K21" s="49">
        <f t="shared" si="62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3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4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5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6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7"/>
        <v>0</v>
      </c>
      <c r="CL21" s="48">
        <v>0</v>
      </c>
      <c r="CM21" s="31">
        <v>0</v>
      </c>
      <c r="CN21" s="49">
        <f t="shared" si="68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9"/>
        <v>0</v>
      </c>
      <c r="CU21" s="48">
        <v>0</v>
      </c>
      <c r="CV21" s="31">
        <v>0</v>
      </c>
      <c r="CW21" s="49">
        <f t="shared" si="70"/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v>0</v>
      </c>
      <c r="DM21" s="48">
        <v>0</v>
      </c>
      <c r="DN21" s="31">
        <v>0</v>
      </c>
      <c r="DO21" s="49">
        <f t="shared" si="71"/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v>0</v>
      </c>
      <c r="DV21" s="48">
        <v>0</v>
      </c>
      <c r="DW21" s="31">
        <v>0</v>
      </c>
      <c r="DX21" s="49">
        <f t="shared" si="72"/>
        <v>0</v>
      </c>
      <c r="DY21" s="48">
        <v>0</v>
      </c>
      <c r="DZ21" s="31">
        <v>0</v>
      </c>
      <c r="EA21" s="49">
        <v>0</v>
      </c>
      <c r="EB21" s="48">
        <v>13</v>
      </c>
      <c r="EC21" s="31">
        <v>736</v>
      </c>
      <c r="ED21" s="49">
        <f t="shared" ref="ED21:ED30" si="74">EC21/EB21*1000</f>
        <v>56615.38461538461</v>
      </c>
      <c r="EE21" s="48">
        <v>29</v>
      </c>
      <c r="EF21" s="31">
        <v>602</v>
      </c>
      <c r="EG21" s="49">
        <f t="shared" si="73"/>
        <v>20758.62068965517</v>
      </c>
      <c r="EH21" s="48">
        <v>0</v>
      </c>
      <c r="EI21" s="31">
        <v>0</v>
      </c>
      <c r="EJ21" s="49">
        <v>0</v>
      </c>
      <c r="EK21" s="48">
        <v>0</v>
      </c>
      <c r="EL21" s="31">
        <v>0</v>
      </c>
      <c r="EM21" s="49">
        <v>0</v>
      </c>
      <c r="EN21" s="33">
        <f t="shared" si="15"/>
        <v>228</v>
      </c>
      <c r="EO21" s="34">
        <f t="shared" si="16"/>
        <v>11242</v>
      </c>
      <c r="EP21" s="4"/>
      <c r="EQ21" s="5"/>
      <c r="ER21" s="4"/>
      <c r="ES21" s="4"/>
      <c r="ET21" s="4"/>
      <c r="EU21" s="5"/>
      <c r="EV21" s="4"/>
      <c r="EW21" s="4"/>
      <c r="EX21" s="4"/>
      <c r="EY21" s="5"/>
      <c r="EZ21" s="4"/>
      <c r="FA21" s="4"/>
      <c r="FB21" s="4"/>
      <c r="FC21" s="5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3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4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6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7"/>
        <v>0</v>
      </c>
      <c r="CL22" s="48">
        <v>0</v>
      </c>
      <c r="CM22" s="31">
        <v>0</v>
      </c>
      <c r="CN22" s="49">
        <f t="shared" si="68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9"/>
        <v>0</v>
      </c>
      <c r="CU22" s="48">
        <v>0</v>
      </c>
      <c r="CV22" s="31">
        <v>0</v>
      </c>
      <c r="CW22" s="49">
        <f t="shared" si="70"/>
        <v>0</v>
      </c>
      <c r="CX22" s="48">
        <v>0</v>
      </c>
      <c r="CY22" s="31">
        <v>0</v>
      </c>
      <c r="CZ22" s="49">
        <v>0</v>
      </c>
      <c r="DA22" s="48">
        <v>16</v>
      </c>
      <c r="DB22" s="31">
        <v>185</v>
      </c>
      <c r="DC22" s="49">
        <f t="shared" ref="DC22:DC30" si="75">DB22/DA22*1000</f>
        <v>11562.5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v>0</v>
      </c>
      <c r="DM22" s="48">
        <v>0</v>
      </c>
      <c r="DN22" s="31">
        <v>0</v>
      </c>
      <c r="DO22" s="49">
        <f t="shared" si="71"/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v>0</v>
      </c>
      <c r="DV22" s="48">
        <v>0</v>
      </c>
      <c r="DW22" s="31">
        <v>0</v>
      </c>
      <c r="DX22" s="49">
        <f t="shared" si="72"/>
        <v>0</v>
      </c>
      <c r="DY22" s="48">
        <v>0</v>
      </c>
      <c r="DZ22" s="31">
        <v>0</v>
      </c>
      <c r="EA22" s="49">
        <v>0</v>
      </c>
      <c r="EB22" s="48">
        <v>4</v>
      </c>
      <c r="EC22" s="31">
        <v>136</v>
      </c>
      <c r="ED22" s="49">
        <f t="shared" si="74"/>
        <v>34000</v>
      </c>
      <c r="EE22" s="48">
        <v>17</v>
      </c>
      <c r="EF22" s="31">
        <v>427</v>
      </c>
      <c r="EG22" s="49">
        <f t="shared" si="73"/>
        <v>25117.647058823528</v>
      </c>
      <c r="EH22" s="48">
        <v>0</v>
      </c>
      <c r="EI22" s="31">
        <v>0</v>
      </c>
      <c r="EJ22" s="49">
        <v>0</v>
      </c>
      <c r="EK22" s="48">
        <v>0</v>
      </c>
      <c r="EL22" s="31">
        <v>0</v>
      </c>
      <c r="EM22" s="49">
        <v>0</v>
      </c>
      <c r="EN22" s="33">
        <f t="shared" si="15"/>
        <v>186</v>
      </c>
      <c r="EO22" s="34">
        <f t="shared" si="16"/>
        <v>4108</v>
      </c>
      <c r="EP22" s="4"/>
      <c r="EQ22" s="5"/>
      <c r="ER22" s="4"/>
      <c r="ES22" s="4"/>
      <c r="ET22" s="4"/>
      <c r="EU22" s="5"/>
      <c r="EV22" s="4"/>
      <c r="EW22" s="4"/>
      <c r="EX22" s="4"/>
      <c r="EY22" s="5"/>
      <c r="EZ22" s="4"/>
      <c r="FA22" s="4"/>
      <c r="FB22" s="4"/>
      <c r="FC22" s="5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61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4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6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6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7"/>
        <v>0</v>
      </c>
      <c r="CL23" s="48">
        <v>0</v>
      </c>
      <c r="CM23" s="31">
        <v>0</v>
      </c>
      <c r="CN23" s="49">
        <f t="shared" si="68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9"/>
        <v>0</v>
      </c>
      <c r="CU23" s="48">
        <v>0</v>
      </c>
      <c r="CV23" s="31">
        <v>0</v>
      </c>
      <c r="CW23" s="49">
        <f t="shared" si="70"/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v>0</v>
      </c>
      <c r="DM23" s="48">
        <v>0</v>
      </c>
      <c r="DN23" s="31">
        <v>0</v>
      </c>
      <c r="DO23" s="49">
        <f t="shared" si="71"/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v>0</v>
      </c>
      <c r="DV23" s="48">
        <v>0</v>
      </c>
      <c r="DW23" s="31">
        <v>0</v>
      </c>
      <c r="DX23" s="49">
        <f t="shared" si="72"/>
        <v>0</v>
      </c>
      <c r="DY23" s="48">
        <v>0</v>
      </c>
      <c r="DZ23" s="31">
        <v>0</v>
      </c>
      <c r="EA23" s="49">
        <v>0</v>
      </c>
      <c r="EB23" s="48">
        <v>20</v>
      </c>
      <c r="EC23" s="31">
        <v>1089</v>
      </c>
      <c r="ED23" s="49">
        <f t="shared" si="74"/>
        <v>54450</v>
      </c>
      <c r="EE23" s="48">
        <v>151</v>
      </c>
      <c r="EF23" s="31">
        <v>5727</v>
      </c>
      <c r="EG23" s="49">
        <f t="shared" si="73"/>
        <v>37927.152317880798</v>
      </c>
      <c r="EH23" s="48">
        <v>0</v>
      </c>
      <c r="EI23" s="31">
        <v>0</v>
      </c>
      <c r="EJ23" s="49">
        <v>0</v>
      </c>
      <c r="EK23" s="48">
        <v>0</v>
      </c>
      <c r="EL23" s="31">
        <v>0</v>
      </c>
      <c r="EM23" s="49">
        <v>0</v>
      </c>
      <c r="EN23" s="33">
        <f t="shared" si="15"/>
        <v>328</v>
      </c>
      <c r="EO23" s="34">
        <f t="shared" si="16"/>
        <v>10365</v>
      </c>
      <c r="EP23" s="4"/>
      <c r="EQ23" s="5"/>
      <c r="ER23" s="4"/>
      <c r="ES23" s="4"/>
      <c r="ET23" s="4"/>
      <c r="EU23" s="5"/>
      <c r="EV23" s="4"/>
      <c r="EW23" s="4"/>
      <c r="EX23" s="4"/>
      <c r="EY23" s="5"/>
      <c r="EZ23" s="4"/>
      <c r="FA23" s="4"/>
      <c r="FB23" s="4"/>
      <c r="FC23" s="5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61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7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4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6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7"/>
        <v>0</v>
      </c>
      <c r="CL24" s="48">
        <v>0</v>
      </c>
      <c r="CM24" s="31">
        <v>0</v>
      </c>
      <c r="CN24" s="49">
        <f t="shared" si="68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9"/>
        <v>0</v>
      </c>
      <c r="CU24" s="48">
        <v>0</v>
      </c>
      <c r="CV24" s="31">
        <v>0</v>
      </c>
      <c r="CW24" s="49">
        <f t="shared" si="70"/>
        <v>0</v>
      </c>
      <c r="CX24" s="48">
        <v>0</v>
      </c>
      <c r="CY24" s="31">
        <v>0</v>
      </c>
      <c r="CZ24" s="49">
        <v>0</v>
      </c>
      <c r="DA24" s="48">
        <v>16</v>
      </c>
      <c r="DB24" s="31">
        <v>181</v>
      </c>
      <c r="DC24" s="49">
        <f t="shared" si="75"/>
        <v>11312.5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v>0</v>
      </c>
      <c r="DM24" s="48">
        <v>0</v>
      </c>
      <c r="DN24" s="31">
        <v>0</v>
      </c>
      <c r="DO24" s="49">
        <f t="shared" si="71"/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v>0</v>
      </c>
      <c r="DV24" s="48">
        <v>0</v>
      </c>
      <c r="DW24" s="31">
        <v>0</v>
      </c>
      <c r="DX24" s="49">
        <f t="shared" si="72"/>
        <v>0</v>
      </c>
      <c r="DY24" s="48">
        <v>0</v>
      </c>
      <c r="DZ24" s="31">
        <v>0</v>
      </c>
      <c r="EA24" s="49">
        <v>0</v>
      </c>
      <c r="EB24" s="48">
        <v>21</v>
      </c>
      <c r="EC24" s="31">
        <v>564</v>
      </c>
      <c r="ED24" s="49">
        <f t="shared" si="74"/>
        <v>26857.142857142859</v>
      </c>
      <c r="EE24" s="48">
        <v>38</v>
      </c>
      <c r="EF24" s="31">
        <v>1105</v>
      </c>
      <c r="EG24" s="49">
        <f t="shared" si="73"/>
        <v>29078.94736842105</v>
      </c>
      <c r="EH24" s="48">
        <v>0</v>
      </c>
      <c r="EI24" s="31">
        <v>0</v>
      </c>
      <c r="EJ24" s="49">
        <v>0</v>
      </c>
      <c r="EK24" s="48">
        <v>0</v>
      </c>
      <c r="EL24" s="31">
        <v>0</v>
      </c>
      <c r="EM24" s="49">
        <v>0</v>
      </c>
      <c r="EN24" s="33">
        <f t="shared" si="15"/>
        <v>254</v>
      </c>
      <c r="EO24" s="34">
        <f t="shared" si="16"/>
        <v>6973</v>
      </c>
      <c r="EP24" s="4"/>
      <c r="EQ24" s="5"/>
      <c r="ER24" s="4"/>
      <c r="ES24" s="4"/>
      <c r="ET24" s="4"/>
      <c r="EU24" s="5"/>
      <c r="EV24" s="4"/>
      <c r="EW24" s="4"/>
      <c r="EX24" s="4"/>
      <c r="EY24" s="5"/>
      <c r="EZ24" s="4"/>
      <c r="FA24" s="4"/>
      <c r="FB24" s="4"/>
      <c r="FC24" s="5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61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3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4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5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6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7"/>
        <v>0</v>
      </c>
      <c r="CL25" s="48">
        <v>0</v>
      </c>
      <c r="CM25" s="31">
        <v>0</v>
      </c>
      <c r="CN25" s="49">
        <f t="shared" si="68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9"/>
        <v>0</v>
      </c>
      <c r="CU25" s="48">
        <v>0</v>
      </c>
      <c r="CV25" s="31">
        <v>0</v>
      </c>
      <c r="CW25" s="49">
        <f t="shared" si="70"/>
        <v>0</v>
      </c>
      <c r="CX25" s="48">
        <v>0</v>
      </c>
      <c r="CY25" s="31">
        <v>0</v>
      </c>
      <c r="CZ25" s="49">
        <v>0</v>
      </c>
      <c r="DA25" s="48">
        <v>16</v>
      </c>
      <c r="DB25" s="31">
        <v>182</v>
      </c>
      <c r="DC25" s="49">
        <f t="shared" si="75"/>
        <v>11375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v>0</v>
      </c>
      <c r="DM25" s="48">
        <v>0</v>
      </c>
      <c r="DN25" s="31">
        <v>0</v>
      </c>
      <c r="DO25" s="49">
        <f t="shared" si="71"/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v>0</v>
      </c>
      <c r="DV25" s="48">
        <v>0</v>
      </c>
      <c r="DW25" s="31">
        <v>0</v>
      </c>
      <c r="DX25" s="49">
        <f t="shared" si="72"/>
        <v>0</v>
      </c>
      <c r="DY25" s="48">
        <v>0</v>
      </c>
      <c r="DZ25" s="31">
        <v>0</v>
      </c>
      <c r="EA25" s="49">
        <v>0</v>
      </c>
      <c r="EB25" s="48">
        <v>6</v>
      </c>
      <c r="EC25" s="31">
        <v>273</v>
      </c>
      <c r="ED25" s="49">
        <f t="shared" si="74"/>
        <v>45500</v>
      </c>
      <c r="EE25" s="48">
        <v>38</v>
      </c>
      <c r="EF25" s="31">
        <v>1104</v>
      </c>
      <c r="EG25" s="49">
        <f t="shared" si="73"/>
        <v>29052.63157894737</v>
      </c>
      <c r="EH25" s="48">
        <v>0</v>
      </c>
      <c r="EI25" s="31">
        <v>0</v>
      </c>
      <c r="EJ25" s="49">
        <v>0</v>
      </c>
      <c r="EK25" s="48">
        <v>0</v>
      </c>
      <c r="EL25" s="31">
        <v>0</v>
      </c>
      <c r="EM25" s="49">
        <v>0</v>
      </c>
      <c r="EN25" s="33">
        <f t="shared" si="15"/>
        <v>315</v>
      </c>
      <c r="EO25" s="34">
        <f t="shared" si="16"/>
        <v>8557</v>
      </c>
      <c r="EP25" s="4"/>
      <c r="EQ25" s="5"/>
      <c r="ER25" s="4"/>
      <c r="ES25" s="4"/>
      <c r="ET25" s="4"/>
      <c r="EU25" s="5"/>
      <c r="EV25" s="4"/>
      <c r="EW25" s="4"/>
      <c r="EX25" s="4"/>
      <c r="EY25" s="5"/>
      <c r="EZ25" s="4"/>
      <c r="FA25" s="4"/>
      <c r="FB25" s="4"/>
      <c r="FC25" s="5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61"/>
        <v>109680</v>
      </c>
      <c r="I26" s="48">
        <v>16</v>
      </c>
      <c r="J26" s="31">
        <v>466</v>
      </c>
      <c r="K26" s="49">
        <f t="shared" si="62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3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7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5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6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7"/>
        <v>0</v>
      </c>
      <c r="CL26" s="48">
        <v>0</v>
      </c>
      <c r="CM26" s="31">
        <v>0</v>
      </c>
      <c r="CN26" s="49">
        <f t="shared" si="68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9"/>
        <v>0</v>
      </c>
      <c r="CU26" s="48">
        <v>0</v>
      </c>
      <c r="CV26" s="31">
        <v>0</v>
      </c>
      <c r="CW26" s="49">
        <f t="shared" si="70"/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v>0</v>
      </c>
      <c r="DM26" s="48">
        <v>0</v>
      </c>
      <c r="DN26" s="31">
        <v>0</v>
      </c>
      <c r="DO26" s="49">
        <f t="shared" si="71"/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v>0</v>
      </c>
      <c r="DV26" s="48">
        <v>0</v>
      </c>
      <c r="DW26" s="31">
        <v>0</v>
      </c>
      <c r="DX26" s="49">
        <f t="shared" si="72"/>
        <v>0</v>
      </c>
      <c r="DY26" s="48">
        <v>0</v>
      </c>
      <c r="DZ26" s="31">
        <v>0</v>
      </c>
      <c r="EA26" s="49">
        <v>0</v>
      </c>
      <c r="EB26" s="48">
        <v>12</v>
      </c>
      <c r="EC26" s="31">
        <v>211</v>
      </c>
      <c r="ED26" s="49">
        <f t="shared" si="74"/>
        <v>17583.333333333332</v>
      </c>
      <c r="EE26" s="48">
        <v>23</v>
      </c>
      <c r="EF26" s="31">
        <v>1326</v>
      </c>
      <c r="EG26" s="49">
        <f t="shared" si="73"/>
        <v>57652.17391304348</v>
      </c>
      <c r="EH26" s="48">
        <v>0</v>
      </c>
      <c r="EI26" s="31">
        <v>0</v>
      </c>
      <c r="EJ26" s="49">
        <v>0</v>
      </c>
      <c r="EK26" s="48">
        <v>0</v>
      </c>
      <c r="EL26" s="31">
        <v>0</v>
      </c>
      <c r="EM26" s="49">
        <v>0</v>
      </c>
      <c r="EN26" s="33">
        <f t="shared" si="15"/>
        <v>266</v>
      </c>
      <c r="EO26" s="34">
        <f t="shared" si="16"/>
        <v>7965</v>
      </c>
      <c r="EP26" s="4"/>
      <c r="EQ26" s="5"/>
      <c r="ER26" s="4"/>
      <c r="ES26" s="4"/>
      <c r="ET26" s="4"/>
      <c r="EU26" s="5"/>
      <c r="EV26" s="4"/>
      <c r="EW26" s="4"/>
      <c r="EX26" s="4"/>
      <c r="EY26" s="5"/>
      <c r="EZ26" s="4"/>
      <c r="FA26" s="4"/>
      <c r="FB26" s="4"/>
      <c r="FC26" s="5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61"/>
        <v>70578.947368421053</v>
      </c>
      <c r="I27" s="48">
        <v>19</v>
      </c>
      <c r="J27" s="31">
        <v>745</v>
      </c>
      <c r="K27" s="49">
        <f t="shared" si="62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3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7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4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6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7"/>
        <v>0</v>
      </c>
      <c r="CL27" s="48">
        <v>0</v>
      </c>
      <c r="CM27" s="31">
        <v>0</v>
      </c>
      <c r="CN27" s="49">
        <f t="shared" si="68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9"/>
        <v>0</v>
      </c>
      <c r="CU27" s="48">
        <v>0</v>
      </c>
      <c r="CV27" s="31">
        <v>0</v>
      </c>
      <c r="CW27" s="49">
        <f t="shared" si="70"/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v>0</v>
      </c>
      <c r="DM27" s="48">
        <v>0</v>
      </c>
      <c r="DN27" s="31">
        <v>0</v>
      </c>
      <c r="DO27" s="49">
        <f t="shared" si="71"/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v>0</v>
      </c>
      <c r="DV27" s="48">
        <v>0</v>
      </c>
      <c r="DW27" s="31">
        <v>0</v>
      </c>
      <c r="DX27" s="49">
        <f t="shared" si="72"/>
        <v>0</v>
      </c>
      <c r="DY27" s="48">
        <v>0</v>
      </c>
      <c r="DZ27" s="31">
        <v>0</v>
      </c>
      <c r="EA27" s="49">
        <v>0</v>
      </c>
      <c r="EB27" s="48">
        <v>9</v>
      </c>
      <c r="EC27" s="31">
        <v>405</v>
      </c>
      <c r="ED27" s="49">
        <f t="shared" si="74"/>
        <v>45000</v>
      </c>
      <c r="EE27" s="48">
        <v>47</v>
      </c>
      <c r="EF27" s="31">
        <v>3757</v>
      </c>
      <c r="EG27" s="49">
        <f t="shared" si="73"/>
        <v>79936.170212765952</v>
      </c>
      <c r="EH27" s="48">
        <v>0</v>
      </c>
      <c r="EI27" s="31">
        <v>0</v>
      </c>
      <c r="EJ27" s="49">
        <v>0</v>
      </c>
      <c r="EK27" s="48">
        <v>0</v>
      </c>
      <c r="EL27" s="31">
        <v>0</v>
      </c>
      <c r="EM27" s="49">
        <v>0</v>
      </c>
      <c r="EN27" s="33">
        <f t="shared" si="15"/>
        <v>233</v>
      </c>
      <c r="EO27" s="34">
        <f t="shared" si="16"/>
        <v>8888</v>
      </c>
      <c r="EP27" s="4"/>
      <c r="EQ27" s="5"/>
      <c r="ER27" s="4"/>
      <c r="ES27" s="4"/>
      <c r="ET27" s="4"/>
      <c r="EU27" s="5"/>
      <c r="EV27" s="4"/>
      <c r="EW27" s="4"/>
      <c r="EX27" s="4"/>
      <c r="EY27" s="5"/>
      <c r="EZ27" s="4"/>
      <c r="FA27" s="4"/>
      <c r="FB27" s="4"/>
      <c r="FC27" s="5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61"/>
        <v>76666.666666666672</v>
      </c>
      <c r="I28" s="48">
        <v>25</v>
      </c>
      <c r="J28" s="31">
        <v>1063</v>
      </c>
      <c r="K28" s="49">
        <f t="shared" si="62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3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4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8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6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7"/>
        <v>0</v>
      </c>
      <c r="CL28" s="48">
        <v>0</v>
      </c>
      <c r="CM28" s="31">
        <v>0</v>
      </c>
      <c r="CN28" s="49">
        <f t="shared" si="68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9"/>
        <v>0</v>
      </c>
      <c r="CU28" s="48">
        <v>0</v>
      </c>
      <c r="CV28" s="31">
        <v>0</v>
      </c>
      <c r="CW28" s="49">
        <f t="shared" si="70"/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v>0</v>
      </c>
      <c r="DM28" s="48">
        <v>0</v>
      </c>
      <c r="DN28" s="31">
        <v>0</v>
      </c>
      <c r="DO28" s="49">
        <f t="shared" si="71"/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v>0</v>
      </c>
      <c r="DV28" s="48">
        <v>0</v>
      </c>
      <c r="DW28" s="31">
        <v>0</v>
      </c>
      <c r="DX28" s="49">
        <f t="shared" si="72"/>
        <v>0</v>
      </c>
      <c r="DY28" s="48">
        <v>0</v>
      </c>
      <c r="DZ28" s="31">
        <v>0</v>
      </c>
      <c r="EA28" s="49">
        <v>0</v>
      </c>
      <c r="EB28" s="48">
        <v>1</v>
      </c>
      <c r="EC28" s="31">
        <v>135</v>
      </c>
      <c r="ED28" s="49">
        <f t="shared" si="74"/>
        <v>135000</v>
      </c>
      <c r="EE28" s="48">
        <v>63</v>
      </c>
      <c r="EF28" s="31">
        <v>1908</v>
      </c>
      <c r="EG28" s="49">
        <f t="shared" si="73"/>
        <v>30285.714285714286</v>
      </c>
      <c r="EH28" s="48">
        <v>0</v>
      </c>
      <c r="EI28" s="31">
        <v>0</v>
      </c>
      <c r="EJ28" s="49">
        <v>0</v>
      </c>
      <c r="EK28" s="48">
        <v>0</v>
      </c>
      <c r="EL28" s="31">
        <v>0</v>
      </c>
      <c r="EM28" s="49">
        <v>0</v>
      </c>
      <c r="EN28" s="33">
        <f t="shared" si="15"/>
        <v>346</v>
      </c>
      <c r="EO28" s="34">
        <f t="shared" si="16"/>
        <v>9948</v>
      </c>
      <c r="EP28" s="4"/>
      <c r="EQ28" s="5"/>
      <c r="ER28" s="4"/>
      <c r="ES28" s="4"/>
      <c r="ET28" s="4"/>
      <c r="EU28" s="5"/>
      <c r="EV28" s="4"/>
      <c r="EW28" s="4"/>
      <c r="EX28" s="4"/>
      <c r="EY28" s="5"/>
      <c r="EZ28" s="4"/>
      <c r="FA28" s="4"/>
      <c r="FB28" s="4"/>
      <c r="FC28" s="5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61"/>
        <v>122606.06060606061</v>
      </c>
      <c r="I29" s="48">
        <v>18</v>
      </c>
      <c r="J29" s="31">
        <v>531</v>
      </c>
      <c r="K29" s="49">
        <f t="shared" si="62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4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6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7"/>
        <v>0</v>
      </c>
      <c r="CL29" s="48">
        <v>0</v>
      </c>
      <c r="CM29" s="31">
        <v>0</v>
      </c>
      <c r="CN29" s="49">
        <f t="shared" si="68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9"/>
        <v>0</v>
      </c>
      <c r="CU29" s="48">
        <v>0</v>
      </c>
      <c r="CV29" s="31">
        <v>0</v>
      </c>
      <c r="CW29" s="49">
        <f t="shared" si="70"/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v>0</v>
      </c>
      <c r="DM29" s="48">
        <v>0</v>
      </c>
      <c r="DN29" s="31">
        <v>0</v>
      </c>
      <c r="DO29" s="49">
        <f t="shared" si="71"/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v>0</v>
      </c>
      <c r="DV29" s="48">
        <v>0</v>
      </c>
      <c r="DW29" s="31">
        <v>0</v>
      </c>
      <c r="DX29" s="49">
        <f t="shared" si="72"/>
        <v>0</v>
      </c>
      <c r="DY29" s="48">
        <v>0</v>
      </c>
      <c r="DZ29" s="31">
        <v>0</v>
      </c>
      <c r="EA29" s="49">
        <v>0</v>
      </c>
      <c r="EB29" s="48">
        <v>4</v>
      </c>
      <c r="EC29" s="31">
        <v>163</v>
      </c>
      <c r="ED29" s="49">
        <f t="shared" si="74"/>
        <v>40750</v>
      </c>
      <c r="EE29" s="48">
        <v>9</v>
      </c>
      <c r="EF29" s="31">
        <v>229</v>
      </c>
      <c r="EG29" s="49">
        <f t="shared" si="73"/>
        <v>25444.444444444442</v>
      </c>
      <c r="EH29" s="48">
        <v>0</v>
      </c>
      <c r="EI29" s="31">
        <v>0</v>
      </c>
      <c r="EJ29" s="49">
        <v>0</v>
      </c>
      <c r="EK29" s="48">
        <v>0</v>
      </c>
      <c r="EL29" s="31">
        <v>0</v>
      </c>
      <c r="EM29" s="49">
        <v>0</v>
      </c>
      <c r="EN29" s="33">
        <f t="shared" si="15"/>
        <v>366</v>
      </c>
      <c r="EO29" s="34">
        <f t="shared" si="16"/>
        <v>8069</v>
      </c>
      <c r="EP29" s="4"/>
      <c r="EQ29" s="5"/>
      <c r="ER29" s="4"/>
      <c r="ES29" s="4"/>
      <c r="ET29" s="4"/>
      <c r="EU29" s="5"/>
      <c r="EV29" s="4"/>
      <c r="EW29" s="4"/>
      <c r="EX29" s="4"/>
      <c r="EY29" s="5"/>
      <c r="EZ29" s="4"/>
      <c r="FA29" s="4"/>
      <c r="FB29" s="4"/>
      <c r="FC29" s="5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61"/>
        <v>87327.586206896551</v>
      </c>
      <c r="I30" s="48">
        <v>17</v>
      </c>
      <c r="J30" s="31">
        <v>496</v>
      </c>
      <c r="K30" s="49">
        <f t="shared" si="62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4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9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6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7"/>
        <v>0</v>
      </c>
      <c r="CL30" s="48">
        <v>0</v>
      </c>
      <c r="CM30" s="31">
        <v>0</v>
      </c>
      <c r="CN30" s="49">
        <f t="shared" si="68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9"/>
        <v>0</v>
      </c>
      <c r="CU30" s="48">
        <v>0</v>
      </c>
      <c r="CV30" s="31">
        <v>0</v>
      </c>
      <c r="CW30" s="49">
        <f t="shared" si="70"/>
        <v>0</v>
      </c>
      <c r="CX30" s="48">
        <v>0</v>
      </c>
      <c r="CY30" s="31">
        <v>0</v>
      </c>
      <c r="CZ30" s="49">
        <v>0</v>
      </c>
      <c r="DA30" s="48">
        <v>16</v>
      </c>
      <c r="DB30" s="31">
        <v>171</v>
      </c>
      <c r="DC30" s="49">
        <f t="shared" si="75"/>
        <v>10687.5</v>
      </c>
      <c r="DD30" s="48">
        <v>0</v>
      </c>
      <c r="DE30" s="31">
        <v>6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v>0</v>
      </c>
      <c r="DM30" s="48">
        <v>0</v>
      </c>
      <c r="DN30" s="31">
        <v>0</v>
      </c>
      <c r="DO30" s="49">
        <f t="shared" si="71"/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v>0</v>
      </c>
      <c r="DV30" s="48">
        <v>0</v>
      </c>
      <c r="DW30" s="31">
        <v>0</v>
      </c>
      <c r="DX30" s="49">
        <f t="shared" si="72"/>
        <v>0</v>
      </c>
      <c r="DY30" s="48">
        <v>0</v>
      </c>
      <c r="DZ30" s="31">
        <v>0</v>
      </c>
      <c r="EA30" s="49">
        <v>0</v>
      </c>
      <c r="EB30" s="48">
        <v>34</v>
      </c>
      <c r="EC30" s="31">
        <v>1675</v>
      </c>
      <c r="ED30" s="49">
        <f t="shared" si="74"/>
        <v>49264.705882352944</v>
      </c>
      <c r="EE30" s="48">
        <v>4</v>
      </c>
      <c r="EF30" s="31">
        <v>699</v>
      </c>
      <c r="EG30" s="49">
        <f t="shared" si="73"/>
        <v>174750</v>
      </c>
      <c r="EH30" s="48">
        <v>0</v>
      </c>
      <c r="EI30" s="31">
        <v>0</v>
      </c>
      <c r="EJ30" s="49">
        <v>0</v>
      </c>
      <c r="EK30" s="48">
        <v>0</v>
      </c>
      <c r="EL30" s="31">
        <v>0</v>
      </c>
      <c r="EM30" s="49">
        <v>0</v>
      </c>
      <c r="EN30" s="33">
        <f t="shared" si="15"/>
        <v>371</v>
      </c>
      <c r="EO30" s="34">
        <f t="shared" si="16"/>
        <v>10763</v>
      </c>
      <c r="EP30" s="4"/>
      <c r="EQ30" s="5"/>
      <c r="ER30" s="4"/>
      <c r="ES30" s="4"/>
      <c r="ET30" s="4"/>
      <c r="EU30" s="5"/>
      <c r="EV30" s="4"/>
      <c r="EW30" s="4"/>
      <c r="EX30" s="4"/>
      <c r="EY30" s="5"/>
      <c r="EZ30" s="4"/>
      <c r="FA30" s="4"/>
      <c r="FB30" s="4"/>
      <c r="FC30" s="5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80">SUM(AD19:AD30)</f>
        <v>539</v>
      </c>
      <c r="AE31" s="40">
        <f t="shared" si="80"/>
        <v>7328</v>
      </c>
      <c r="AF31" s="52"/>
      <c r="AG31" s="51">
        <f t="shared" ref="AG31:AH31" si="81">SUM(AG19:AG30)</f>
        <v>0</v>
      </c>
      <c r="AH31" s="40">
        <f t="shared" si="81"/>
        <v>0</v>
      </c>
      <c r="AI31" s="52"/>
      <c r="AJ31" s="51">
        <f t="shared" ref="AJ31:AK31" si="82">SUM(AJ19:AJ30)</f>
        <v>0</v>
      </c>
      <c r="AK31" s="40">
        <f t="shared" si="82"/>
        <v>0</v>
      </c>
      <c r="AL31" s="52"/>
      <c r="AM31" s="51">
        <f t="shared" ref="AM31:AN31" si="83">SUM(AM19:AM30)</f>
        <v>10</v>
      </c>
      <c r="AN31" s="40">
        <f t="shared" si="83"/>
        <v>523</v>
      </c>
      <c r="AO31" s="52"/>
      <c r="AP31" s="51">
        <f t="shared" ref="AP31:AQ31" si="84">SUM(AP19:AP30)</f>
        <v>0</v>
      </c>
      <c r="AQ31" s="40">
        <f t="shared" si="84"/>
        <v>0</v>
      </c>
      <c r="AR31" s="52"/>
      <c r="AS31" s="51">
        <f t="shared" ref="AS31:AT31" si="85">SUM(AS19:AS30)</f>
        <v>69</v>
      </c>
      <c r="AT31" s="40">
        <f t="shared" si="85"/>
        <v>6737</v>
      </c>
      <c r="AU31" s="52"/>
      <c r="AV31" s="51">
        <f t="shared" ref="AV31:AW31" si="86">SUM(AV19:AV30)</f>
        <v>0</v>
      </c>
      <c r="AW31" s="40">
        <f t="shared" si="86"/>
        <v>0</v>
      </c>
      <c r="AX31" s="52"/>
      <c r="AY31" s="51">
        <f t="shared" ref="AY31:AZ31" si="87">SUM(AY19:AY30)</f>
        <v>0</v>
      </c>
      <c r="AZ31" s="40">
        <f t="shared" si="87"/>
        <v>15</v>
      </c>
      <c r="BA31" s="52"/>
      <c r="BB31" s="51">
        <f t="shared" ref="BB31:BC31" si="88">SUM(BB19:BB30)</f>
        <v>0</v>
      </c>
      <c r="BC31" s="40">
        <f t="shared" si="88"/>
        <v>0</v>
      </c>
      <c r="BD31" s="52"/>
      <c r="BE31" s="51">
        <f t="shared" ref="BE31:BF31" si="89">SUM(BE19:BE30)</f>
        <v>0</v>
      </c>
      <c r="BF31" s="40">
        <f t="shared" si="89"/>
        <v>2</v>
      </c>
      <c r="BG31" s="52"/>
      <c r="BH31" s="51">
        <f t="shared" ref="BH31:BI31" si="90">SUM(BH19:BH30)</f>
        <v>0</v>
      </c>
      <c r="BI31" s="40">
        <f t="shared" si="90"/>
        <v>0</v>
      </c>
      <c r="BJ31" s="52"/>
      <c r="BK31" s="51">
        <f t="shared" ref="BK31:BL31" si="91">SUM(BK19:BK30)</f>
        <v>16</v>
      </c>
      <c r="BL31" s="40">
        <f t="shared" si="91"/>
        <v>174</v>
      </c>
      <c r="BM31" s="52"/>
      <c r="BN31" s="51">
        <f t="shared" ref="BN31:BO31" si="92">SUM(BN19:BN30)</f>
        <v>6</v>
      </c>
      <c r="BO31" s="40">
        <f t="shared" si="92"/>
        <v>143</v>
      </c>
      <c r="BP31" s="52"/>
      <c r="BQ31" s="51">
        <f t="shared" ref="BQ31:BR31" si="93">SUM(BQ19:BQ30)</f>
        <v>0</v>
      </c>
      <c r="BR31" s="40">
        <f t="shared" si="93"/>
        <v>0</v>
      </c>
      <c r="BS31" s="52"/>
      <c r="BT31" s="51">
        <f t="shared" ref="BT31:BU31" si="94">SUM(BT19:BT30)</f>
        <v>0</v>
      </c>
      <c r="BU31" s="40">
        <f t="shared" si="94"/>
        <v>0</v>
      </c>
      <c r="BV31" s="52"/>
      <c r="BW31" s="51">
        <f t="shared" ref="BW31:BX31" si="95">SUM(BW19:BW30)</f>
        <v>0</v>
      </c>
      <c r="BX31" s="40">
        <f t="shared" si="95"/>
        <v>0</v>
      </c>
      <c r="BY31" s="52"/>
      <c r="BZ31" s="51">
        <f t="shared" ref="BZ31:CA31" si="96">SUM(BZ19:BZ30)</f>
        <v>0</v>
      </c>
      <c r="CA31" s="40">
        <f t="shared" si="96"/>
        <v>0</v>
      </c>
      <c r="CB31" s="52"/>
      <c r="CC31" s="51">
        <f t="shared" ref="CC31:CD31" si="97">SUM(CC19:CC30)</f>
        <v>1326</v>
      </c>
      <c r="CD31" s="40">
        <f t="shared" si="97"/>
        <v>11035</v>
      </c>
      <c r="CE31" s="52"/>
      <c r="CF31" s="51">
        <f t="shared" ref="CF31:CG31" si="98">SUM(CF19:CF30)</f>
        <v>0</v>
      </c>
      <c r="CG31" s="40">
        <f t="shared" si="98"/>
        <v>0</v>
      </c>
      <c r="CH31" s="52"/>
      <c r="CI31" s="51">
        <f t="shared" ref="CI31:CJ31" si="99">SUM(CI19:CI30)</f>
        <v>0</v>
      </c>
      <c r="CJ31" s="40">
        <f t="shared" si="99"/>
        <v>0</v>
      </c>
      <c r="CK31" s="52"/>
      <c r="CL31" s="51">
        <f t="shared" ref="CL31:CM31" si="100">SUM(CL19:CL30)</f>
        <v>0</v>
      </c>
      <c r="CM31" s="40">
        <f t="shared" si="100"/>
        <v>0</v>
      </c>
      <c r="CN31" s="52"/>
      <c r="CO31" s="51">
        <f t="shared" ref="CO31:CP31" si="101">SUM(CO19:CO30)</f>
        <v>0</v>
      </c>
      <c r="CP31" s="40">
        <f t="shared" si="101"/>
        <v>0</v>
      </c>
      <c r="CQ31" s="52"/>
      <c r="CR31" s="51">
        <f t="shared" ref="CR31:CS31" si="102">SUM(CR19:CR30)</f>
        <v>0</v>
      </c>
      <c r="CS31" s="40">
        <f t="shared" si="102"/>
        <v>0</v>
      </c>
      <c r="CT31" s="52"/>
      <c r="CU31" s="51">
        <f t="shared" ref="CU31:CV31" si="103">SUM(CU19:CU30)</f>
        <v>0</v>
      </c>
      <c r="CV31" s="40">
        <f t="shared" si="103"/>
        <v>0</v>
      </c>
      <c r="CW31" s="52"/>
      <c r="CX31" s="51">
        <f t="shared" ref="CX31:CY31" si="104">SUM(CX19:CX30)</f>
        <v>0</v>
      </c>
      <c r="CY31" s="40">
        <f t="shared" si="104"/>
        <v>0</v>
      </c>
      <c r="CZ31" s="52"/>
      <c r="DA31" s="51">
        <f t="shared" ref="DA31:DB31" si="105">SUM(DA19:DA30)</f>
        <v>64</v>
      </c>
      <c r="DB31" s="40">
        <f t="shared" si="105"/>
        <v>719</v>
      </c>
      <c r="DC31" s="52"/>
      <c r="DD31" s="51">
        <f t="shared" ref="DD31:DE31" si="106">SUM(DD19:DD30)</f>
        <v>0</v>
      </c>
      <c r="DE31" s="40">
        <f t="shared" si="106"/>
        <v>6</v>
      </c>
      <c r="DF31" s="52"/>
      <c r="DG31" s="51">
        <f t="shared" ref="DG31:DH31" si="107">SUM(DG19:DG30)</f>
        <v>0</v>
      </c>
      <c r="DH31" s="40">
        <f t="shared" si="107"/>
        <v>0</v>
      </c>
      <c r="DI31" s="52"/>
      <c r="DJ31" s="51">
        <f t="shared" ref="DJ31:DK31" si="108">SUM(DJ19:DJ30)</f>
        <v>0</v>
      </c>
      <c r="DK31" s="40">
        <f t="shared" si="108"/>
        <v>0</v>
      </c>
      <c r="DL31" s="52"/>
      <c r="DM31" s="51">
        <f t="shared" ref="DM31:DN31" si="109">SUM(DM19:DM30)</f>
        <v>0</v>
      </c>
      <c r="DN31" s="40">
        <f t="shared" si="109"/>
        <v>0</v>
      </c>
      <c r="DO31" s="52"/>
      <c r="DP31" s="51">
        <f t="shared" ref="DP31:DQ31" si="110">SUM(DP19:DP30)</f>
        <v>0</v>
      </c>
      <c r="DQ31" s="40">
        <f t="shared" si="110"/>
        <v>0</v>
      </c>
      <c r="DR31" s="52"/>
      <c r="DS31" s="51">
        <f t="shared" ref="DS31:DT31" si="111">SUM(DS19:DS30)</f>
        <v>0</v>
      </c>
      <c r="DT31" s="40">
        <f t="shared" si="111"/>
        <v>0</v>
      </c>
      <c r="DU31" s="52"/>
      <c r="DV31" s="51">
        <f t="shared" ref="DV31:DW31" si="112">SUM(DV19:DV30)</f>
        <v>0</v>
      </c>
      <c r="DW31" s="40">
        <f t="shared" si="112"/>
        <v>0</v>
      </c>
      <c r="DX31" s="52"/>
      <c r="DY31" s="51">
        <f t="shared" ref="DY31:DZ31" si="113">SUM(DY19:DY30)</f>
        <v>0</v>
      </c>
      <c r="DZ31" s="40">
        <f t="shared" si="113"/>
        <v>0</v>
      </c>
      <c r="EA31" s="52"/>
      <c r="EB31" s="51">
        <f t="shared" ref="EB31:EC31" si="114">SUM(EB19:EB30)</f>
        <v>124</v>
      </c>
      <c r="EC31" s="40">
        <f t="shared" si="114"/>
        <v>5436</v>
      </c>
      <c r="ED31" s="52"/>
      <c r="EE31" s="51">
        <f t="shared" ref="EE31:EF31" si="115">SUM(EE19:EE30)</f>
        <v>580</v>
      </c>
      <c r="EF31" s="40">
        <f t="shared" si="115"/>
        <v>21655</v>
      </c>
      <c r="EG31" s="52"/>
      <c r="EH31" s="51">
        <f t="shared" ref="EH31:EI31" si="116">SUM(EH19:EH30)</f>
        <v>0</v>
      </c>
      <c r="EI31" s="40">
        <f t="shared" si="116"/>
        <v>0</v>
      </c>
      <c r="EJ31" s="52"/>
      <c r="EK31" s="51">
        <f t="shared" ref="EK31:EL31" si="117">SUM(EK19:EK30)</f>
        <v>0</v>
      </c>
      <c r="EL31" s="40">
        <f t="shared" si="117"/>
        <v>0</v>
      </c>
      <c r="EM31" s="52"/>
      <c r="EN31" s="41">
        <f t="shared" si="15"/>
        <v>3452</v>
      </c>
      <c r="EO31" s="42">
        <f t="shared" si="16"/>
        <v>102338</v>
      </c>
      <c r="EP31" s="4"/>
      <c r="EQ31" s="5"/>
      <c r="ER31" s="4"/>
      <c r="ES31" s="4"/>
      <c r="ET31" s="4"/>
      <c r="EU31" s="5"/>
      <c r="EV31" s="4"/>
      <c r="EW31" s="4"/>
      <c r="EX31" s="4"/>
      <c r="EY31" s="5"/>
      <c r="EZ31" s="4"/>
      <c r="FA31" s="4"/>
      <c r="FB31" s="4"/>
      <c r="FC31" s="5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3"/>
      <c r="GR31" s="3"/>
      <c r="GW31" s="3"/>
      <c r="HB31" s="3"/>
      <c r="HG31" s="3"/>
      <c r="HL31" s="3"/>
      <c r="HQ31" s="3"/>
      <c r="HV31" s="3"/>
      <c r="IA31" s="3"/>
      <c r="IF31" s="3"/>
      <c r="IK31" s="3"/>
      <c r="IP31" s="3"/>
      <c r="IU31" s="3"/>
      <c r="IZ31" s="3"/>
      <c r="JE31" s="3"/>
    </row>
    <row r="32" spans="1:265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8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9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20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21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22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23">IF(CI32=0,0,CJ32/CI32*1000)</f>
        <v>0</v>
      </c>
      <c r="CL32" s="48">
        <v>0</v>
      </c>
      <c r="CM32" s="31">
        <v>0</v>
      </c>
      <c r="CN32" s="49">
        <f t="shared" ref="CN32:CN43" si="124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5">IF(CR32=0,0,CS32/CR32*1000)</f>
        <v>0</v>
      </c>
      <c r="CU32" s="48">
        <v>0</v>
      </c>
      <c r="CV32" s="31">
        <v>0</v>
      </c>
      <c r="CW32" s="49">
        <f t="shared" ref="CW32:CW43" si="126">IF(CU32=0,0,CV32/CU32*1000)</f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v>0</v>
      </c>
      <c r="DM32" s="48">
        <v>0</v>
      </c>
      <c r="DN32" s="31">
        <v>0</v>
      </c>
      <c r="DO32" s="49">
        <f t="shared" ref="DO32:DO43" si="127">IF(DM32=0,0,DN32/DM32*1000)</f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v>0</v>
      </c>
      <c r="DV32" s="48">
        <v>0</v>
      </c>
      <c r="DW32" s="31">
        <v>0</v>
      </c>
      <c r="DX32" s="49">
        <f t="shared" ref="DX32:DX43" si="128">IF(DV32=0,0,DW32/DV32*1000)</f>
        <v>0</v>
      </c>
      <c r="DY32" s="48">
        <v>0</v>
      </c>
      <c r="DZ32" s="31">
        <v>0</v>
      </c>
      <c r="EA32" s="49">
        <v>0</v>
      </c>
      <c r="EB32" s="48">
        <v>28</v>
      </c>
      <c r="EC32" s="31">
        <v>852</v>
      </c>
      <c r="ED32" s="49">
        <f t="shared" ref="ED32:ED43" si="129">EC32/EB32*1000</f>
        <v>30428.571428571428</v>
      </c>
      <c r="EE32" s="48">
        <v>0</v>
      </c>
      <c r="EF32" s="31">
        <v>0</v>
      </c>
      <c r="EG32" s="49">
        <v>0</v>
      </c>
      <c r="EH32" s="50">
        <v>0</v>
      </c>
      <c r="EI32" s="32">
        <v>0</v>
      </c>
      <c r="EJ32" s="49">
        <v>0</v>
      </c>
      <c r="EK32" s="50">
        <v>0</v>
      </c>
      <c r="EL32" s="32">
        <v>0</v>
      </c>
      <c r="EM32" s="49">
        <v>0</v>
      </c>
      <c r="EN32" s="33">
        <f t="shared" si="15"/>
        <v>511</v>
      </c>
      <c r="EO32" s="34">
        <f t="shared" si="16"/>
        <v>15142</v>
      </c>
      <c r="EP32" s="4"/>
      <c r="EQ32" s="5"/>
      <c r="ER32" s="4"/>
      <c r="ES32" s="4"/>
      <c r="ET32" s="4"/>
      <c r="EU32" s="5"/>
      <c r="EV32" s="4"/>
      <c r="EW32" s="4"/>
      <c r="EX32" s="4"/>
      <c r="EY32" s="5"/>
      <c r="EZ32" s="4"/>
      <c r="FA32" s="4"/>
      <c r="FB32" s="4"/>
      <c r="FC32" s="5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30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20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21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22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23"/>
        <v>0</v>
      </c>
      <c r="CL33" s="48">
        <v>0</v>
      </c>
      <c r="CM33" s="31">
        <v>0</v>
      </c>
      <c r="CN33" s="49">
        <f t="shared" si="124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5"/>
        <v>0</v>
      </c>
      <c r="CU33" s="48">
        <v>0</v>
      </c>
      <c r="CV33" s="31">
        <v>0</v>
      </c>
      <c r="CW33" s="49">
        <f t="shared" si="126"/>
        <v>0</v>
      </c>
      <c r="CX33" s="48">
        <v>0</v>
      </c>
      <c r="CY33" s="31">
        <v>0</v>
      </c>
      <c r="CZ33" s="49">
        <v>0</v>
      </c>
      <c r="DA33" s="48">
        <v>12</v>
      </c>
      <c r="DB33" s="31">
        <v>118</v>
      </c>
      <c r="DC33" s="49">
        <f t="shared" ref="DC33:DC43" si="131">DB33/DA33*1000</f>
        <v>9833.3333333333339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v>0</v>
      </c>
      <c r="DM33" s="48">
        <v>0</v>
      </c>
      <c r="DN33" s="31">
        <v>0</v>
      </c>
      <c r="DO33" s="49">
        <f t="shared" si="127"/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v>0</v>
      </c>
      <c r="DV33" s="48">
        <v>0</v>
      </c>
      <c r="DW33" s="31">
        <v>0</v>
      </c>
      <c r="DX33" s="49">
        <f t="shared" si="128"/>
        <v>0</v>
      </c>
      <c r="DY33" s="48">
        <v>0</v>
      </c>
      <c r="DZ33" s="31">
        <v>0</v>
      </c>
      <c r="EA33" s="49">
        <v>0</v>
      </c>
      <c r="EB33" s="48">
        <v>5</v>
      </c>
      <c r="EC33" s="31">
        <v>608</v>
      </c>
      <c r="ED33" s="49">
        <f t="shared" si="129"/>
        <v>121600</v>
      </c>
      <c r="EE33" s="48">
        <v>81</v>
      </c>
      <c r="EF33" s="31">
        <v>4080</v>
      </c>
      <c r="EG33" s="49">
        <f t="shared" ref="EG33:EG43" si="132">EF33/EE33*1000</f>
        <v>50370.370370370372</v>
      </c>
      <c r="EH33" s="48">
        <v>0</v>
      </c>
      <c r="EI33" s="31">
        <v>0</v>
      </c>
      <c r="EJ33" s="49">
        <v>0</v>
      </c>
      <c r="EK33" s="48">
        <v>0</v>
      </c>
      <c r="EL33" s="31">
        <v>0</v>
      </c>
      <c r="EM33" s="49">
        <v>0</v>
      </c>
      <c r="EN33" s="33">
        <f t="shared" si="15"/>
        <v>360</v>
      </c>
      <c r="EO33" s="34">
        <f t="shared" si="16"/>
        <v>7035</v>
      </c>
      <c r="EP33" s="4"/>
      <c r="EQ33" s="5"/>
      <c r="ER33" s="4"/>
      <c r="ES33" s="4"/>
      <c r="ET33" s="4"/>
      <c r="EU33" s="5"/>
      <c r="EV33" s="4"/>
      <c r="EW33" s="4"/>
      <c r="EX33" s="4"/>
      <c r="EY33" s="5"/>
      <c r="EZ33" s="4"/>
      <c r="FA33" s="4"/>
      <c r="FB33" s="4"/>
      <c r="FC33" s="5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30"/>
        <v>114400</v>
      </c>
      <c r="I34" s="48">
        <v>25</v>
      </c>
      <c r="J34" s="31">
        <v>938</v>
      </c>
      <c r="K34" s="49">
        <f t="shared" si="119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20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33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21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34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22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23"/>
        <v>0</v>
      </c>
      <c r="CL34" s="48">
        <v>0</v>
      </c>
      <c r="CM34" s="31">
        <v>0</v>
      </c>
      <c r="CN34" s="49">
        <f t="shared" si="124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5"/>
        <v>0</v>
      </c>
      <c r="CU34" s="48">
        <v>0</v>
      </c>
      <c r="CV34" s="31">
        <v>0</v>
      </c>
      <c r="CW34" s="49">
        <f t="shared" si="126"/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v>0</v>
      </c>
      <c r="DM34" s="48">
        <v>0</v>
      </c>
      <c r="DN34" s="31">
        <v>0</v>
      </c>
      <c r="DO34" s="49">
        <f t="shared" si="127"/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v>0</v>
      </c>
      <c r="DV34" s="48">
        <v>0</v>
      </c>
      <c r="DW34" s="31">
        <v>0</v>
      </c>
      <c r="DX34" s="49">
        <f t="shared" si="128"/>
        <v>0</v>
      </c>
      <c r="DY34" s="48">
        <v>0</v>
      </c>
      <c r="DZ34" s="31">
        <v>0</v>
      </c>
      <c r="EA34" s="49">
        <v>0</v>
      </c>
      <c r="EB34" s="48">
        <v>0</v>
      </c>
      <c r="EC34" s="31">
        <v>0</v>
      </c>
      <c r="ED34" s="49">
        <v>0</v>
      </c>
      <c r="EE34" s="48">
        <v>38</v>
      </c>
      <c r="EF34" s="31">
        <v>1212</v>
      </c>
      <c r="EG34" s="49">
        <f t="shared" si="132"/>
        <v>31894.736842105263</v>
      </c>
      <c r="EH34" s="50">
        <v>0</v>
      </c>
      <c r="EI34" s="32">
        <v>0</v>
      </c>
      <c r="EJ34" s="49">
        <v>0</v>
      </c>
      <c r="EK34" s="50">
        <v>0</v>
      </c>
      <c r="EL34" s="32">
        <v>0</v>
      </c>
      <c r="EM34" s="49">
        <v>0</v>
      </c>
      <c r="EN34" s="33">
        <f t="shared" si="15"/>
        <v>298</v>
      </c>
      <c r="EO34" s="34">
        <f t="shared" si="16"/>
        <v>8835</v>
      </c>
      <c r="EP34" s="4"/>
      <c r="EQ34" s="5"/>
      <c r="ER34" s="4"/>
      <c r="ES34" s="4"/>
      <c r="ET34" s="4"/>
      <c r="EU34" s="5"/>
      <c r="EV34" s="4"/>
      <c r="EW34" s="4"/>
      <c r="EX34" s="4"/>
      <c r="EY34" s="5"/>
      <c r="EZ34" s="4"/>
      <c r="FA34" s="4"/>
      <c r="FB34" s="4"/>
      <c r="FC34" s="5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9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21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22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23"/>
        <v>0</v>
      </c>
      <c r="CL35" s="48">
        <v>0</v>
      </c>
      <c r="CM35" s="31">
        <v>0</v>
      </c>
      <c r="CN35" s="49">
        <f t="shared" si="124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5"/>
        <v>0</v>
      </c>
      <c r="CU35" s="48">
        <v>0</v>
      </c>
      <c r="CV35" s="31">
        <v>0</v>
      </c>
      <c r="CW35" s="49">
        <f t="shared" si="126"/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0</v>
      </c>
      <c r="DC35" s="49">
        <v>0</v>
      </c>
      <c r="DD35" s="48">
        <v>0</v>
      </c>
      <c r="DE35" s="31">
        <v>5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v>0</v>
      </c>
      <c r="DM35" s="48">
        <v>0</v>
      </c>
      <c r="DN35" s="31">
        <v>0</v>
      </c>
      <c r="DO35" s="49">
        <f t="shared" si="127"/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v>0</v>
      </c>
      <c r="DV35" s="48">
        <v>0</v>
      </c>
      <c r="DW35" s="31">
        <v>0</v>
      </c>
      <c r="DX35" s="49">
        <f t="shared" si="128"/>
        <v>0</v>
      </c>
      <c r="DY35" s="48">
        <v>0</v>
      </c>
      <c r="DZ35" s="31">
        <v>0</v>
      </c>
      <c r="EA35" s="49">
        <v>0</v>
      </c>
      <c r="EB35" s="48">
        <v>59</v>
      </c>
      <c r="EC35" s="31">
        <v>3248</v>
      </c>
      <c r="ED35" s="49">
        <f t="shared" si="129"/>
        <v>55050.847457627118</v>
      </c>
      <c r="EE35" s="48">
        <v>19</v>
      </c>
      <c r="EF35" s="31">
        <v>184</v>
      </c>
      <c r="EG35" s="49">
        <f t="shared" si="132"/>
        <v>9684.21052631579</v>
      </c>
      <c r="EH35" s="48">
        <v>0</v>
      </c>
      <c r="EI35" s="31">
        <v>0</v>
      </c>
      <c r="EJ35" s="49">
        <v>0</v>
      </c>
      <c r="EK35" s="48">
        <v>0</v>
      </c>
      <c r="EL35" s="31">
        <v>0</v>
      </c>
      <c r="EM35" s="49">
        <v>0</v>
      </c>
      <c r="EN35" s="33">
        <f t="shared" si="15"/>
        <v>185</v>
      </c>
      <c r="EO35" s="34">
        <f t="shared" si="16"/>
        <v>5637</v>
      </c>
      <c r="EP35" s="4"/>
      <c r="EQ35" s="5"/>
      <c r="ER35" s="4"/>
      <c r="ES35" s="4"/>
      <c r="ET35" s="4"/>
      <c r="EU35" s="5"/>
      <c r="EV35" s="4"/>
      <c r="EW35" s="4"/>
      <c r="EX35" s="4"/>
      <c r="EY35" s="5"/>
      <c r="EZ35" s="4"/>
      <c r="FA35" s="4"/>
      <c r="FB35" s="4"/>
      <c r="FC35" s="5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30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21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22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23"/>
        <v>0</v>
      </c>
      <c r="CL36" s="48">
        <v>0</v>
      </c>
      <c r="CM36" s="31">
        <v>0</v>
      </c>
      <c r="CN36" s="49">
        <f t="shared" si="124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5"/>
        <v>0</v>
      </c>
      <c r="CU36" s="48">
        <v>0</v>
      </c>
      <c r="CV36" s="31">
        <v>0</v>
      </c>
      <c r="CW36" s="49">
        <f t="shared" si="126"/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v>0</v>
      </c>
      <c r="DM36" s="48">
        <v>0</v>
      </c>
      <c r="DN36" s="31">
        <v>0</v>
      </c>
      <c r="DO36" s="49">
        <f t="shared" si="127"/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v>0</v>
      </c>
      <c r="DV36" s="48">
        <v>0</v>
      </c>
      <c r="DW36" s="31">
        <v>0</v>
      </c>
      <c r="DX36" s="49">
        <f t="shared" si="128"/>
        <v>0</v>
      </c>
      <c r="DY36" s="48">
        <v>0</v>
      </c>
      <c r="DZ36" s="31">
        <v>0</v>
      </c>
      <c r="EA36" s="49">
        <v>0</v>
      </c>
      <c r="EB36" s="48">
        <v>21</v>
      </c>
      <c r="EC36" s="31">
        <v>948</v>
      </c>
      <c r="ED36" s="49">
        <f t="shared" si="129"/>
        <v>45142.857142857145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48">
        <v>0</v>
      </c>
      <c r="EL36" s="31">
        <v>0</v>
      </c>
      <c r="EM36" s="49">
        <v>0</v>
      </c>
      <c r="EN36" s="33">
        <f t="shared" si="15"/>
        <v>289</v>
      </c>
      <c r="EO36" s="34">
        <f t="shared" si="16"/>
        <v>7374</v>
      </c>
      <c r="EP36" s="4"/>
      <c r="EQ36" s="5"/>
      <c r="ER36" s="4"/>
      <c r="ES36" s="4"/>
      <c r="ET36" s="4"/>
      <c r="EU36" s="5"/>
      <c r="EV36" s="4"/>
      <c r="EW36" s="4"/>
      <c r="EX36" s="4"/>
      <c r="EY36" s="5"/>
      <c r="EZ36" s="4"/>
      <c r="FA36" s="4"/>
      <c r="FB36" s="4"/>
      <c r="FC36" s="5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21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23"/>
        <v>0</v>
      </c>
      <c r="CL37" s="48">
        <v>0</v>
      </c>
      <c r="CM37" s="31">
        <v>0</v>
      </c>
      <c r="CN37" s="49">
        <f t="shared" si="124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5"/>
        <v>0</v>
      </c>
      <c r="CU37" s="48">
        <v>0</v>
      </c>
      <c r="CV37" s="31">
        <v>0</v>
      </c>
      <c r="CW37" s="49">
        <f t="shared" si="126"/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v>0</v>
      </c>
      <c r="DM37" s="48">
        <v>0</v>
      </c>
      <c r="DN37" s="31">
        <v>0</v>
      </c>
      <c r="DO37" s="49">
        <f t="shared" si="127"/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v>0</v>
      </c>
      <c r="DV37" s="48">
        <v>0</v>
      </c>
      <c r="DW37" s="31">
        <v>0</v>
      </c>
      <c r="DX37" s="49">
        <f t="shared" si="128"/>
        <v>0</v>
      </c>
      <c r="DY37" s="48">
        <v>0</v>
      </c>
      <c r="DZ37" s="31">
        <v>0</v>
      </c>
      <c r="EA37" s="49">
        <v>0</v>
      </c>
      <c r="EB37" s="48">
        <v>0</v>
      </c>
      <c r="EC37" s="31">
        <v>20</v>
      </c>
      <c r="ED37" s="49">
        <v>0</v>
      </c>
      <c r="EE37" s="48">
        <v>1</v>
      </c>
      <c r="EF37" s="31">
        <v>13</v>
      </c>
      <c r="EG37" s="49">
        <f t="shared" si="132"/>
        <v>13000</v>
      </c>
      <c r="EH37" s="48">
        <v>0</v>
      </c>
      <c r="EI37" s="31">
        <v>0</v>
      </c>
      <c r="EJ37" s="49">
        <v>0</v>
      </c>
      <c r="EK37" s="48">
        <v>0</v>
      </c>
      <c r="EL37" s="31">
        <v>0</v>
      </c>
      <c r="EM37" s="49">
        <v>0</v>
      </c>
      <c r="EN37" s="33">
        <f t="shared" si="15"/>
        <v>58</v>
      </c>
      <c r="EO37" s="34">
        <f t="shared" si="16"/>
        <v>3746</v>
      </c>
      <c r="EP37" s="4"/>
      <c r="EQ37" s="5"/>
      <c r="ER37" s="4"/>
      <c r="ES37" s="4"/>
      <c r="ET37" s="4"/>
      <c r="EU37" s="5"/>
      <c r="EV37" s="4"/>
      <c r="EW37" s="4"/>
      <c r="EX37" s="4"/>
      <c r="EY37" s="5"/>
      <c r="EZ37" s="4"/>
      <c r="FA37" s="4"/>
      <c r="FB37" s="4"/>
      <c r="FC37" s="5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30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21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5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22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23"/>
        <v>0</v>
      </c>
      <c r="CL38" s="48">
        <v>0</v>
      </c>
      <c r="CM38" s="31">
        <v>0</v>
      </c>
      <c r="CN38" s="49">
        <f t="shared" si="124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5"/>
        <v>0</v>
      </c>
      <c r="CU38" s="48">
        <v>0</v>
      </c>
      <c r="CV38" s="31">
        <v>0</v>
      </c>
      <c r="CW38" s="49">
        <f t="shared" si="126"/>
        <v>0</v>
      </c>
      <c r="CX38" s="48">
        <v>0</v>
      </c>
      <c r="CY38" s="31">
        <v>0</v>
      </c>
      <c r="CZ38" s="49">
        <v>0</v>
      </c>
      <c r="DA38" s="48">
        <v>12</v>
      </c>
      <c r="DB38" s="31">
        <v>141</v>
      </c>
      <c r="DC38" s="49">
        <f t="shared" si="131"/>
        <v>11750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v>0</v>
      </c>
      <c r="DM38" s="48">
        <v>0</v>
      </c>
      <c r="DN38" s="31">
        <v>0</v>
      </c>
      <c r="DO38" s="49">
        <f t="shared" si="127"/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v>0</v>
      </c>
      <c r="DV38" s="48">
        <v>0</v>
      </c>
      <c r="DW38" s="31">
        <v>0</v>
      </c>
      <c r="DX38" s="49">
        <f t="shared" si="128"/>
        <v>0</v>
      </c>
      <c r="DY38" s="48">
        <v>0</v>
      </c>
      <c r="DZ38" s="31">
        <v>0</v>
      </c>
      <c r="EA38" s="49">
        <v>0</v>
      </c>
      <c r="EB38" s="48">
        <v>22</v>
      </c>
      <c r="EC38" s="31">
        <v>1188</v>
      </c>
      <c r="ED38" s="49">
        <f t="shared" si="129"/>
        <v>54000</v>
      </c>
      <c r="EE38" s="48">
        <v>88</v>
      </c>
      <c r="EF38" s="31">
        <v>2942</v>
      </c>
      <c r="EG38" s="49">
        <f t="shared" si="132"/>
        <v>33431.818181818177</v>
      </c>
      <c r="EH38" s="50">
        <v>0</v>
      </c>
      <c r="EI38" s="32">
        <v>0</v>
      </c>
      <c r="EJ38" s="49">
        <v>0</v>
      </c>
      <c r="EK38" s="50">
        <v>0</v>
      </c>
      <c r="EL38" s="32">
        <v>0</v>
      </c>
      <c r="EM38" s="49">
        <v>0</v>
      </c>
      <c r="EN38" s="33">
        <f t="shared" ref="EN38:EN69" si="136">SUM(C38,F38,I38,L38,O38,U38,X38,AA38,AD38,AJ38,AM38,AS38,AY38,BB38,BE38,BH38,BK38,BN38,BQ38,,CC38,CF38,CO38,DA38,DD38,DG38,DJ38,DP38,DY38,EB38,EE38,EK38)</f>
        <v>304</v>
      </c>
      <c r="EO38" s="34">
        <f t="shared" ref="EO38:EO69" si="137">SUM(D38,G38,J38,M38,P38,V38,Y38,AB38,AE38,AK38,AN38,AT38,AZ38,BC38,BF38,BI38,BL38,BO38,BR38,CD38,CG38,CP38,DB38,DE38,DH38,DK38,DQ38,DZ38,EC38,EF38,EL38)</f>
        <v>9290</v>
      </c>
      <c r="EP38" s="4"/>
      <c r="EQ38" s="5"/>
      <c r="ER38" s="4"/>
      <c r="ES38" s="4"/>
      <c r="ET38" s="4"/>
      <c r="EU38" s="5"/>
      <c r="EV38" s="4"/>
      <c r="EW38" s="4"/>
      <c r="EX38" s="4"/>
      <c r="EY38" s="5"/>
      <c r="EZ38" s="4"/>
      <c r="FA38" s="4"/>
      <c r="FB38" s="4"/>
      <c r="FC38" s="5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9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21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5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22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23"/>
        <v>0</v>
      </c>
      <c r="CL39" s="48">
        <v>0</v>
      </c>
      <c r="CM39" s="31">
        <v>0</v>
      </c>
      <c r="CN39" s="49">
        <f t="shared" si="124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5"/>
        <v>0</v>
      </c>
      <c r="CU39" s="48">
        <v>0</v>
      </c>
      <c r="CV39" s="31">
        <v>0</v>
      </c>
      <c r="CW39" s="49">
        <f t="shared" si="126"/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v>0</v>
      </c>
      <c r="DM39" s="48">
        <v>0</v>
      </c>
      <c r="DN39" s="31">
        <v>0</v>
      </c>
      <c r="DO39" s="49">
        <f t="shared" si="127"/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v>0</v>
      </c>
      <c r="DV39" s="48">
        <v>0</v>
      </c>
      <c r="DW39" s="31">
        <v>0</v>
      </c>
      <c r="DX39" s="49">
        <f t="shared" si="128"/>
        <v>0</v>
      </c>
      <c r="DY39" s="48">
        <v>0</v>
      </c>
      <c r="DZ39" s="31">
        <v>0</v>
      </c>
      <c r="EA39" s="49">
        <v>0</v>
      </c>
      <c r="EB39" s="48">
        <v>1</v>
      </c>
      <c r="EC39" s="31">
        <v>102</v>
      </c>
      <c r="ED39" s="49">
        <f t="shared" si="129"/>
        <v>102000</v>
      </c>
      <c r="EE39" s="48">
        <v>82</v>
      </c>
      <c r="EF39" s="31">
        <v>3294</v>
      </c>
      <c r="EG39" s="49">
        <f t="shared" si="132"/>
        <v>40170.731707317071</v>
      </c>
      <c r="EH39" s="50">
        <v>0</v>
      </c>
      <c r="EI39" s="32">
        <v>0</v>
      </c>
      <c r="EJ39" s="49">
        <v>0</v>
      </c>
      <c r="EK39" s="50">
        <v>0</v>
      </c>
      <c r="EL39" s="32">
        <v>0</v>
      </c>
      <c r="EM39" s="49">
        <v>0</v>
      </c>
      <c r="EN39" s="33">
        <f t="shared" si="136"/>
        <v>305</v>
      </c>
      <c r="EO39" s="34">
        <f t="shared" si="137"/>
        <v>6884</v>
      </c>
      <c r="EP39" s="4"/>
      <c r="EQ39" s="5"/>
      <c r="ER39" s="4"/>
      <c r="ES39" s="4"/>
      <c r="ET39" s="4"/>
      <c r="EU39" s="5"/>
      <c r="EV39" s="4"/>
      <c r="EW39" s="4"/>
      <c r="EX39" s="4"/>
      <c r="EY39" s="5"/>
      <c r="EZ39" s="4"/>
      <c r="FA39" s="4"/>
      <c r="FB39" s="4"/>
      <c r="FC39" s="5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30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20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33"/>
        <v>27450</v>
      </c>
      <c r="X40" s="48">
        <v>18</v>
      </c>
      <c r="Y40" s="31">
        <v>496</v>
      </c>
      <c r="Z40" s="49">
        <f t="shared" ref="Z40:Z43" si="138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21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22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23"/>
        <v>0</v>
      </c>
      <c r="CL40" s="48">
        <v>0</v>
      </c>
      <c r="CM40" s="31">
        <v>0</v>
      </c>
      <c r="CN40" s="49">
        <f t="shared" si="124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5"/>
        <v>0</v>
      </c>
      <c r="CU40" s="48">
        <v>0</v>
      </c>
      <c r="CV40" s="31">
        <v>0</v>
      </c>
      <c r="CW40" s="49">
        <f t="shared" si="126"/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v>0</v>
      </c>
      <c r="DM40" s="48">
        <v>0</v>
      </c>
      <c r="DN40" s="31">
        <v>0</v>
      </c>
      <c r="DO40" s="49">
        <f t="shared" si="127"/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v>0</v>
      </c>
      <c r="DV40" s="48">
        <v>0</v>
      </c>
      <c r="DW40" s="31">
        <v>0</v>
      </c>
      <c r="DX40" s="49">
        <f t="shared" si="128"/>
        <v>0</v>
      </c>
      <c r="DY40" s="48">
        <v>0</v>
      </c>
      <c r="DZ40" s="31">
        <v>0</v>
      </c>
      <c r="EA40" s="49">
        <v>0</v>
      </c>
      <c r="EB40" s="48">
        <v>17</v>
      </c>
      <c r="EC40" s="31">
        <v>831</v>
      </c>
      <c r="ED40" s="49">
        <f t="shared" si="129"/>
        <v>48882.352941176468</v>
      </c>
      <c r="EE40" s="48">
        <v>38</v>
      </c>
      <c r="EF40" s="31">
        <v>1320</v>
      </c>
      <c r="EG40" s="49">
        <f t="shared" si="132"/>
        <v>34736.84210526316</v>
      </c>
      <c r="EH40" s="48">
        <v>0</v>
      </c>
      <c r="EI40" s="31">
        <v>0</v>
      </c>
      <c r="EJ40" s="49">
        <v>0</v>
      </c>
      <c r="EK40" s="48">
        <v>0</v>
      </c>
      <c r="EL40" s="31">
        <v>0</v>
      </c>
      <c r="EM40" s="49">
        <v>0</v>
      </c>
      <c r="EN40" s="33">
        <f t="shared" si="136"/>
        <v>428</v>
      </c>
      <c r="EO40" s="34">
        <f t="shared" si="137"/>
        <v>9301</v>
      </c>
      <c r="EP40" s="4"/>
      <c r="EQ40" s="5"/>
      <c r="ER40" s="4"/>
      <c r="ES40" s="4"/>
      <c r="ET40" s="4"/>
      <c r="EU40" s="5"/>
      <c r="EV40" s="4"/>
      <c r="EW40" s="4"/>
      <c r="EX40" s="4"/>
      <c r="EY40" s="5"/>
      <c r="EZ40" s="4"/>
      <c r="FA40" s="4"/>
      <c r="FB40" s="4"/>
      <c r="FC40" s="5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30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8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21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9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22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23"/>
        <v>0</v>
      </c>
      <c r="CL41" s="48">
        <v>0</v>
      </c>
      <c r="CM41" s="31">
        <v>0</v>
      </c>
      <c r="CN41" s="49">
        <f t="shared" si="124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5"/>
        <v>0</v>
      </c>
      <c r="CU41" s="48">
        <v>0</v>
      </c>
      <c r="CV41" s="31">
        <v>0</v>
      </c>
      <c r="CW41" s="49">
        <f t="shared" si="126"/>
        <v>0</v>
      </c>
      <c r="CX41" s="48">
        <v>0</v>
      </c>
      <c r="CY41" s="31">
        <v>0</v>
      </c>
      <c r="CZ41" s="49">
        <v>0</v>
      </c>
      <c r="DA41" s="48">
        <v>12</v>
      </c>
      <c r="DB41" s="31">
        <v>155</v>
      </c>
      <c r="DC41" s="49">
        <f t="shared" si="131"/>
        <v>12916.666666666666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v>0</v>
      </c>
      <c r="DM41" s="48">
        <v>0</v>
      </c>
      <c r="DN41" s="31">
        <v>0</v>
      </c>
      <c r="DO41" s="49">
        <f t="shared" si="127"/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v>0</v>
      </c>
      <c r="DV41" s="48">
        <v>0</v>
      </c>
      <c r="DW41" s="31">
        <v>0</v>
      </c>
      <c r="DX41" s="49">
        <f t="shared" si="128"/>
        <v>0</v>
      </c>
      <c r="DY41" s="48">
        <v>0</v>
      </c>
      <c r="DZ41" s="31">
        <v>0</v>
      </c>
      <c r="EA41" s="49">
        <v>0</v>
      </c>
      <c r="EB41" s="48">
        <v>15</v>
      </c>
      <c r="EC41" s="31">
        <v>874</v>
      </c>
      <c r="ED41" s="49">
        <f t="shared" si="129"/>
        <v>58266.666666666664</v>
      </c>
      <c r="EE41" s="48">
        <v>3</v>
      </c>
      <c r="EF41" s="31">
        <v>692</v>
      </c>
      <c r="EG41" s="49">
        <f t="shared" si="132"/>
        <v>230666.66666666666</v>
      </c>
      <c r="EH41" s="50">
        <v>0</v>
      </c>
      <c r="EI41" s="32">
        <v>0</v>
      </c>
      <c r="EJ41" s="49">
        <v>0</v>
      </c>
      <c r="EK41" s="50">
        <v>0</v>
      </c>
      <c r="EL41" s="32">
        <v>0</v>
      </c>
      <c r="EM41" s="49">
        <v>0</v>
      </c>
      <c r="EN41" s="33">
        <f t="shared" si="136"/>
        <v>505</v>
      </c>
      <c r="EO41" s="34">
        <f t="shared" si="137"/>
        <v>7287</v>
      </c>
      <c r="EP41" s="4"/>
      <c r="EQ41" s="5"/>
      <c r="ER41" s="4"/>
      <c r="ES41" s="4"/>
      <c r="ET41" s="4"/>
      <c r="EU41" s="5"/>
      <c r="EV41" s="4"/>
      <c r="EW41" s="4"/>
      <c r="EX41" s="4"/>
      <c r="EY41" s="5"/>
      <c r="EZ41" s="4"/>
      <c r="FA41" s="4"/>
      <c r="FB41" s="4"/>
      <c r="FC41" s="5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30"/>
        <v>156304.34782608697</v>
      </c>
      <c r="I42" s="48">
        <v>62</v>
      </c>
      <c r="J42" s="31">
        <v>1773</v>
      </c>
      <c r="K42" s="49">
        <f t="shared" si="119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33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21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5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22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23"/>
        <v>0</v>
      </c>
      <c r="CL42" s="48">
        <v>0</v>
      </c>
      <c r="CM42" s="31">
        <v>0</v>
      </c>
      <c r="CN42" s="49">
        <f t="shared" si="124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5"/>
        <v>0</v>
      </c>
      <c r="CU42" s="48">
        <v>0</v>
      </c>
      <c r="CV42" s="31">
        <v>0</v>
      </c>
      <c r="CW42" s="49">
        <f t="shared" si="126"/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v>0</v>
      </c>
      <c r="DM42" s="48">
        <v>0</v>
      </c>
      <c r="DN42" s="31">
        <v>0</v>
      </c>
      <c r="DO42" s="49">
        <f t="shared" si="127"/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v>0</v>
      </c>
      <c r="DV42" s="48">
        <v>0</v>
      </c>
      <c r="DW42" s="31">
        <v>0</v>
      </c>
      <c r="DX42" s="49">
        <f t="shared" si="128"/>
        <v>0</v>
      </c>
      <c r="DY42" s="48">
        <v>0</v>
      </c>
      <c r="DZ42" s="31">
        <v>0</v>
      </c>
      <c r="EA42" s="49">
        <v>0</v>
      </c>
      <c r="EB42" s="48">
        <v>1</v>
      </c>
      <c r="EC42" s="31">
        <v>144</v>
      </c>
      <c r="ED42" s="49">
        <f t="shared" si="129"/>
        <v>144000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48">
        <v>0</v>
      </c>
      <c r="EL42" s="31">
        <v>0</v>
      </c>
      <c r="EM42" s="49">
        <v>0</v>
      </c>
      <c r="EN42" s="33">
        <f t="shared" si="136"/>
        <v>555</v>
      </c>
      <c r="EO42" s="34">
        <f t="shared" si="137"/>
        <v>11220</v>
      </c>
      <c r="EP42" s="4"/>
      <c r="EQ42" s="5"/>
      <c r="ER42" s="4"/>
      <c r="ES42" s="4"/>
      <c r="ET42" s="4"/>
      <c r="EU42" s="5"/>
      <c r="EV42" s="4"/>
      <c r="EW42" s="4"/>
      <c r="EX42" s="4"/>
      <c r="EY42" s="5"/>
      <c r="EZ42" s="4"/>
      <c r="FA42" s="4"/>
      <c r="FB42" s="4"/>
      <c r="FC42" s="5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30"/>
        <v>64913.793103448268</v>
      </c>
      <c r="I43" s="48">
        <v>27</v>
      </c>
      <c r="J43" s="31">
        <v>723</v>
      </c>
      <c r="K43" s="49">
        <f t="shared" si="119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20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33"/>
        <v>19714.285714285714</v>
      </c>
      <c r="X43" s="48">
        <v>2</v>
      </c>
      <c r="Y43" s="31">
        <v>246</v>
      </c>
      <c r="Z43" s="49">
        <f t="shared" si="138"/>
        <v>123000</v>
      </c>
      <c r="AA43" s="48">
        <v>6</v>
      </c>
      <c r="AB43" s="31">
        <v>251</v>
      </c>
      <c r="AC43" s="49">
        <f t="shared" ref="AC43" si="140">AB43/AA43*1000</f>
        <v>41833.333333333336</v>
      </c>
      <c r="AD43" s="59">
        <v>160</v>
      </c>
      <c r="AE43" s="31">
        <v>2138</v>
      </c>
      <c r="AF43" s="49">
        <f t="shared" si="121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22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23"/>
        <v>0</v>
      </c>
      <c r="CL43" s="48">
        <v>0</v>
      </c>
      <c r="CM43" s="31">
        <v>0</v>
      </c>
      <c r="CN43" s="49">
        <f t="shared" si="124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5"/>
        <v>0</v>
      </c>
      <c r="CU43" s="48">
        <v>0</v>
      </c>
      <c r="CV43" s="31">
        <v>0</v>
      </c>
      <c r="CW43" s="49">
        <f t="shared" si="126"/>
        <v>0</v>
      </c>
      <c r="CX43" s="48">
        <v>0</v>
      </c>
      <c r="CY43" s="31">
        <v>0</v>
      </c>
      <c r="CZ43" s="49">
        <v>0</v>
      </c>
      <c r="DA43" s="48">
        <v>24</v>
      </c>
      <c r="DB43" s="31">
        <v>280</v>
      </c>
      <c r="DC43" s="49">
        <f t="shared" si="131"/>
        <v>11666.666666666666</v>
      </c>
      <c r="DD43" s="48">
        <v>0</v>
      </c>
      <c r="DE43" s="31">
        <v>57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v>0</v>
      </c>
      <c r="DM43" s="48">
        <v>0</v>
      </c>
      <c r="DN43" s="31">
        <v>0</v>
      </c>
      <c r="DO43" s="49">
        <f t="shared" si="127"/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v>0</v>
      </c>
      <c r="DV43" s="48">
        <v>0</v>
      </c>
      <c r="DW43" s="31">
        <v>0</v>
      </c>
      <c r="DX43" s="49">
        <f t="shared" si="128"/>
        <v>0</v>
      </c>
      <c r="DY43" s="48">
        <v>0</v>
      </c>
      <c r="DZ43" s="31">
        <v>0</v>
      </c>
      <c r="EA43" s="49">
        <v>0</v>
      </c>
      <c r="EB43" s="48">
        <v>8</v>
      </c>
      <c r="EC43" s="31">
        <v>445</v>
      </c>
      <c r="ED43" s="49">
        <f t="shared" si="129"/>
        <v>55625</v>
      </c>
      <c r="EE43" s="48">
        <v>38</v>
      </c>
      <c r="EF43" s="31">
        <v>1554</v>
      </c>
      <c r="EG43" s="49">
        <f t="shared" si="132"/>
        <v>40894.73684210526</v>
      </c>
      <c r="EH43" s="48">
        <v>0</v>
      </c>
      <c r="EI43" s="31">
        <v>0</v>
      </c>
      <c r="EJ43" s="49">
        <v>0</v>
      </c>
      <c r="EK43" s="48">
        <v>0</v>
      </c>
      <c r="EL43" s="31">
        <v>0</v>
      </c>
      <c r="EM43" s="49">
        <v>0</v>
      </c>
      <c r="EN43" s="33">
        <f t="shared" si="136"/>
        <v>525</v>
      </c>
      <c r="EO43" s="34">
        <f t="shared" si="137"/>
        <v>14024</v>
      </c>
      <c r="EP43" s="4"/>
      <c r="EQ43" s="5"/>
      <c r="ER43" s="4"/>
      <c r="ES43" s="4"/>
      <c r="ET43" s="4"/>
      <c r="EU43" s="5"/>
      <c r="EV43" s="4"/>
      <c r="EW43" s="4"/>
      <c r="EX43" s="4"/>
      <c r="EY43" s="5"/>
      <c r="EZ43" s="4"/>
      <c r="FA43" s="4"/>
      <c r="FB43" s="4"/>
      <c r="FC43" s="5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41">SUM(AD32:AD43)</f>
        <v>837</v>
      </c>
      <c r="AE44" s="40">
        <f t="shared" si="141"/>
        <v>15625</v>
      </c>
      <c r="AF44" s="52"/>
      <c r="AG44" s="51">
        <f t="shared" ref="AG44:AH44" si="142">SUM(AG32:AG43)</f>
        <v>0</v>
      </c>
      <c r="AH44" s="40">
        <f t="shared" si="142"/>
        <v>0</v>
      </c>
      <c r="AI44" s="52"/>
      <c r="AJ44" s="51">
        <f t="shared" ref="AJ44:AK44" si="143">SUM(AJ32:AJ43)</f>
        <v>0</v>
      </c>
      <c r="AK44" s="40">
        <f t="shared" si="143"/>
        <v>0</v>
      </c>
      <c r="AL44" s="52"/>
      <c r="AM44" s="51">
        <f t="shared" ref="AM44:AN44" si="144">SUM(AM32:AM43)</f>
        <v>0</v>
      </c>
      <c r="AN44" s="40">
        <f t="shared" si="144"/>
        <v>0</v>
      </c>
      <c r="AO44" s="52"/>
      <c r="AP44" s="51">
        <f t="shared" ref="AP44:AQ44" si="145">SUM(AP32:AP43)</f>
        <v>0</v>
      </c>
      <c r="AQ44" s="40">
        <f t="shared" si="145"/>
        <v>0</v>
      </c>
      <c r="AR44" s="52"/>
      <c r="AS44" s="51">
        <f t="shared" ref="AS44:AT44" si="146">SUM(AS32:AS43)</f>
        <v>3</v>
      </c>
      <c r="AT44" s="40">
        <f t="shared" si="146"/>
        <v>115</v>
      </c>
      <c r="AU44" s="52"/>
      <c r="AV44" s="51">
        <f t="shared" ref="AV44:AW44" si="147">SUM(AV32:AV43)</f>
        <v>0</v>
      </c>
      <c r="AW44" s="40">
        <f t="shared" si="147"/>
        <v>0</v>
      </c>
      <c r="AX44" s="52"/>
      <c r="AY44" s="51">
        <f t="shared" ref="AY44:AZ44" si="148">SUM(AY32:AY43)</f>
        <v>0</v>
      </c>
      <c r="AZ44" s="40">
        <f t="shared" si="148"/>
        <v>0</v>
      </c>
      <c r="BA44" s="52"/>
      <c r="BB44" s="51">
        <f t="shared" ref="BB44:BC44" si="149">SUM(BB32:BB43)</f>
        <v>0</v>
      </c>
      <c r="BC44" s="40">
        <f t="shared" si="149"/>
        <v>6</v>
      </c>
      <c r="BD44" s="52"/>
      <c r="BE44" s="51">
        <f t="shared" ref="BE44:BF44" si="150">SUM(BE32:BE43)</f>
        <v>0</v>
      </c>
      <c r="BF44" s="40">
        <f t="shared" si="150"/>
        <v>0</v>
      </c>
      <c r="BG44" s="52"/>
      <c r="BH44" s="51">
        <f t="shared" ref="BH44:BI44" si="151">SUM(BH32:BH43)</f>
        <v>3</v>
      </c>
      <c r="BI44" s="40">
        <f t="shared" si="151"/>
        <v>94</v>
      </c>
      <c r="BJ44" s="52"/>
      <c r="BK44" s="51">
        <f t="shared" ref="BK44:BL44" si="152">SUM(BK32:BK43)</f>
        <v>16</v>
      </c>
      <c r="BL44" s="40">
        <f t="shared" si="152"/>
        <v>639</v>
      </c>
      <c r="BM44" s="52"/>
      <c r="BN44" s="51">
        <f t="shared" ref="BN44:BO44" si="153">SUM(BN32:BN43)</f>
        <v>0</v>
      </c>
      <c r="BO44" s="40">
        <f t="shared" si="153"/>
        <v>0</v>
      </c>
      <c r="BP44" s="52"/>
      <c r="BQ44" s="51">
        <f t="shared" ref="BQ44:BR44" si="154">SUM(BQ32:BQ43)</f>
        <v>0</v>
      </c>
      <c r="BR44" s="40">
        <f t="shared" si="154"/>
        <v>0</v>
      </c>
      <c r="BS44" s="52"/>
      <c r="BT44" s="51">
        <f t="shared" ref="BT44:BU44" si="155">SUM(BT32:BT43)</f>
        <v>0</v>
      </c>
      <c r="BU44" s="40">
        <f t="shared" si="155"/>
        <v>0</v>
      </c>
      <c r="BV44" s="52"/>
      <c r="BW44" s="51">
        <f t="shared" ref="BW44:BX44" si="156">SUM(BW32:BW43)</f>
        <v>0</v>
      </c>
      <c r="BX44" s="40">
        <f t="shared" si="156"/>
        <v>0</v>
      </c>
      <c r="BY44" s="52"/>
      <c r="BZ44" s="51">
        <f t="shared" ref="BZ44:CA44" si="157">SUM(BZ32:BZ43)</f>
        <v>0</v>
      </c>
      <c r="CA44" s="40">
        <f t="shared" si="157"/>
        <v>0</v>
      </c>
      <c r="CB44" s="52"/>
      <c r="CC44" s="51">
        <f t="shared" ref="CC44:CD44" si="158">SUM(CC32:CC43)</f>
        <v>2077</v>
      </c>
      <c r="CD44" s="40">
        <f t="shared" si="158"/>
        <v>19553</v>
      </c>
      <c r="CE44" s="52"/>
      <c r="CF44" s="51">
        <f t="shared" ref="CF44:CG44" si="159">SUM(CF32:CF43)</f>
        <v>0</v>
      </c>
      <c r="CG44" s="40">
        <f t="shared" si="159"/>
        <v>25</v>
      </c>
      <c r="CH44" s="52"/>
      <c r="CI44" s="51">
        <f t="shared" ref="CI44:CJ44" si="160">SUM(CI32:CI43)</f>
        <v>0</v>
      </c>
      <c r="CJ44" s="40">
        <f t="shared" si="160"/>
        <v>0</v>
      </c>
      <c r="CK44" s="52"/>
      <c r="CL44" s="51">
        <f t="shared" ref="CL44:CM44" si="161">SUM(CL32:CL43)</f>
        <v>0</v>
      </c>
      <c r="CM44" s="40">
        <f t="shared" si="161"/>
        <v>0</v>
      </c>
      <c r="CN44" s="52"/>
      <c r="CO44" s="51">
        <f t="shared" ref="CO44:CP44" si="162">SUM(CO32:CO43)</f>
        <v>0</v>
      </c>
      <c r="CP44" s="40">
        <f t="shared" si="162"/>
        <v>0</v>
      </c>
      <c r="CQ44" s="52"/>
      <c r="CR44" s="51">
        <f t="shared" ref="CR44:CS44" si="163">SUM(CR32:CR43)</f>
        <v>0</v>
      </c>
      <c r="CS44" s="40">
        <f t="shared" si="163"/>
        <v>0</v>
      </c>
      <c r="CT44" s="52"/>
      <c r="CU44" s="51">
        <f t="shared" ref="CU44:CV44" si="164">SUM(CU32:CU43)</f>
        <v>0</v>
      </c>
      <c r="CV44" s="40">
        <f t="shared" si="164"/>
        <v>0</v>
      </c>
      <c r="CW44" s="52"/>
      <c r="CX44" s="51">
        <f t="shared" ref="CX44:CY44" si="165">SUM(CX32:CX43)</f>
        <v>0</v>
      </c>
      <c r="CY44" s="40">
        <f t="shared" si="165"/>
        <v>0</v>
      </c>
      <c r="CZ44" s="52"/>
      <c r="DA44" s="51">
        <f t="shared" ref="DA44:DB44" si="166">SUM(DA32:DA43)</f>
        <v>60</v>
      </c>
      <c r="DB44" s="40">
        <f t="shared" si="166"/>
        <v>694</v>
      </c>
      <c r="DC44" s="52"/>
      <c r="DD44" s="51">
        <f t="shared" ref="DD44:DE44" si="167">SUM(DD32:DD43)</f>
        <v>0</v>
      </c>
      <c r="DE44" s="40">
        <f t="shared" si="167"/>
        <v>62</v>
      </c>
      <c r="DF44" s="52"/>
      <c r="DG44" s="51">
        <f t="shared" ref="DG44:DH44" si="168">SUM(DG32:DG43)</f>
        <v>0</v>
      </c>
      <c r="DH44" s="40">
        <f t="shared" si="168"/>
        <v>0</v>
      </c>
      <c r="DI44" s="52"/>
      <c r="DJ44" s="51">
        <f t="shared" ref="DJ44:DK44" si="169">SUM(DJ32:DJ43)</f>
        <v>0</v>
      </c>
      <c r="DK44" s="40">
        <f t="shared" si="169"/>
        <v>0</v>
      </c>
      <c r="DL44" s="52"/>
      <c r="DM44" s="51">
        <f t="shared" ref="DM44:DN44" si="170">SUM(DM32:DM43)</f>
        <v>0</v>
      </c>
      <c r="DN44" s="40">
        <f t="shared" si="170"/>
        <v>0</v>
      </c>
      <c r="DO44" s="52"/>
      <c r="DP44" s="51">
        <f t="shared" ref="DP44:DQ44" si="171">SUM(DP32:DP43)</f>
        <v>0</v>
      </c>
      <c r="DQ44" s="40">
        <f t="shared" si="171"/>
        <v>0</v>
      </c>
      <c r="DR44" s="52"/>
      <c r="DS44" s="51">
        <f t="shared" ref="DS44:DT44" si="172">SUM(DS32:DS43)</f>
        <v>0</v>
      </c>
      <c r="DT44" s="40">
        <f t="shared" si="172"/>
        <v>0</v>
      </c>
      <c r="DU44" s="52"/>
      <c r="DV44" s="51">
        <f t="shared" ref="DV44:DW44" si="173">SUM(DV32:DV43)</f>
        <v>0</v>
      </c>
      <c r="DW44" s="40">
        <f t="shared" si="173"/>
        <v>0</v>
      </c>
      <c r="DX44" s="52"/>
      <c r="DY44" s="51">
        <f t="shared" ref="DY44:DZ44" si="174">SUM(DY32:DY43)</f>
        <v>0</v>
      </c>
      <c r="DZ44" s="40">
        <f t="shared" si="174"/>
        <v>0</v>
      </c>
      <c r="EA44" s="52"/>
      <c r="EB44" s="51">
        <f t="shared" ref="EB44:EC44" si="175">SUM(EB32:EB43)</f>
        <v>177</v>
      </c>
      <c r="EC44" s="40">
        <f t="shared" si="175"/>
        <v>9260</v>
      </c>
      <c r="ED44" s="52"/>
      <c r="EE44" s="51">
        <f t="shared" ref="EE44:EF44" si="176">SUM(EE32:EE43)</f>
        <v>388</v>
      </c>
      <c r="EF44" s="40">
        <f t="shared" si="176"/>
        <v>15291</v>
      </c>
      <c r="EG44" s="52"/>
      <c r="EH44" s="51">
        <f t="shared" ref="EH44:EI44" si="177">SUM(EH32:EH43)</f>
        <v>0</v>
      </c>
      <c r="EI44" s="40">
        <f t="shared" si="177"/>
        <v>0</v>
      </c>
      <c r="EJ44" s="52"/>
      <c r="EK44" s="51">
        <f t="shared" ref="EK44:EL44" si="178">SUM(EK32:EK43)</f>
        <v>0</v>
      </c>
      <c r="EL44" s="40">
        <f t="shared" si="178"/>
        <v>0</v>
      </c>
      <c r="EM44" s="52"/>
      <c r="EN44" s="41">
        <f t="shared" si="136"/>
        <v>4323</v>
      </c>
      <c r="EO44" s="42">
        <f t="shared" si="137"/>
        <v>105775</v>
      </c>
      <c r="EP44" s="4"/>
      <c r="EQ44" s="5"/>
      <c r="ER44" s="4"/>
      <c r="ES44" s="4"/>
      <c r="ET44" s="4"/>
      <c r="EU44" s="5"/>
      <c r="EV44" s="4"/>
      <c r="EW44" s="4"/>
      <c r="EX44" s="4"/>
      <c r="EY44" s="5"/>
      <c r="EZ44" s="4"/>
      <c r="FA44" s="4"/>
      <c r="FB44" s="4"/>
      <c r="FC44" s="5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3"/>
      <c r="GR44" s="3"/>
      <c r="GW44" s="3"/>
      <c r="HB44" s="3"/>
      <c r="HG44" s="3"/>
      <c r="HL44" s="3"/>
      <c r="HQ44" s="3"/>
      <c r="HV44" s="3"/>
      <c r="IA44" s="3"/>
      <c r="IF44" s="3"/>
      <c r="IK44" s="3"/>
      <c r="IP44" s="3"/>
      <c r="IU44" s="3"/>
      <c r="IZ44" s="3"/>
      <c r="JE44" s="3"/>
    </row>
    <row r="45" spans="1:265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9">G45/F45*1000</f>
        <v>145190.47619047621</v>
      </c>
      <c r="I45" s="48">
        <v>20</v>
      </c>
      <c r="J45" s="31">
        <v>423</v>
      </c>
      <c r="K45" s="49">
        <f t="shared" ref="K45:K55" si="180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81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82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83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84">IF(CI45=0,0,CJ45/CI45*1000)</f>
        <v>0</v>
      </c>
      <c r="CL45" s="48">
        <v>0</v>
      </c>
      <c r="CM45" s="31">
        <v>0</v>
      </c>
      <c r="CN45" s="49">
        <f t="shared" ref="CN45:CN56" si="185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6">IF(CR45=0,0,CS45/CR45*1000)</f>
        <v>0</v>
      </c>
      <c r="CU45" s="48">
        <v>0</v>
      </c>
      <c r="CV45" s="31">
        <v>0</v>
      </c>
      <c r="CW45" s="49">
        <f t="shared" ref="CW45:CW56" si="187">IF(CU45=0,0,CV45/CU45*1000)</f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v>0</v>
      </c>
      <c r="DM45" s="48">
        <v>0</v>
      </c>
      <c r="DN45" s="31">
        <v>0</v>
      </c>
      <c r="DO45" s="49">
        <f t="shared" ref="DO45:DO56" si="188">IF(DM45=0,0,DN45/DM45*1000)</f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v>0</v>
      </c>
      <c r="DV45" s="48">
        <v>0</v>
      </c>
      <c r="DW45" s="31">
        <v>0</v>
      </c>
      <c r="DX45" s="49">
        <f t="shared" ref="DX45:DX56" si="189">IF(DV45=0,0,DW45/DV45*1000)</f>
        <v>0</v>
      </c>
      <c r="DY45" s="48">
        <v>0</v>
      </c>
      <c r="DZ45" s="31">
        <v>0</v>
      </c>
      <c r="EA45" s="49">
        <v>0</v>
      </c>
      <c r="EB45" s="48">
        <v>47</v>
      </c>
      <c r="EC45" s="31">
        <v>2177</v>
      </c>
      <c r="ED45" s="49">
        <f t="shared" ref="ED45:ED56" si="190">EC45/EB45*1000</f>
        <v>46319.148936170219</v>
      </c>
      <c r="EE45" s="48">
        <v>50</v>
      </c>
      <c r="EF45" s="31">
        <v>5227</v>
      </c>
      <c r="EG45" s="49">
        <f t="shared" ref="EG45:EG56" si="191">EF45/EE45*1000</f>
        <v>104540</v>
      </c>
      <c r="EH45" s="48">
        <v>0</v>
      </c>
      <c r="EI45" s="31">
        <v>0</v>
      </c>
      <c r="EJ45" s="49">
        <v>0</v>
      </c>
      <c r="EK45" s="48">
        <v>0</v>
      </c>
      <c r="EL45" s="31">
        <v>0</v>
      </c>
      <c r="EM45" s="49">
        <v>0</v>
      </c>
      <c r="EN45" s="33">
        <f t="shared" si="136"/>
        <v>256</v>
      </c>
      <c r="EO45" s="34">
        <f t="shared" si="137"/>
        <v>12406</v>
      </c>
      <c r="EP45" s="4"/>
      <c r="EQ45" s="5"/>
      <c r="ER45" s="4"/>
      <c r="ES45" s="4"/>
      <c r="ET45" s="4"/>
      <c r="EU45" s="5"/>
      <c r="EV45" s="4"/>
      <c r="EW45" s="4"/>
      <c r="EX45" s="4"/>
      <c r="EY45" s="5"/>
      <c r="EZ45" s="4"/>
      <c r="FA45" s="4"/>
      <c r="FB45" s="4"/>
      <c r="FC45" s="5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80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92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81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83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84"/>
        <v>0</v>
      </c>
      <c r="CL46" s="48">
        <v>0</v>
      </c>
      <c r="CM46" s="31">
        <v>0</v>
      </c>
      <c r="CN46" s="49">
        <f t="shared" si="185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6"/>
        <v>0</v>
      </c>
      <c r="CU46" s="48">
        <v>0</v>
      </c>
      <c r="CV46" s="31">
        <v>0</v>
      </c>
      <c r="CW46" s="49">
        <f t="shared" si="187"/>
        <v>0</v>
      </c>
      <c r="CX46" s="48">
        <v>0</v>
      </c>
      <c r="CY46" s="31">
        <v>0</v>
      </c>
      <c r="CZ46" s="49">
        <v>0</v>
      </c>
      <c r="DA46" s="48">
        <v>24</v>
      </c>
      <c r="DB46" s="31">
        <v>279</v>
      </c>
      <c r="DC46" s="49">
        <f t="shared" ref="DC46:DC49" si="193">DB46/DA46*1000</f>
        <v>11625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v>0</v>
      </c>
      <c r="DM46" s="48">
        <v>0</v>
      </c>
      <c r="DN46" s="31">
        <v>0</v>
      </c>
      <c r="DO46" s="49">
        <f t="shared" si="188"/>
        <v>0</v>
      </c>
      <c r="DP46" s="48">
        <v>1</v>
      </c>
      <c r="DQ46" s="31">
        <v>21</v>
      </c>
      <c r="DR46" s="49">
        <f t="shared" ref="DR46" si="194">DQ46/DP46*1000</f>
        <v>21000</v>
      </c>
      <c r="DS46" s="48">
        <v>0</v>
      </c>
      <c r="DT46" s="31">
        <v>0</v>
      </c>
      <c r="DU46" s="49">
        <v>0</v>
      </c>
      <c r="DV46" s="48">
        <v>0</v>
      </c>
      <c r="DW46" s="31">
        <v>0</v>
      </c>
      <c r="DX46" s="49">
        <f t="shared" si="189"/>
        <v>0</v>
      </c>
      <c r="DY46" s="48">
        <v>0</v>
      </c>
      <c r="DZ46" s="31">
        <v>0</v>
      </c>
      <c r="EA46" s="49">
        <v>0</v>
      </c>
      <c r="EB46" s="48">
        <v>19</v>
      </c>
      <c r="EC46" s="31">
        <v>984</v>
      </c>
      <c r="ED46" s="49">
        <f t="shared" si="190"/>
        <v>51789.473684210527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48">
        <v>0</v>
      </c>
      <c r="EL46" s="31">
        <v>0</v>
      </c>
      <c r="EM46" s="49">
        <v>0</v>
      </c>
      <c r="EN46" s="33">
        <f t="shared" si="136"/>
        <v>168</v>
      </c>
      <c r="EO46" s="34">
        <f t="shared" si="137"/>
        <v>3471</v>
      </c>
      <c r="EP46" s="4"/>
      <c r="EQ46" s="5"/>
      <c r="ER46" s="4"/>
      <c r="ES46" s="4"/>
      <c r="ET46" s="4"/>
      <c r="EU46" s="5"/>
      <c r="EV46" s="4"/>
      <c r="EW46" s="4"/>
      <c r="EX46" s="4"/>
      <c r="EY46" s="5"/>
      <c r="EZ46" s="4"/>
      <c r="FA46" s="4"/>
      <c r="FB46" s="4"/>
      <c r="FC46" s="5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80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81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83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84"/>
        <v>0</v>
      </c>
      <c r="CL47" s="48">
        <v>0</v>
      </c>
      <c r="CM47" s="31">
        <v>0</v>
      </c>
      <c r="CN47" s="49">
        <f t="shared" si="185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6"/>
        <v>0</v>
      </c>
      <c r="CU47" s="48">
        <v>0</v>
      </c>
      <c r="CV47" s="31">
        <v>0</v>
      </c>
      <c r="CW47" s="49">
        <f t="shared" si="187"/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0</v>
      </c>
      <c r="DC47" s="49">
        <v>0</v>
      </c>
      <c r="DD47" s="48">
        <v>0</v>
      </c>
      <c r="DE47" s="31">
        <v>7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v>0</v>
      </c>
      <c r="DM47" s="48">
        <v>0</v>
      </c>
      <c r="DN47" s="31">
        <v>0</v>
      </c>
      <c r="DO47" s="49">
        <f t="shared" si="188"/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v>0</v>
      </c>
      <c r="DV47" s="48">
        <v>0</v>
      </c>
      <c r="DW47" s="31">
        <v>0</v>
      </c>
      <c r="DX47" s="49">
        <f t="shared" si="189"/>
        <v>0</v>
      </c>
      <c r="DY47" s="48">
        <v>0</v>
      </c>
      <c r="DZ47" s="31">
        <v>0</v>
      </c>
      <c r="EA47" s="49">
        <v>0</v>
      </c>
      <c r="EB47" s="48">
        <v>36</v>
      </c>
      <c r="EC47" s="31">
        <v>2141</v>
      </c>
      <c r="ED47" s="49">
        <f t="shared" si="190"/>
        <v>59472.222222222219</v>
      </c>
      <c r="EE47" s="48">
        <v>60</v>
      </c>
      <c r="EF47" s="31">
        <v>9340</v>
      </c>
      <c r="EG47" s="49">
        <f t="shared" si="191"/>
        <v>155666.66666666666</v>
      </c>
      <c r="EH47" s="50">
        <v>0</v>
      </c>
      <c r="EI47" s="32">
        <v>0</v>
      </c>
      <c r="EJ47" s="49">
        <v>0</v>
      </c>
      <c r="EK47" s="50">
        <v>0</v>
      </c>
      <c r="EL47" s="32">
        <v>0</v>
      </c>
      <c r="EM47" s="49">
        <v>0</v>
      </c>
      <c r="EN47" s="33">
        <f t="shared" si="136"/>
        <v>323</v>
      </c>
      <c r="EO47" s="34">
        <f t="shared" si="137"/>
        <v>14563</v>
      </c>
      <c r="EP47" s="4"/>
      <c r="EQ47" s="5"/>
      <c r="ER47" s="4"/>
      <c r="ES47" s="4"/>
      <c r="ET47" s="4"/>
      <c r="EU47" s="5"/>
      <c r="EV47" s="4"/>
      <c r="EW47" s="4"/>
      <c r="EX47" s="4"/>
      <c r="EY47" s="5"/>
      <c r="EZ47" s="4"/>
      <c r="FA47" s="4"/>
      <c r="FB47" s="4"/>
      <c r="FC47" s="5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9"/>
        <v>26615.384615384617</v>
      </c>
      <c r="I48" s="48">
        <v>31</v>
      </c>
      <c r="J48" s="31">
        <v>1387</v>
      </c>
      <c r="K48" s="49">
        <f t="shared" si="180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95">AB48/AA48*1000</f>
        <v>160411.76470588235</v>
      </c>
      <c r="AD48" s="59">
        <v>37</v>
      </c>
      <c r="AE48" s="31">
        <v>1043</v>
      </c>
      <c r="AF48" s="49">
        <f t="shared" si="181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83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84"/>
        <v>0</v>
      </c>
      <c r="CL48" s="48">
        <v>0</v>
      </c>
      <c r="CM48" s="31">
        <v>0</v>
      </c>
      <c r="CN48" s="49">
        <f t="shared" si="185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6"/>
        <v>0</v>
      </c>
      <c r="CU48" s="48">
        <v>0</v>
      </c>
      <c r="CV48" s="31">
        <v>0</v>
      </c>
      <c r="CW48" s="49">
        <f t="shared" si="187"/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v>0</v>
      </c>
      <c r="DM48" s="48">
        <v>0</v>
      </c>
      <c r="DN48" s="31">
        <v>0</v>
      </c>
      <c r="DO48" s="49">
        <f t="shared" si="188"/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v>0</v>
      </c>
      <c r="DV48" s="48">
        <v>0</v>
      </c>
      <c r="DW48" s="31">
        <v>0</v>
      </c>
      <c r="DX48" s="49">
        <f t="shared" si="189"/>
        <v>0</v>
      </c>
      <c r="DY48" s="48">
        <v>0</v>
      </c>
      <c r="DZ48" s="31">
        <v>0</v>
      </c>
      <c r="EA48" s="49">
        <v>0</v>
      </c>
      <c r="EB48" s="48">
        <v>1</v>
      </c>
      <c r="EC48" s="31">
        <v>110</v>
      </c>
      <c r="ED48" s="49">
        <f t="shared" si="190"/>
        <v>110000</v>
      </c>
      <c r="EE48" s="48">
        <v>76</v>
      </c>
      <c r="EF48" s="31">
        <v>2200</v>
      </c>
      <c r="EG48" s="49">
        <f t="shared" si="191"/>
        <v>28947.36842105263</v>
      </c>
      <c r="EH48" s="50">
        <v>0</v>
      </c>
      <c r="EI48" s="32">
        <v>0</v>
      </c>
      <c r="EJ48" s="49">
        <v>0</v>
      </c>
      <c r="EK48" s="50">
        <v>0</v>
      </c>
      <c r="EL48" s="32">
        <v>0</v>
      </c>
      <c r="EM48" s="49">
        <v>0</v>
      </c>
      <c r="EN48" s="33">
        <f t="shared" si="136"/>
        <v>244</v>
      </c>
      <c r="EO48" s="34">
        <f t="shared" si="137"/>
        <v>8842</v>
      </c>
      <c r="EP48" s="4"/>
      <c r="EQ48" s="5"/>
      <c r="ER48" s="4"/>
      <c r="ES48" s="4"/>
      <c r="ET48" s="4"/>
      <c r="EU48" s="5"/>
      <c r="EV48" s="4"/>
      <c r="EW48" s="4"/>
      <c r="EX48" s="4"/>
      <c r="EY48" s="5"/>
      <c r="EZ48" s="4"/>
      <c r="FA48" s="4"/>
      <c r="FB48" s="4"/>
      <c r="FC48" s="5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80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96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7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81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83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84"/>
        <v>0</v>
      </c>
      <c r="CL49" s="48">
        <v>0</v>
      </c>
      <c r="CM49" s="31">
        <v>0</v>
      </c>
      <c r="CN49" s="49">
        <f t="shared" si="185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6"/>
        <v>0</v>
      </c>
      <c r="CU49" s="48">
        <v>0</v>
      </c>
      <c r="CV49" s="31">
        <v>0</v>
      </c>
      <c r="CW49" s="49">
        <f t="shared" si="187"/>
        <v>0</v>
      </c>
      <c r="CX49" s="48">
        <v>0</v>
      </c>
      <c r="CY49" s="31">
        <v>0</v>
      </c>
      <c r="CZ49" s="49">
        <v>0</v>
      </c>
      <c r="DA49" s="48">
        <v>60</v>
      </c>
      <c r="DB49" s="31">
        <v>707</v>
      </c>
      <c r="DC49" s="49">
        <f t="shared" si="193"/>
        <v>11783.333333333334</v>
      </c>
      <c r="DD49" s="48">
        <v>0</v>
      </c>
      <c r="DE49" s="31">
        <v>1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v>0</v>
      </c>
      <c r="DM49" s="48">
        <v>0</v>
      </c>
      <c r="DN49" s="31">
        <v>0</v>
      </c>
      <c r="DO49" s="49">
        <f t="shared" si="188"/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v>0</v>
      </c>
      <c r="DV49" s="48">
        <v>0</v>
      </c>
      <c r="DW49" s="31">
        <v>0</v>
      </c>
      <c r="DX49" s="49">
        <f t="shared" si="189"/>
        <v>0</v>
      </c>
      <c r="DY49" s="48">
        <v>0</v>
      </c>
      <c r="DZ49" s="31">
        <v>0</v>
      </c>
      <c r="EA49" s="49">
        <v>0</v>
      </c>
      <c r="EB49" s="48">
        <v>23</v>
      </c>
      <c r="EC49" s="31">
        <v>1125</v>
      </c>
      <c r="ED49" s="49">
        <f t="shared" si="190"/>
        <v>48913.043478260865</v>
      </c>
      <c r="EE49" s="48">
        <v>39</v>
      </c>
      <c r="EF49" s="31">
        <v>1816</v>
      </c>
      <c r="EG49" s="49">
        <f t="shared" si="191"/>
        <v>46564.102564102563</v>
      </c>
      <c r="EH49" s="50">
        <v>0</v>
      </c>
      <c r="EI49" s="32">
        <v>0</v>
      </c>
      <c r="EJ49" s="49">
        <v>0</v>
      </c>
      <c r="EK49" s="50">
        <v>0</v>
      </c>
      <c r="EL49" s="32">
        <v>0</v>
      </c>
      <c r="EM49" s="49">
        <v>0</v>
      </c>
      <c r="EN49" s="33">
        <f t="shared" si="136"/>
        <v>226</v>
      </c>
      <c r="EO49" s="34">
        <f t="shared" si="137"/>
        <v>5963</v>
      </c>
      <c r="EP49" s="4"/>
      <c r="EQ49" s="5"/>
      <c r="ER49" s="4"/>
      <c r="ES49" s="4"/>
      <c r="ET49" s="4"/>
      <c r="EU49" s="5"/>
      <c r="EV49" s="4"/>
      <c r="EW49" s="4"/>
      <c r="EX49" s="4"/>
      <c r="EY49" s="5"/>
      <c r="EZ49" s="4"/>
      <c r="FA49" s="4"/>
      <c r="FB49" s="4"/>
      <c r="FC49" s="5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80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96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92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95"/>
        <v>241000</v>
      </c>
      <c r="AD50" s="59">
        <v>75</v>
      </c>
      <c r="AE50" s="31">
        <v>1060</v>
      </c>
      <c r="AF50" s="49">
        <f t="shared" si="181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83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84"/>
        <v>0</v>
      </c>
      <c r="CL50" s="48">
        <v>0</v>
      </c>
      <c r="CM50" s="31">
        <v>0</v>
      </c>
      <c r="CN50" s="49">
        <f t="shared" si="185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6"/>
        <v>0</v>
      </c>
      <c r="CU50" s="48">
        <v>0</v>
      </c>
      <c r="CV50" s="31">
        <v>0</v>
      </c>
      <c r="CW50" s="49">
        <f t="shared" si="187"/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v>0</v>
      </c>
      <c r="DM50" s="48">
        <v>0</v>
      </c>
      <c r="DN50" s="31">
        <v>0</v>
      </c>
      <c r="DO50" s="49">
        <f t="shared" si="188"/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v>0</v>
      </c>
      <c r="DV50" s="48">
        <v>0</v>
      </c>
      <c r="DW50" s="31">
        <v>0</v>
      </c>
      <c r="DX50" s="49">
        <f t="shared" si="189"/>
        <v>0</v>
      </c>
      <c r="DY50" s="48">
        <v>0</v>
      </c>
      <c r="DZ50" s="31">
        <v>0</v>
      </c>
      <c r="EA50" s="49">
        <v>0</v>
      </c>
      <c r="EB50" s="48">
        <v>2</v>
      </c>
      <c r="EC50" s="31">
        <v>257</v>
      </c>
      <c r="ED50" s="49">
        <f t="shared" si="190"/>
        <v>128500</v>
      </c>
      <c r="EE50" s="48">
        <v>60</v>
      </c>
      <c r="EF50" s="31">
        <v>2235</v>
      </c>
      <c r="EG50" s="49">
        <f t="shared" si="191"/>
        <v>37250</v>
      </c>
      <c r="EH50" s="48">
        <v>0</v>
      </c>
      <c r="EI50" s="31">
        <v>0</v>
      </c>
      <c r="EJ50" s="49">
        <v>0</v>
      </c>
      <c r="EK50" s="48">
        <v>0</v>
      </c>
      <c r="EL50" s="31">
        <v>0</v>
      </c>
      <c r="EM50" s="49">
        <v>0</v>
      </c>
      <c r="EN50" s="33">
        <f t="shared" si="136"/>
        <v>341</v>
      </c>
      <c r="EO50" s="34">
        <f t="shared" si="137"/>
        <v>7582</v>
      </c>
      <c r="EP50" s="4"/>
      <c r="EQ50" s="5"/>
      <c r="ER50" s="4"/>
      <c r="ES50" s="4"/>
      <c r="ET50" s="4"/>
      <c r="EU50" s="5"/>
      <c r="EV50" s="4"/>
      <c r="EW50" s="4"/>
      <c r="EX50" s="4"/>
      <c r="EY50" s="5"/>
      <c r="EZ50" s="4"/>
      <c r="FA50" s="4"/>
      <c r="FB50" s="4"/>
      <c r="FC50" s="5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9"/>
        <v>24250</v>
      </c>
      <c r="I51" s="48">
        <v>8</v>
      </c>
      <c r="J51" s="31">
        <v>247</v>
      </c>
      <c r="K51" s="49">
        <f t="shared" si="180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96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92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81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83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84"/>
        <v>0</v>
      </c>
      <c r="CL51" s="48">
        <v>0</v>
      </c>
      <c r="CM51" s="31">
        <v>0</v>
      </c>
      <c r="CN51" s="49">
        <f t="shared" si="185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6"/>
        <v>0</v>
      </c>
      <c r="CU51" s="48">
        <v>0</v>
      </c>
      <c r="CV51" s="31">
        <v>0</v>
      </c>
      <c r="CW51" s="49">
        <f t="shared" si="187"/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v>0</v>
      </c>
      <c r="DM51" s="48">
        <v>0</v>
      </c>
      <c r="DN51" s="31">
        <v>0</v>
      </c>
      <c r="DO51" s="49">
        <f t="shared" si="188"/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v>0</v>
      </c>
      <c r="DV51" s="48">
        <v>0</v>
      </c>
      <c r="DW51" s="31">
        <v>0</v>
      </c>
      <c r="DX51" s="49">
        <f t="shared" si="189"/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0</v>
      </c>
      <c r="ED51" s="49">
        <v>0</v>
      </c>
      <c r="EE51" s="48">
        <v>0</v>
      </c>
      <c r="EF51" s="31">
        <v>1</v>
      </c>
      <c r="EG51" s="49">
        <v>0</v>
      </c>
      <c r="EH51" s="48">
        <v>0</v>
      </c>
      <c r="EI51" s="31">
        <v>0</v>
      </c>
      <c r="EJ51" s="49">
        <v>0</v>
      </c>
      <c r="EK51" s="48">
        <v>0</v>
      </c>
      <c r="EL51" s="31">
        <v>0</v>
      </c>
      <c r="EM51" s="49">
        <v>0</v>
      </c>
      <c r="EN51" s="33">
        <f t="shared" si="136"/>
        <v>364</v>
      </c>
      <c r="EO51" s="34">
        <f t="shared" si="137"/>
        <v>4965</v>
      </c>
      <c r="EP51" s="4"/>
      <c r="EQ51" s="5"/>
      <c r="ER51" s="4"/>
      <c r="ES51" s="4"/>
      <c r="ET51" s="4"/>
      <c r="EU51" s="5"/>
      <c r="EV51" s="4"/>
      <c r="EW51" s="4"/>
      <c r="EX51" s="4"/>
      <c r="EY51" s="5"/>
      <c r="EZ51" s="4"/>
      <c r="FA51" s="4"/>
      <c r="FB51" s="4"/>
      <c r="FC51" s="5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9"/>
        <v>11941.176470588236</v>
      </c>
      <c r="I52" s="48">
        <v>34</v>
      </c>
      <c r="J52" s="31">
        <v>779</v>
      </c>
      <c r="K52" s="49">
        <f t="shared" si="180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96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92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95"/>
        <v>278666.66666666669</v>
      </c>
      <c r="AD52" s="59">
        <v>100</v>
      </c>
      <c r="AE52" s="31">
        <v>2227</v>
      </c>
      <c r="AF52" s="49">
        <f t="shared" si="181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83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84"/>
        <v>0</v>
      </c>
      <c r="CL52" s="48">
        <v>0</v>
      </c>
      <c r="CM52" s="31">
        <v>0</v>
      </c>
      <c r="CN52" s="49">
        <f t="shared" si="185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6"/>
        <v>0</v>
      </c>
      <c r="CU52" s="48">
        <v>0</v>
      </c>
      <c r="CV52" s="31">
        <v>0</v>
      </c>
      <c r="CW52" s="49">
        <f t="shared" si="187"/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v>0</v>
      </c>
      <c r="DM52" s="48">
        <v>0</v>
      </c>
      <c r="DN52" s="31">
        <v>0</v>
      </c>
      <c r="DO52" s="49">
        <f t="shared" si="188"/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v>0</v>
      </c>
      <c r="DV52" s="48">
        <v>0</v>
      </c>
      <c r="DW52" s="31">
        <v>0</v>
      </c>
      <c r="DX52" s="49">
        <f t="shared" si="189"/>
        <v>0</v>
      </c>
      <c r="DY52" s="48">
        <v>0</v>
      </c>
      <c r="DZ52" s="31">
        <v>0</v>
      </c>
      <c r="EA52" s="49">
        <v>0</v>
      </c>
      <c r="EB52" s="48">
        <v>14</v>
      </c>
      <c r="EC52" s="31">
        <v>395</v>
      </c>
      <c r="ED52" s="49">
        <f t="shared" si="190"/>
        <v>28214.285714285714</v>
      </c>
      <c r="EE52" s="48">
        <v>22</v>
      </c>
      <c r="EF52" s="31">
        <v>1229</v>
      </c>
      <c r="EG52" s="49">
        <f t="shared" si="191"/>
        <v>55863.636363636368</v>
      </c>
      <c r="EH52" s="48">
        <v>0</v>
      </c>
      <c r="EI52" s="31">
        <v>0</v>
      </c>
      <c r="EJ52" s="49">
        <v>0</v>
      </c>
      <c r="EK52" s="48">
        <v>0</v>
      </c>
      <c r="EL52" s="31">
        <v>0</v>
      </c>
      <c r="EM52" s="49">
        <v>0</v>
      </c>
      <c r="EN52" s="33">
        <f t="shared" si="136"/>
        <v>483</v>
      </c>
      <c r="EO52" s="34">
        <f t="shared" si="137"/>
        <v>10173</v>
      </c>
      <c r="EP52" s="4"/>
      <c r="EQ52" s="5"/>
      <c r="ER52" s="4"/>
      <c r="ES52" s="4"/>
      <c r="ET52" s="4"/>
      <c r="EU52" s="5"/>
      <c r="EV52" s="4"/>
      <c r="EW52" s="4"/>
      <c r="EX52" s="4"/>
      <c r="EY52" s="5"/>
      <c r="EZ52" s="4"/>
      <c r="FA52" s="4"/>
      <c r="FB52" s="4"/>
      <c r="FC52" s="5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80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96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95"/>
        <v>261307.69230769231</v>
      </c>
      <c r="AD53" s="59">
        <v>73</v>
      </c>
      <c r="AE53" s="31">
        <v>1207</v>
      </c>
      <c r="AF53" s="49">
        <f t="shared" si="181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8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83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84"/>
        <v>0</v>
      </c>
      <c r="CL53" s="48">
        <v>0</v>
      </c>
      <c r="CM53" s="31">
        <v>0</v>
      </c>
      <c r="CN53" s="49">
        <f t="shared" si="185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6"/>
        <v>0</v>
      </c>
      <c r="CU53" s="48">
        <v>0</v>
      </c>
      <c r="CV53" s="31">
        <v>0</v>
      </c>
      <c r="CW53" s="49">
        <f t="shared" si="187"/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v>0</v>
      </c>
      <c r="DM53" s="48">
        <v>0</v>
      </c>
      <c r="DN53" s="31">
        <v>0</v>
      </c>
      <c r="DO53" s="49">
        <f t="shared" si="188"/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v>0</v>
      </c>
      <c r="DV53" s="48">
        <v>0</v>
      </c>
      <c r="DW53" s="31">
        <v>0</v>
      </c>
      <c r="DX53" s="49">
        <f t="shared" si="189"/>
        <v>0</v>
      </c>
      <c r="DY53" s="48">
        <v>0</v>
      </c>
      <c r="DZ53" s="31">
        <v>0</v>
      </c>
      <c r="EA53" s="49">
        <v>0</v>
      </c>
      <c r="EB53" s="48">
        <v>0</v>
      </c>
      <c r="EC53" s="31">
        <v>0</v>
      </c>
      <c r="ED53" s="49">
        <v>0</v>
      </c>
      <c r="EE53" s="48">
        <v>18</v>
      </c>
      <c r="EF53" s="31">
        <v>513</v>
      </c>
      <c r="EG53" s="49">
        <f t="shared" si="191"/>
        <v>28500</v>
      </c>
      <c r="EH53" s="48">
        <v>0</v>
      </c>
      <c r="EI53" s="31">
        <v>0</v>
      </c>
      <c r="EJ53" s="49">
        <v>0</v>
      </c>
      <c r="EK53" s="48">
        <v>0</v>
      </c>
      <c r="EL53" s="31">
        <v>0</v>
      </c>
      <c r="EM53" s="49">
        <v>0</v>
      </c>
      <c r="EN53" s="33">
        <f t="shared" si="136"/>
        <v>357</v>
      </c>
      <c r="EO53" s="34">
        <f t="shared" si="137"/>
        <v>8819</v>
      </c>
      <c r="EP53" s="4"/>
      <c r="EQ53" s="5"/>
      <c r="ER53" s="4"/>
      <c r="ES53" s="4"/>
      <c r="ET53" s="4"/>
      <c r="EU53" s="5"/>
      <c r="EV53" s="4"/>
      <c r="EW53" s="4"/>
      <c r="EX53" s="4"/>
      <c r="EY53" s="5"/>
      <c r="EZ53" s="4"/>
      <c r="FA53" s="4"/>
      <c r="FB53" s="4"/>
      <c r="FC53" s="5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9"/>
        <v>32121.951219512197</v>
      </c>
      <c r="I54" s="48">
        <v>17</v>
      </c>
      <c r="J54" s="31">
        <v>774</v>
      </c>
      <c r="K54" s="49">
        <f t="shared" si="180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96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7"/>
        <v>53357.142857142855</v>
      </c>
      <c r="AA54" s="48">
        <v>6</v>
      </c>
      <c r="AB54" s="31">
        <v>1666</v>
      </c>
      <c r="AC54" s="49">
        <f t="shared" si="195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83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84"/>
        <v>0</v>
      </c>
      <c r="CL54" s="48">
        <v>0</v>
      </c>
      <c r="CM54" s="31">
        <v>0</v>
      </c>
      <c r="CN54" s="49">
        <f t="shared" si="185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6"/>
        <v>0</v>
      </c>
      <c r="CU54" s="48">
        <v>0</v>
      </c>
      <c r="CV54" s="31">
        <v>0</v>
      </c>
      <c r="CW54" s="49">
        <f t="shared" si="187"/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v>0</v>
      </c>
      <c r="DM54" s="48">
        <v>0</v>
      </c>
      <c r="DN54" s="31">
        <v>0</v>
      </c>
      <c r="DO54" s="49">
        <f t="shared" si="188"/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v>0</v>
      </c>
      <c r="DV54" s="48">
        <v>0</v>
      </c>
      <c r="DW54" s="31">
        <v>0</v>
      </c>
      <c r="DX54" s="49">
        <f t="shared" si="189"/>
        <v>0</v>
      </c>
      <c r="DY54" s="48">
        <v>0</v>
      </c>
      <c r="DZ54" s="31">
        <v>0</v>
      </c>
      <c r="EA54" s="49">
        <v>0</v>
      </c>
      <c r="EB54" s="48">
        <v>63</v>
      </c>
      <c r="EC54" s="31">
        <v>2519</v>
      </c>
      <c r="ED54" s="49">
        <f t="shared" si="190"/>
        <v>39984.126984126982</v>
      </c>
      <c r="EE54" s="48">
        <v>40</v>
      </c>
      <c r="EF54" s="31">
        <v>1539</v>
      </c>
      <c r="EG54" s="49">
        <f t="shared" si="191"/>
        <v>38475</v>
      </c>
      <c r="EH54" s="50">
        <v>0</v>
      </c>
      <c r="EI54" s="32">
        <v>0</v>
      </c>
      <c r="EJ54" s="49">
        <v>0</v>
      </c>
      <c r="EK54" s="50">
        <v>0</v>
      </c>
      <c r="EL54" s="32">
        <v>0</v>
      </c>
      <c r="EM54" s="49">
        <v>0</v>
      </c>
      <c r="EN54" s="33">
        <f t="shared" si="136"/>
        <v>331</v>
      </c>
      <c r="EO54" s="34">
        <f t="shared" si="137"/>
        <v>10731</v>
      </c>
      <c r="EP54" s="4"/>
      <c r="EQ54" s="5"/>
      <c r="ER54" s="4"/>
      <c r="ES54" s="4"/>
      <c r="ET54" s="4"/>
      <c r="EU54" s="5"/>
      <c r="EV54" s="4"/>
      <c r="EW54" s="4"/>
      <c r="EX54" s="4"/>
      <c r="EY54" s="5"/>
      <c r="EZ54" s="4"/>
      <c r="FA54" s="4"/>
      <c r="FB54" s="4"/>
      <c r="FC54" s="5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9"/>
        <v>26925</v>
      </c>
      <c r="I55" s="48">
        <v>33</v>
      </c>
      <c r="J55" s="31">
        <v>3110</v>
      </c>
      <c r="K55" s="49">
        <f t="shared" si="180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7"/>
        <v>32299.999999999996</v>
      </c>
      <c r="AA55" s="48">
        <v>7</v>
      </c>
      <c r="AB55" s="31">
        <v>1647</v>
      </c>
      <c r="AC55" s="49">
        <f t="shared" si="195"/>
        <v>235285.71428571429</v>
      </c>
      <c r="AD55" s="59">
        <v>30</v>
      </c>
      <c r="AE55" s="31">
        <v>414</v>
      </c>
      <c r="AF55" s="49">
        <f t="shared" si="181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83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84"/>
        <v>0</v>
      </c>
      <c r="CL55" s="48">
        <v>0</v>
      </c>
      <c r="CM55" s="31">
        <v>0</v>
      </c>
      <c r="CN55" s="49">
        <f t="shared" si="185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6"/>
        <v>0</v>
      </c>
      <c r="CU55" s="48">
        <v>0</v>
      </c>
      <c r="CV55" s="31">
        <v>0</v>
      </c>
      <c r="CW55" s="49">
        <f t="shared" si="187"/>
        <v>0</v>
      </c>
      <c r="CX55" s="48">
        <v>0</v>
      </c>
      <c r="CY55" s="31">
        <v>0</v>
      </c>
      <c r="CZ55" s="49">
        <v>0</v>
      </c>
      <c r="DA55" s="48">
        <v>0</v>
      </c>
      <c r="DB55" s="31">
        <v>0</v>
      </c>
      <c r="DC55" s="49">
        <v>0</v>
      </c>
      <c r="DD55" s="48">
        <v>22</v>
      </c>
      <c r="DE55" s="31">
        <v>126</v>
      </c>
      <c r="DF55" s="49">
        <f t="shared" ref="DF55" si="199">DE55/DD55*1000</f>
        <v>5727.2727272727279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v>0</v>
      </c>
      <c r="DM55" s="48">
        <v>0</v>
      </c>
      <c r="DN55" s="31">
        <v>0</v>
      </c>
      <c r="DO55" s="49">
        <f t="shared" si="188"/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v>0</v>
      </c>
      <c r="DV55" s="48">
        <v>0</v>
      </c>
      <c r="DW55" s="31">
        <v>0</v>
      </c>
      <c r="DX55" s="49">
        <f t="shared" si="189"/>
        <v>0</v>
      </c>
      <c r="DY55" s="48">
        <v>0</v>
      </c>
      <c r="DZ55" s="31">
        <v>0</v>
      </c>
      <c r="EA55" s="49">
        <v>0</v>
      </c>
      <c r="EB55" s="48">
        <v>0</v>
      </c>
      <c r="EC55" s="31">
        <v>17</v>
      </c>
      <c r="ED55" s="49">
        <v>0</v>
      </c>
      <c r="EE55" s="48">
        <v>47</v>
      </c>
      <c r="EF55" s="31">
        <v>1399</v>
      </c>
      <c r="EG55" s="49">
        <f t="shared" si="191"/>
        <v>29765.957446808512</v>
      </c>
      <c r="EH55" s="48">
        <v>0</v>
      </c>
      <c r="EI55" s="31">
        <v>0</v>
      </c>
      <c r="EJ55" s="49">
        <v>0</v>
      </c>
      <c r="EK55" s="48">
        <v>0</v>
      </c>
      <c r="EL55" s="31">
        <v>0</v>
      </c>
      <c r="EM55" s="49">
        <v>0</v>
      </c>
      <c r="EN55" s="33">
        <f t="shared" si="136"/>
        <v>261</v>
      </c>
      <c r="EO55" s="34">
        <f t="shared" si="137"/>
        <v>8947</v>
      </c>
      <c r="EP55" s="4"/>
      <c r="EQ55" s="5"/>
      <c r="ER55" s="4"/>
      <c r="ES55" s="4"/>
      <c r="ET55" s="4"/>
      <c r="EU55" s="5"/>
      <c r="EV55" s="4"/>
      <c r="EW55" s="4"/>
      <c r="EX55" s="4"/>
      <c r="EY55" s="5"/>
      <c r="EZ55" s="4"/>
      <c r="FA55" s="4"/>
      <c r="FB55" s="4"/>
      <c r="FC55" s="5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9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96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81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83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84"/>
        <v>0</v>
      </c>
      <c r="CL56" s="48">
        <v>0</v>
      </c>
      <c r="CM56" s="31">
        <v>0</v>
      </c>
      <c r="CN56" s="49">
        <f t="shared" si="185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6"/>
        <v>0</v>
      </c>
      <c r="CU56" s="48">
        <v>0</v>
      </c>
      <c r="CV56" s="31">
        <v>0</v>
      </c>
      <c r="CW56" s="49">
        <f t="shared" si="187"/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0</v>
      </c>
      <c r="DC56" s="49">
        <v>0</v>
      </c>
      <c r="DD56" s="48">
        <v>0</v>
      </c>
      <c r="DE56" s="31">
        <v>8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v>0</v>
      </c>
      <c r="DM56" s="48">
        <v>0</v>
      </c>
      <c r="DN56" s="31">
        <v>0</v>
      </c>
      <c r="DO56" s="49">
        <f t="shared" si="188"/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v>0</v>
      </c>
      <c r="DV56" s="48">
        <v>0</v>
      </c>
      <c r="DW56" s="31">
        <v>0</v>
      </c>
      <c r="DX56" s="49">
        <f t="shared" si="189"/>
        <v>0</v>
      </c>
      <c r="DY56" s="48">
        <v>0</v>
      </c>
      <c r="DZ56" s="31">
        <v>0</v>
      </c>
      <c r="EA56" s="49">
        <v>0</v>
      </c>
      <c r="EB56" s="48">
        <v>41</v>
      </c>
      <c r="EC56" s="31">
        <v>2080</v>
      </c>
      <c r="ED56" s="49">
        <f t="shared" si="190"/>
        <v>50731.707317073175</v>
      </c>
      <c r="EE56" s="48">
        <v>62</v>
      </c>
      <c r="EF56" s="31">
        <v>3276</v>
      </c>
      <c r="EG56" s="49">
        <f t="shared" si="191"/>
        <v>52838.709677419349</v>
      </c>
      <c r="EH56" s="50">
        <v>0</v>
      </c>
      <c r="EI56" s="32">
        <v>0</v>
      </c>
      <c r="EJ56" s="49">
        <v>0</v>
      </c>
      <c r="EK56" s="50">
        <v>0</v>
      </c>
      <c r="EL56" s="32">
        <v>0</v>
      </c>
      <c r="EM56" s="49">
        <v>0</v>
      </c>
      <c r="EN56" s="33">
        <f t="shared" si="136"/>
        <v>427</v>
      </c>
      <c r="EO56" s="34">
        <f t="shared" si="137"/>
        <v>9918</v>
      </c>
      <c r="EP56" s="4"/>
      <c r="EQ56" s="5"/>
      <c r="ER56" s="4"/>
      <c r="ES56" s="4"/>
      <c r="ET56" s="4"/>
      <c r="EU56" s="5"/>
      <c r="EV56" s="4"/>
      <c r="EW56" s="4"/>
      <c r="EX56" s="4"/>
      <c r="EY56" s="5"/>
      <c r="EZ56" s="4"/>
      <c r="FA56" s="4"/>
      <c r="FB56" s="4"/>
      <c r="FC56" s="5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200">SUM(AD45:AD56)</f>
        <v>506</v>
      </c>
      <c r="AE57" s="40">
        <f t="shared" si="200"/>
        <v>8948</v>
      </c>
      <c r="AF57" s="52"/>
      <c r="AG57" s="51">
        <f t="shared" ref="AG57:AH57" si="201">SUM(AG45:AG56)</f>
        <v>0</v>
      </c>
      <c r="AH57" s="40">
        <f t="shared" si="201"/>
        <v>0</v>
      </c>
      <c r="AI57" s="52"/>
      <c r="AJ57" s="51">
        <f t="shared" ref="AJ57:AK57" si="202">SUM(AJ45:AJ56)</f>
        <v>0</v>
      </c>
      <c r="AK57" s="40">
        <f t="shared" si="202"/>
        <v>0</v>
      </c>
      <c r="AL57" s="52"/>
      <c r="AM57" s="51">
        <f t="shared" ref="AM57:AN57" si="203">SUM(AM45:AM56)</f>
        <v>0</v>
      </c>
      <c r="AN57" s="40">
        <f t="shared" si="203"/>
        <v>0</v>
      </c>
      <c r="AO57" s="52"/>
      <c r="AP57" s="51">
        <f t="shared" ref="AP57:AQ57" si="204">SUM(AP45:AP56)</f>
        <v>0</v>
      </c>
      <c r="AQ57" s="40">
        <f t="shared" si="204"/>
        <v>0</v>
      </c>
      <c r="AR57" s="52"/>
      <c r="AS57" s="51">
        <f t="shared" ref="AS57:AT57" si="205">SUM(AS45:AS56)</f>
        <v>19</v>
      </c>
      <c r="AT57" s="40">
        <f t="shared" si="205"/>
        <v>236</v>
      </c>
      <c r="AU57" s="52"/>
      <c r="AV57" s="51">
        <f t="shared" ref="AV57:AW57" si="206">SUM(AV45:AV56)</f>
        <v>0</v>
      </c>
      <c r="AW57" s="40">
        <f t="shared" si="206"/>
        <v>0</v>
      </c>
      <c r="AX57" s="52"/>
      <c r="AY57" s="51">
        <f t="shared" ref="AY57:AZ57" si="207">SUM(AY45:AY56)</f>
        <v>1</v>
      </c>
      <c r="AZ57" s="40">
        <f t="shared" si="207"/>
        <v>32</v>
      </c>
      <c r="BA57" s="52"/>
      <c r="BB57" s="51">
        <f t="shared" ref="BB57:BC57" si="208">SUM(BB45:BB56)</f>
        <v>0</v>
      </c>
      <c r="BC57" s="40">
        <f t="shared" si="208"/>
        <v>0</v>
      </c>
      <c r="BD57" s="52"/>
      <c r="BE57" s="51">
        <f t="shared" ref="BE57:BF57" si="209">SUM(BE45:BE56)</f>
        <v>0</v>
      </c>
      <c r="BF57" s="40">
        <f t="shared" si="209"/>
        <v>0</v>
      </c>
      <c r="BG57" s="52"/>
      <c r="BH57" s="51">
        <f t="shared" ref="BH57:BI57" si="210">SUM(BH45:BH56)</f>
        <v>0</v>
      </c>
      <c r="BI57" s="40">
        <f t="shared" si="210"/>
        <v>0</v>
      </c>
      <c r="BJ57" s="52"/>
      <c r="BK57" s="51">
        <f t="shared" ref="BK57:BL57" si="211">SUM(BK45:BK56)</f>
        <v>0</v>
      </c>
      <c r="BL57" s="40">
        <f t="shared" si="211"/>
        <v>0</v>
      </c>
      <c r="BM57" s="52"/>
      <c r="BN57" s="51">
        <f t="shared" ref="BN57:BO57" si="212">SUM(BN45:BN56)</f>
        <v>0</v>
      </c>
      <c r="BO57" s="40">
        <f t="shared" si="212"/>
        <v>0</v>
      </c>
      <c r="BP57" s="52"/>
      <c r="BQ57" s="51">
        <f t="shared" ref="BQ57:BR57" si="213">SUM(BQ45:BQ56)</f>
        <v>0</v>
      </c>
      <c r="BR57" s="40">
        <f t="shared" si="213"/>
        <v>0</v>
      </c>
      <c r="BS57" s="52"/>
      <c r="BT57" s="51">
        <f t="shared" ref="BT57:BU57" si="214">SUM(BT45:BT56)</f>
        <v>0</v>
      </c>
      <c r="BU57" s="40">
        <f t="shared" si="214"/>
        <v>0</v>
      </c>
      <c r="BV57" s="52"/>
      <c r="BW57" s="51">
        <f t="shared" ref="BW57:BX57" si="215">SUM(BW45:BW56)</f>
        <v>0</v>
      </c>
      <c r="BX57" s="40">
        <f t="shared" si="215"/>
        <v>0</v>
      </c>
      <c r="BY57" s="52"/>
      <c r="BZ57" s="51">
        <f t="shared" ref="BZ57:CA57" si="216">SUM(BZ45:BZ56)</f>
        <v>0</v>
      </c>
      <c r="CA57" s="40">
        <f t="shared" si="216"/>
        <v>0</v>
      </c>
      <c r="CB57" s="52"/>
      <c r="CC57" s="51">
        <f t="shared" ref="CC57:CD57" si="217">SUM(CC45:CC56)</f>
        <v>1098</v>
      </c>
      <c r="CD57" s="40">
        <f t="shared" si="217"/>
        <v>13315</v>
      </c>
      <c r="CE57" s="52"/>
      <c r="CF57" s="51">
        <f t="shared" ref="CF57:CG57" si="218">SUM(CF45:CF56)</f>
        <v>0</v>
      </c>
      <c r="CG57" s="40">
        <f t="shared" si="218"/>
        <v>17</v>
      </c>
      <c r="CH57" s="52"/>
      <c r="CI57" s="51">
        <f t="shared" ref="CI57:CJ57" si="219">SUM(CI45:CI56)</f>
        <v>0</v>
      </c>
      <c r="CJ57" s="40">
        <f t="shared" si="219"/>
        <v>0</v>
      </c>
      <c r="CK57" s="52"/>
      <c r="CL57" s="51">
        <f t="shared" ref="CL57:CM57" si="220">SUM(CL45:CL56)</f>
        <v>0</v>
      </c>
      <c r="CM57" s="40">
        <f t="shared" si="220"/>
        <v>0</v>
      </c>
      <c r="CN57" s="52"/>
      <c r="CO57" s="51">
        <f t="shared" ref="CO57:CP57" si="221">SUM(CO45:CO56)</f>
        <v>0</v>
      </c>
      <c r="CP57" s="40">
        <f t="shared" si="221"/>
        <v>0</v>
      </c>
      <c r="CQ57" s="52"/>
      <c r="CR57" s="51">
        <f t="shared" ref="CR57:CS57" si="222">SUM(CR45:CR56)</f>
        <v>0</v>
      </c>
      <c r="CS57" s="40">
        <f t="shared" si="222"/>
        <v>0</v>
      </c>
      <c r="CT57" s="52"/>
      <c r="CU57" s="51">
        <f t="shared" ref="CU57:CV57" si="223">SUM(CU45:CU56)</f>
        <v>0</v>
      </c>
      <c r="CV57" s="40">
        <f t="shared" si="223"/>
        <v>0</v>
      </c>
      <c r="CW57" s="52"/>
      <c r="CX57" s="51">
        <f t="shared" ref="CX57:CY57" si="224">SUM(CX45:CX56)</f>
        <v>0</v>
      </c>
      <c r="CY57" s="40">
        <f t="shared" si="224"/>
        <v>0</v>
      </c>
      <c r="CZ57" s="52"/>
      <c r="DA57" s="51">
        <f t="shared" ref="DA57:DB57" si="225">SUM(DA45:DA56)</f>
        <v>84</v>
      </c>
      <c r="DB57" s="40">
        <f t="shared" si="225"/>
        <v>986</v>
      </c>
      <c r="DC57" s="52"/>
      <c r="DD57" s="51">
        <f t="shared" ref="DD57:DE57" si="226">SUM(DD45:DD56)</f>
        <v>22</v>
      </c>
      <c r="DE57" s="40">
        <f t="shared" si="226"/>
        <v>142</v>
      </c>
      <c r="DF57" s="52"/>
      <c r="DG57" s="51">
        <f t="shared" ref="DG57:DH57" si="227">SUM(DG45:DG56)</f>
        <v>0</v>
      </c>
      <c r="DH57" s="40">
        <f t="shared" si="227"/>
        <v>0</v>
      </c>
      <c r="DI57" s="52"/>
      <c r="DJ57" s="51">
        <f t="shared" ref="DJ57:DK57" si="228">SUM(DJ45:DJ56)</f>
        <v>0</v>
      </c>
      <c r="DK57" s="40">
        <f t="shared" si="228"/>
        <v>0</v>
      </c>
      <c r="DL57" s="52"/>
      <c r="DM57" s="51">
        <f t="shared" ref="DM57:DN57" si="229">SUM(DM45:DM56)</f>
        <v>0</v>
      </c>
      <c r="DN57" s="40">
        <f t="shared" si="229"/>
        <v>0</v>
      </c>
      <c r="DO57" s="52"/>
      <c r="DP57" s="51">
        <f t="shared" ref="DP57:DQ57" si="230">SUM(DP45:DP56)</f>
        <v>1</v>
      </c>
      <c r="DQ57" s="40">
        <f t="shared" si="230"/>
        <v>21</v>
      </c>
      <c r="DR57" s="52"/>
      <c r="DS57" s="51">
        <f t="shared" ref="DS57:DT57" si="231">SUM(DS45:DS56)</f>
        <v>0</v>
      </c>
      <c r="DT57" s="40">
        <f t="shared" si="231"/>
        <v>0</v>
      </c>
      <c r="DU57" s="52"/>
      <c r="DV57" s="51">
        <f t="shared" ref="DV57:DW57" si="232">SUM(DV45:DV56)</f>
        <v>0</v>
      </c>
      <c r="DW57" s="40">
        <f t="shared" si="232"/>
        <v>0</v>
      </c>
      <c r="DX57" s="52"/>
      <c r="DY57" s="51">
        <f t="shared" ref="DY57:DZ57" si="233">SUM(DY45:DY56)</f>
        <v>0</v>
      </c>
      <c r="DZ57" s="40">
        <f t="shared" si="233"/>
        <v>0</v>
      </c>
      <c r="EA57" s="52"/>
      <c r="EB57" s="51">
        <f t="shared" ref="EB57:EC57" si="234">SUM(EB45:EB56)</f>
        <v>246</v>
      </c>
      <c r="EC57" s="40">
        <f t="shared" si="234"/>
        <v>11805</v>
      </c>
      <c r="ED57" s="52"/>
      <c r="EE57" s="51">
        <f t="shared" ref="EE57:EF57" si="235">SUM(EE45:EE56)</f>
        <v>474</v>
      </c>
      <c r="EF57" s="40">
        <f t="shared" si="235"/>
        <v>28775</v>
      </c>
      <c r="EG57" s="52"/>
      <c r="EH57" s="51">
        <f t="shared" ref="EH57:EI57" si="236">SUM(EH45:EH56)</f>
        <v>0</v>
      </c>
      <c r="EI57" s="40">
        <f t="shared" si="236"/>
        <v>0</v>
      </c>
      <c r="EJ57" s="52"/>
      <c r="EK57" s="51">
        <f t="shared" ref="EK57:EL57" si="237">SUM(EK45:EK56)</f>
        <v>0</v>
      </c>
      <c r="EL57" s="40">
        <f t="shared" si="237"/>
        <v>0</v>
      </c>
      <c r="EM57" s="52"/>
      <c r="EN57" s="41">
        <f t="shared" si="136"/>
        <v>3781</v>
      </c>
      <c r="EO57" s="42">
        <f t="shared" si="137"/>
        <v>106380</v>
      </c>
      <c r="EP57" s="4"/>
      <c r="EQ57" s="5"/>
      <c r="ER57" s="4"/>
      <c r="ES57" s="4"/>
      <c r="ET57" s="4"/>
      <c r="EU57" s="5"/>
      <c r="EV57" s="4"/>
      <c r="EW57" s="4"/>
      <c r="EX57" s="4"/>
      <c r="EY57" s="5"/>
      <c r="EZ57" s="4"/>
      <c r="FA57" s="4"/>
      <c r="FB57" s="4"/>
      <c r="FC57" s="5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3"/>
      <c r="GR57" s="3"/>
      <c r="GW57" s="3"/>
      <c r="HB57" s="3"/>
      <c r="HG57" s="3"/>
      <c r="HL57" s="3"/>
      <c r="HQ57" s="3"/>
      <c r="HV57" s="3"/>
      <c r="IA57" s="3"/>
      <c r="IF57" s="3"/>
      <c r="IK57" s="3"/>
      <c r="IP57" s="3"/>
      <c r="IU57" s="3"/>
      <c r="IZ57" s="3"/>
      <c r="JE57" s="3"/>
    </row>
    <row r="58" spans="1:265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8">G58/F58*1000</f>
        <v>26250</v>
      </c>
      <c r="I58" s="48">
        <v>37</v>
      </c>
      <c r="J58" s="31">
        <v>1728</v>
      </c>
      <c r="K58" s="49">
        <f t="shared" ref="K58:K69" si="239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40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41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42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43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44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45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46">IF(CI58=0,0,CJ58/CI58*1000)</f>
        <v>0</v>
      </c>
      <c r="CL58" s="48">
        <v>0</v>
      </c>
      <c r="CM58" s="31">
        <v>0</v>
      </c>
      <c r="CN58" s="49">
        <f t="shared" ref="CN58:CN69" si="247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8">IF(CR58=0,0,CS58/CR58*1000)</f>
        <v>0</v>
      </c>
      <c r="CU58" s="48">
        <v>0</v>
      </c>
      <c r="CV58" s="31">
        <v>0</v>
      </c>
      <c r="CW58" s="49">
        <f t="shared" ref="CW58:CW69" si="249">IF(CU58=0,0,CV58/CU58*1000)</f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v>0</v>
      </c>
      <c r="DM58" s="48">
        <v>0</v>
      </c>
      <c r="DN58" s="31">
        <v>0</v>
      </c>
      <c r="DO58" s="49">
        <f t="shared" ref="DO58:DO69" si="250">IF(DM58=0,0,DN58/DM58*1000)</f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v>0</v>
      </c>
      <c r="DV58" s="48">
        <v>0</v>
      </c>
      <c r="DW58" s="31">
        <v>0</v>
      </c>
      <c r="DX58" s="49">
        <f t="shared" ref="DX58:DX69" si="251">IF(DV58=0,0,DW58/DV58*1000)</f>
        <v>0</v>
      </c>
      <c r="DY58" s="48">
        <v>0</v>
      </c>
      <c r="DZ58" s="31">
        <v>1</v>
      </c>
      <c r="EA58" s="49">
        <v>0</v>
      </c>
      <c r="EB58" s="48">
        <v>10</v>
      </c>
      <c r="EC58" s="31">
        <v>773</v>
      </c>
      <c r="ED58" s="49">
        <f t="shared" ref="ED58:ED69" si="252">EC58/EB58*1000</f>
        <v>77300</v>
      </c>
      <c r="EE58" s="48">
        <v>73</v>
      </c>
      <c r="EF58" s="31">
        <v>1500</v>
      </c>
      <c r="EG58" s="49">
        <f t="shared" ref="EG58:EG69" si="253">EF58/EE58*1000</f>
        <v>20547.945205479449</v>
      </c>
      <c r="EH58" s="48">
        <v>0</v>
      </c>
      <c r="EI58" s="31">
        <v>0</v>
      </c>
      <c r="EJ58" s="49">
        <v>0</v>
      </c>
      <c r="EK58" s="48">
        <v>0</v>
      </c>
      <c r="EL58" s="31">
        <v>0</v>
      </c>
      <c r="EM58" s="49">
        <v>0</v>
      </c>
      <c r="EN58" s="33">
        <f t="shared" si="136"/>
        <v>449</v>
      </c>
      <c r="EO58" s="34">
        <f t="shared" si="137"/>
        <v>9516</v>
      </c>
      <c r="EP58" s="4"/>
      <c r="EQ58" s="5"/>
      <c r="ER58" s="4"/>
      <c r="ES58" s="4"/>
      <c r="ET58" s="4"/>
      <c r="EU58" s="5"/>
      <c r="EV58" s="4"/>
      <c r="EW58" s="4"/>
      <c r="EX58" s="4"/>
      <c r="EY58" s="5"/>
      <c r="EZ58" s="4"/>
      <c r="FA58" s="4"/>
      <c r="FB58" s="4"/>
      <c r="FC58" s="5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8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40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54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42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55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56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45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46"/>
        <v>0</v>
      </c>
      <c r="CL59" s="48">
        <v>0</v>
      </c>
      <c r="CM59" s="31">
        <v>0</v>
      </c>
      <c r="CN59" s="49">
        <f t="shared" si="247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8"/>
        <v>0</v>
      </c>
      <c r="CU59" s="48">
        <v>0</v>
      </c>
      <c r="CV59" s="31">
        <v>0</v>
      </c>
      <c r="CW59" s="49">
        <f t="shared" si="249"/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v>0</v>
      </c>
      <c r="DM59" s="48">
        <v>0</v>
      </c>
      <c r="DN59" s="31">
        <v>0</v>
      </c>
      <c r="DO59" s="49">
        <f t="shared" si="250"/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v>0</v>
      </c>
      <c r="DV59" s="48">
        <v>0</v>
      </c>
      <c r="DW59" s="31">
        <v>0</v>
      </c>
      <c r="DX59" s="49">
        <f t="shared" si="251"/>
        <v>0</v>
      </c>
      <c r="DY59" s="48">
        <v>0</v>
      </c>
      <c r="DZ59" s="31">
        <v>0</v>
      </c>
      <c r="EA59" s="49">
        <v>0</v>
      </c>
      <c r="EB59" s="48">
        <v>18</v>
      </c>
      <c r="EC59" s="31">
        <v>1388</v>
      </c>
      <c r="ED59" s="49">
        <f t="shared" si="252"/>
        <v>77111.111111111109</v>
      </c>
      <c r="EE59" s="48">
        <v>258</v>
      </c>
      <c r="EF59" s="31">
        <v>11198</v>
      </c>
      <c r="EG59" s="49">
        <f t="shared" si="253"/>
        <v>43403.100775193801</v>
      </c>
      <c r="EH59" s="48">
        <v>0</v>
      </c>
      <c r="EI59" s="31">
        <v>0</v>
      </c>
      <c r="EJ59" s="49">
        <v>0</v>
      </c>
      <c r="EK59" s="48">
        <v>0</v>
      </c>
      <c r="EL59" s="31">
        <v>0</v>
      </c>
      <c r="EM59" s="49">
        <v>0</v>
      </c>
      <c r="EN59" s="33">
        <f t="shared" si="136"/>
        <v>608</v>
      </c>
      <c r="EO59" s="34">
        <f t="shared" si="137"/>
        <v>20486</v>
      </c>
      <c r="EP59" s="4"/>
      <c r="EQ59" s="5"/>
      <c r="ER59" s="4"/>
      <c r="ES59" s="4"/>
      <c r="ET59" s="4"/>
      <c r="EU59" s="5"/>
      <c r="EV59" s="4"/>
      <c r="EW59" s="4"/>
      <c r="EX59" s="4"/>
      <c r="EY59" s="5"/>
      <c r="EZ59" s="4"/>
      <c r="FA59" s="4"/>
      <c r="FB59" s="4"/>
      <c r="FC59" s="5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8"/>
        <v>158961.53846153844</v>
      </c>
      <c r="I60" s="48">
        <v>36</v>
      </c>
      <c r="J60" s="31">
        <v>1471</v>
      </c>
      <c r="K60" s="49">
        <f t="shared" si="239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40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42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57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58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45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46"/>
        <v>0</v>
      </c>
      <c r="CL60" s="48">
        <v>0</v>
      </c>
      <c r="CM60" s="31">
        <v>0</v>
      </c>
      <c r="CN60" s="49">
        <f t="shared" si="247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8"/>
        <v>0</v>
      </c>
      <c r="CU60" s="48">
        <v>0</v>
      </c>
      <c r="CV60" s="31">
        <v>0</v>
      </c>
      <c r="CW60" s="49">
        <f t="shared" si="249"/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v>0</v>
      </c>
      <c r="DM60" s="48">
        <v>0</v>
      </c>
      <c r="DN60" s="31">
        <v>0</v>
      </c>
      <c r="DO60" s="49">
        <f t="shared" si="250"/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v>0</v>
      </c>
      <c r="DV60" s="48">
        <v>0</v>
      </c>
      <c r="DW60" s="31">
        <v>0</v>
      </c>
      <c r="DX60" s="49">
        <f t="shared" si="251"/>
        <v>0</v>
      </c>
      <c r="DY60" s="48">
        <v>0</v>
      </c>
      <c r="DZ60" s="31">
        <v>0</v>
      </c>
      <c r="EA60" s="49">
        <v>0</v>
      </c>
      <c r="EB60" s="48">
        <v>11</v>
      </c>
      <c r="EC60" s="31">
        <v>833</v>
      </c>
      <c r="ED60" s="49">
        <f t="shared" si="252"/>
        <v>75727.272727272735</v>
      </c>
      <c r="EE60" s="48">
        <v>18</v>
      </c>
      <c r="EF60" s="31">
        <v>591</v>
      </c>
      <c r="EG60" s="49">
        <f t="shared" si="253"/>
        <v>32833.333333333336</v>
      </c>
      <c r="EH60" s="48">
        <v>0</v>
      </c>
      <c r="EI60" s="31">
        <v>0</v>
      </c>
      <c r="EJ60" s="49">
        <v>0</v>
      </c>
      <c r="EK60" s="48">
        <v>0</v>
      </c>
      <c r="EL60" s="31">
        <v>0</v>
      </c>
      <c r="EM60" s="49">
        <v>0</v>
      </c>
      <c r="EN60" s="33">
        <f t="shared" si="136"/>
        <v>371</v>
      </c>
      <c r="EO60" s="34">
        <f t="shared" si="137"/>
        <v>12144</v>
      </c>
      <c r="EP60" s="4"/>
      <c r="EQ60" s="5"/>
      <c r="ER60" s="4"/>
      <c r="ES60" s="4"/>
      <c r="ET60" s="4"/>
      <c r="EU60" s="5"/>
      <c r="EV60" s="4"/>
      <c r="EW60" s="4"/>
      <c r="EX60" s="4"/>
      <c r="EY60" s="5"/>
      <c r="EZ60" s="4"/>
      <c r="FA60" s="4"/>
      <c r="FB60" s="4"/>
      <c r="FC60" s="5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8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40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41"/>
        <v>138333.33333333334</v>
      </c>
      <c r="AA61" s="48">
        <v>7</v>
      </c>
      <c r="AB61" s="31">
        <v>1942</v>
      </c>
      <c r="AC61" s="49">
        <f t="shared" ref="AC61:AC63" si="259">AB61/AA61*1000</f>
        <v>277428.57142857142</v>
      </c>
      <c r="AD61" s="59">
        <v>13</v>
      </c>
      <c r="AE61" s="31">
        <v>591</v>
      </c>
      <c r="AF61" s="49">
        <f t="shared" si="242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45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46"/>
        <v>0</v>
      </c>
      <c r="CL61" s="48">
        <v>0</v>
      </c>
      <c r="CM61" s="31">
        <v>0</v>
      </c>
      <c r="CN61" s="49">
        <f t="shared" si="247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8"/>
        <v>0</v>
      </c>
      <c r="CU61" s="48">
        <v>0</v>
      </c>
      <c r="CV61" s="31">
        <v>0</v>
      </c>
      <c r="CW61" s="49">
        <f t="shared" si="249"/>
        <v>0</v>
      </c>
      <c r="CX61" s="48">
        <v>0</v>
      </c>
      <c r="CY61" s="31">
        <v>0</v>
      </c>
      <c r="CZ61" s="49">
        <v>0</v>
      </c>
      <c r="DA61" s="48">
        <v>0</v>
      </c>
      <c r="DB61" s="31">
        <v>0</v>
      </c>
      <c r="DC61" s="49">
        <v>0</v>
      </c>
      <c r="DD61" s="48">
        <v>22</v>
      </c>
      <c r="DE61" s="31">
        <v>163</v>
      </c>
      <c r="DF61" s="49">
        <f t="shared" ref="DF61" si="260">DE61/DD61*1000</f>
        <v>7409.090909090909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v>0</v>
      </c>
      <c r="DM61" s="48">
        <v>0</v>
      </c>
      <c r="DN61" s="31">
        <v>0</v>
      </c>
      <c r="DO61" s="49">
        <f t="shared" si="250"/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v>0</v>
      </c>
      <c r="DV61" s="48">
        <v>0</v>
      </c>
      <c r="DW61" s="31">
        <v>0</v>
      </c>
      <c r="DX61" s="49">
        <f t="shared" si="251"/>
        <v>0</v>
      </c>
      <c r="DY61" s="48">
        <v>0</v>
      </c>
      <c r="DZ61" s="31">
        <v>0</v>
      </c>
      <c r="EA61" s="49">
        <v>0</v>
      </c>
      <c r="EB61" s="48">
        <v>0</v>
      </c>
      <c r="EC61" s="31">
        <v>15</v>
      </c>
      <c r="ED61" s="49">
        <v>0</v>
      </c>
      <c r="EE61" s="48">
        <v>180</v>
      </c>
      <c r="EF61" s="31">
        <v>6065</v>
      </c>
      <c r="EG61" s="49">
        <f t="shared" si="253"/>
        <v>33694.444444444445</v>
      </c>
      <c r="EH61" s="48">
        <v>0</v>
      </c>
      <c r="EI61" s="31">
        <v>0</v>
      </c>
      <c r="EJ61" s="49">
        <v>0</v>
      </c>
      <c r="EK61" s="48">
        <v>0</v>
      </c>
      <c r="EL61" s="31">
        <v>0</v>
      </c>
      <c r="EM61" s="49">
        <v>0</v>
      </c>
      <c r="EN61" s="33">
        <f t="shared" si="136"/>
        <v>502</v>
      </c>
      <c r="EO61" s="34">
        <f t="shared" si="137"/>
        <v>18274</v>
      </c>
      <c r="EP61" s="4"/>
      <c r="EQ61" s="5"/>
      <c r="ER61" s="4"/>
      <c r="ES61" s="4"/>
      <c r="ET61" s="4"/>
      <c r="EU61" s="5"/>
      <c r="EV61" s="4"/>
      <c r="EW61" s="4"/>
      <c r="EX61" s="4"/>
      <c r="EY61" s="5"/>
      <c r="EZ61" s="4"/>
      <c r="FA61" s="4"/>
      <c r="FB61" s="4"/>
      <c r="FC61" s="5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8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40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9"/>
        <v>311166.66666666669</v>
      </c>
      <c r="AD62" s="59">
        <v>62</v>
      </c>
      <c r="AE62" s="31">
        <v>1967</v>
      </c>
      <c r="AF62" s="49">
        <f t="shared" si="242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46"/>
        <v>0</v>
      </c>
      <c r="CL62" s="48">
        <v>0</v>
      </c>
      <c r="CM62" s="31">
        <v>0</v>
      </c>
      <c r="CN62" s="49">
        <f t="shared" si="247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8"/>
        <v>0</v>
      </c>
      <c r="CU62" s="48">
        <v>0</v>
      </c>
      <c r="CV62" s="31">
        <v>0</v>
      </c>
      <c r="CW62" s="49">
        <f t="shared" si="249"/>
        <v>0</v>
      </c>
      <c r="CX62" s="48">
        <v>0</v>
      </c>
      <c r="CY62" s="31">
        <v>0</v>
      </c>
      <c r="CZ62" s="49">
        <v>0</v>
      </c>
      <c r="DA62" s="48">
        <v>60</v>
      </c>
      <c r="DB62" s="31">
        <v>809</v>
      </c>
      <c r="DC62" s="49">
        <f t="shared" ref="DC62:DC65" si="261">DB62/DA62*1000</f>
        <v>13483.333333333332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v>0</v>
      </c>
      <c r="DM62" s="48">
        <v>0</v>
      </c>
      <c r="DN62" s="31">
        <v>0</v>
      </c>
      <c r="DO62" s="49">
        <f t="shared" si="250"/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v>0</v>
      </c>
      <c r="DV62" s="48">
        <v>0</v>
      </c>
      <c r="DW62" s="31">
        <v>0</v>
      </c>
      <c r="DX62" s="49">
        <f t="shared" si="251"/>
        <v>0</v>
      </c>
      <c r="DY62" s="48">
        <v>0</v>
      </c>
      <c r="DZ62" s="31">
        <v>0</v>
      </c>
      <c r="EA62" s="49">
        <v>0</v>
      </c>
      <c r="EB62" s="48">
        <v>0</v>
      </c>
      <c r="EC62" s="31">
        <v>0</v>
      </c>
      <c r="ED62" s="49">
        <v>0</v>
      </c>
      <c r="EE62" s="48">
        <v>54</v>
      </c>
      <c r="EF62" s="31">
        <v>1935</v>
      </c>
      <c r="EG62" s="49">
        <f t="shared" si="253"/>
        <v>35833.333333333336</v>
      </c>
      <c r="EH62" s="48">
        <v>0</v>
      </c>
      <c r="EI62" s="31">
        <v>0</v>
      </c>
      <c r="EJ62" s="49">
        <v>0</v>
      </c>
      <c r="EK62" s="48">
        <v>0</v>
      </c>
      <c r="EL62" s="31">
        <v>0</v>
      </c>
      <c r="EM62" s="49">
        <v>0</v>
      </c>
      <c r="EN62" s="33">
        <f t="shared" si="136"/>
        <v>344</v>
      </c>
      <c r="EO62" s="34">
        <f t="shared" si="137"/>
        <v>11663</v>
      </c>
      <c r="EP62" s="4"/>
      <c r="EQ62" s="5"/>
      <c r="ER62" s="4"/>
      <c r="ES62" s="4"/>
      <c r="ET62" s="4"/>
      <c r="EU62" s="5"/>
      <c r="EV62" s="4"/>
      <c r="EW62" s="4"/>
      <c r="EX62" s="4"/>
      <c r="EY62" s="5"/>
      <c r="EZ62" s="4"/>
      <c r="FA62" s="4"/>
      <c r="FB62" s="4"/>
      <c r="FC62" s="5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8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40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9"/>
        <v>263142.85714285716</v>
      </c>
      <c r="AD63" s="59">
        <v>75</v>
      </c>
      <c r="AE63" s="31">
        <v>1125</v>
      </c>
      <c r="AF63" s="49">
        <f t="shared" si="242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57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45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46"/>
        <v>0</v>
      </c>
      <c r="CL63" s="48">
        <v>0</v>
      </c>
      <c r="CM63" s="31">
        <v>0</v>
      </c>
      <c r="CN63" s="49">
        <f t="shared" si="247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8"/>
        <v>0</v>
      </c>
      <c r="CU63" s="48">
        <v>0</v>
      </c>
      <c r="CV63" s="31">
        <v>0</v>
      </c>
      <c r="CW63" s="49">
        <f t="shared" si="249"/>
        <v>0</v>
      </c>
      <c r="CX63" s="48">
        <v>0</v>
      </c>
      <c r="CY63" s="31">
        <v>0</v>
      </c>
      <c r="CZ63" s="49">
        <v>0</v>
      </c>
      <c r="DA63" s="48">
        <v>60</v>
      </c>
      <c r="DB63" s="31">
        <v>770</v>
      </c>
      <c r="DC63" s="49">
        <f t="shared" si="261"/>
        <v>12833.333333333334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v>0</v>
      </c>
      <c r="DM63" s="48">
        <v>0</v>
      </c>
      <c r="DN63" s="31">
        <v>0</v>
      </c>
      <c r="DO63" s="49">
        <f t="shared" si="250"/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v>0</v>
      </c>
      <c r="DV63" s="48">
        <v>0</v>
      </c>
      <c r="DW63" s="31">
        <v>0</v>
      </c>
      <c r="DX63" s="49">
        <f t="shared" si="251"/>
        <v>0</v>
      </c>
      <c r="DY63" s="48">
        <v>0</v>
      </c>
      <c r="DZ63" s="31">
        <v>0</v>
      </c>
      <c r="EA63" s="49">
        <v>0</v>
      </c>
      <c r="EB63" s="48">
        <v>2</v>
      </c>
      <c r="EC63" s="31">
        <v>287</v>
      </c>
      <c r="ED63" s="49">
        <f t="shared" si="252"/>
        <v>143500</v>
      </c>
      <c r="EE63" s="48">
        <v>18</v>
      </c>
      <c r="EF63" s="31">
        <v>644</v>
      </c>
      <c r="EG63" s="49">
        <f t="shared" si="253"/>
        <v>35777.777777777781</v>
      </c>
      <c r="EH63" s="48">
        <v>0</v>
      </c>
      <c r="EI63" s="31">
        <v>0</v>
      </c>
      <c r="EJ63" s="49">
        <v>0</v>
      </c>
      <c r="EK63" s="48">
        <v>0</v>
      </c>
      <c r="EL63" s="31">
        <v>0</v>
      </c>
      <c r="EM63" s="49">
        <v>0</v>
      </c>
      <c r="EN63" s="33">
        <f t="shared" si="136"/>
        <v>328</v>
      </c>
      <c r="EO63" s="34">
        <f t="shared" si="137"/>
        <v>7498</v>
      </c>
      <c r="EP63" s="4"/>
      <c r="EQ63" s="5"/>
      <c r="ER63" s="4"/>
      <c r="ES63" s="4"/>
      <c r="ET63" s="4"/>
      <c r="EU63" s="5"/>
      <c r="EV63" s="4"/>
      <c r="EW63" s="4"/>
      <c r="EX63" s="4"/>
      <c r="EY63" s="5"/>
      <c r="EZ63" s="4"/>
      <c r="FA63" s="4"/>
      <c r="FB63" s="4"/>
      <c r="FC63" s="5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40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42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62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45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46"/>
        <v>0</v>
      </c>
      <c r="CL64" s="48">
        <v>0</v>
      </c>
      <c r="CM64" s="31">
        <v>0</v>
      </c>
      <c r="CN64" s="49">
        <f t="shared" si="247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8"/>
        <v>0</v>
      </c>
      <c r="CU64" s="48">
        <v>0</v>
      </c>
      <c r="CV64" s="31">
        <v>0</v>
      </c>
      <c r="CW64" s="49">
        <f t="shared" si="249"/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v>0</v>
      </c>
      <c r="DM64" s="48">
        <v>0</v>
      </c>
      <c r="DN64" s="31">
        <v>0</v>
      </c>
      <c r="DO64" s="49">
        <f t="shared" si="250"/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v>0</v>
      </c>
      <c r="DV64" s="48">
        <v>0</v>
      </c>
      <c r="DW64" s="31">
        <v>0</v>
      </c>
      <c r="DX64" s="49">
        <f t="shared" si="251"/>
        <v>0</v>
      </c>
      <c r="DY64" s="48">
        <v>0</v>
      </c>
      <c r="DZ64" s="31">
        <v>0</v>
      </c>
      <c r="EA64" s="49">
        <v>0</v>
      </c>
      <c r="EB64" s="48">
        <v>45</v>
      </c>
      <c r="EC64" s="31">
        <v>2639</v>
      </c>
      <c r="ED64" s="49">
        <f t="shared" si="252"/>
        <v>58644.444444444445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48">
        <v>0</v>
      </c>
      <c r="EL64" s="31">
        <v>0</v>
      </c>
      <c r="EM64" s="49">
        <v>0</v>
      </c>
      <c r="EN64" s="33">
        <f t="shared" si="136"/>
        <v>401</v>
      </c>
      <c r="EO64" s="34">
        <f t="shared" si="137"/>
        <v>7928</v>
      </c>
      <c r="EP64" s="4"/>
      <c r="EQ64" s="5"/>
      <c r="ER64" s="4"/>
      <c r="ES64" s="4"/>
      <c r="ET64" s="4"/>
      <c r="EU64" s="5"/>
      <c r="EV64" s="4"/>
      <c r="EW64" s="4"/>
      <c r="EX64" s="4"/>
      <c r="EY64" s="5"/>
      <c r="EZ64" s="4"/>
      <c r="FA64" s="4"/>
      <c r="FB64" s="4"/>
      <c r="FC64" s="5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8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40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54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42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45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46"/>
        <v>0</v>
      </c>
      <c r="CL65" s="48">
        <v>0</v>
      </c>
      <c r="CM65" s="31">
        <v>0</v>
      </c>
      <c r="CN65" s="49">
        <f t="shared" si="247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8"/>
        <v>0</v>
      </c>
      <c r="CU65" s="48">
        <v>0</v>
      </c>
      <c r="CV65" s="31">
        <v>0</v>
      </c>
      <c r="CW65" s="49">
        <f t="shared" si="249"/>
        <v>0</v>
      </c>
      <c r="CX65" s="48">
        <v>0</v>
      </c>
      <c r="CY65" s="31">
        <v>0</v>
      </c>
      <c r="CZ65" s="49">
        <v>0</v>
      </c>
      <c r="DA65" s="48">
        <v>60</v>
      </c>
      <c r="DB65" s="31">
        <v>815</v>
      </c>
      <c r="DC65" s="49">
        <f t="shared" si="261"/>
        <v>13583.333333333334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v>0</v>
      </c>
      <c r="DM65" s="48">
        <v>0</v>
      </c>
      <c r="DN65" s="31">
        <v>0</v>
      </c>
      <c r="DO65" s="49">
        <f t="shared" si="250"/>
        <v>0</v>
      </c>
      <c r="DP65" s="48">
        <v>1</v>
      </c>
      <c r="DQ65" s="31">
        <v>34</v>
      </c>
      <c r="DR65" s="49">
        <f t="shared" ref="DR65" si="263">DQ65/DP65*1000</f>
        <v>34000</v>
      </c>
      <c r="DS65" s="48">
        <v>0</v>
      </c>
      <c r="DT65" s="31">
        <v>0</v>
      </c>
      <c r="DU65" s="49">
        <v>0</v>
      </c>
      <c r="DV65" s="48">
        <v>0</v>
      </c>
      <c r="DW65" s="31">
        <v>0</v>
      </c>
      <c r="DX65" s="49">
        <f t="shared" si="251"/>
        <v>0</v>
      </c>
      <c r="DY65" s="48">
        <v>0</v>
      </c>
      <c r="DZ65" s="31">
        <v>0</v>
      </c>
      <c r="EA65" s="49">
        <v>0</v>
      </c>
      <c r="EB65" s="48">
        <v>3</v>
      </c>
      <c r="EC65" s="31">
        <v>275</v>
      </c>
      <c r="ED65" s="49">
        <f t="shared" si="252"/>
        <v>91666.666666666672</v>
      </c>
      <c r="EE65" s="48">
        <v>6</v>
      </c>
      <c r="EF65" s="31">
        <v>1280</v>
      </c>
      <c r="EG65" s="49">
        <f t="shared" si="253"/>
        <v>213333.33333333334</v>
      </c>
      <c r="EH65" s="48">
        <v>0</v>
      </c>
      <c r="EI65" s="31">
        <v>0</v>
      </c>
      <c r="EJ65" s="49">
        <v>0</v>
      </c>
      <c r="EK65" s="48">
        <v>0</v>
      </c>
      <c r="EL65" s="31">
        <v>0</v>
      </c>
      <c r="EM65" s="49">
        <v>0</v>
      </c>
      <c r="EN65" s="33">
        <f t="shared" si="136"/>
        <v>296</v>
      </c>
      <c r="EO65" s="34">
        <f t="shared" si="137"/>
        <v>7395</v>
      </c>
      <c r="EP65" s="4"/>
      <c r="EQ65" s="5"/>
      <c r="ER65" s="4"/>
      <c r="ES65" s="4"/>
      <c r="ET65" s="4"/>
      <c r="EU65" s="5"/>
      <c r="EV65" s="4"/>
      <c r="EW65" s="4"/>
      <c r="EX65" s="4"/>
      <c r="EY65" s="5"/>
      <c r="EZ65" s="4"/>
      <c r="FA65" s="4"/>
      <c r="FB65" s="4"/>
      <c r="FC65" s="5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8"/>
        <v>147000</v>
      </c>
      <c r="I66" s="48">
        <v>18</v>
      </c>
      <c r="J66" s="31">
        <v>735</v>
      </c>
      <c r="K66" s="49">
        <f t="shared" si="239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40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42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45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46"/>
        <v>0</v>
      </c>
      <c r="CL66" s="48">
        <v>0</v>
      </c>
      <c r="CM66" s="31">
        <v>0</v>
      </c>
      <c r="CN66" s="49">
        <f t="shared" si="247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8"/>
        <v>0</v>
      </c>
      <c r="CU66" s="48">
        <v>0</v>
      </c>
      <c r="CV66" s="31">
        <v>0</v>
      </c>
      <c r="CW66" s="49">
        <f t="shared" si="249"/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v>0</v>
      </c>
      <c r="DM66" s="48">
        <v>0</v>
      </c>
      <c r="DN66" s="31">
        <v>0</v>
      </c>
      <c r="DO66" s="49">
        <f t="shared" si="250"/>
        <v>0</v>
      </c>
      <c r="DP66" s="48">
        <v>0</v>
      </c>
      <c r="DQ66" s="31">
        <v>65</v>
      </c>
      <c r="DR66" s="49">
        <v>0</v>
      </c>
      <c r="DS66" s="48">
        <v>0</v>
      </c>
      <c r="DT66" s="31">
        <v>0</v>
      </c>
      <c r="DU66" s="49">
        <v>0</v>
      </c>
      <c r="DV66" s="48">
        <v>0</v>
      </c>
      <c r="DW66" s="31">
        <v>0</v>
      </c>
      <c r="DX66" s="49">
        <f t="shared" si="251"/>
        <v>0</v>
      </c>
      <c r="DY66" s="48">
        <v>0</v>
      </c>
      <c r="DZ66" s="31">
        <v>0</v>
      </c>
      <c r="EA66" s="49">
        <v>0</v>
      </c>
      <c r="EB66" s="48">
        <v>0</v>
      </c>
      <c r="EC66" s="31">
        <v>0</v>
      </c>
      <c r="ED66" s="49">
        <v>0</v>
      </c>
      <c r="EE66" s="48">
        <v>21</v>
      </c>
      <c r="EF66" s="31">
        <v>1001</v>
      </c>
      <c r="EG66" s="49">
        <f t="shared" si="253"/>
        <v>47666.666666666664</v>
      </c>
      <c r="EH66" s="48">
        <v>0</v>
      </c>
      <c r="EI66" s="31">
        <v>0</v>
      </c>
      <c r="EJ66" s="49">
        <v>0</v>
      </c>
      <c r="EK66" s="48">
        <v>0</v>
      </c>
      <c r="EL66" s="31">
        <v>0</v>
      </c>
      <c r="EM66" s="49">
        <v>0</v>
      </c>
      <c r="EN66" s="33">
        <f t="shared" si="136"/>
        <v>189</v>
      </c>
      <c r="EO66" s="34">
        <f t="shared" si="137"/>
        <v>5858</v>
      </c>
      <c r="EP66" s="4"/>
      <c r="EQ66" s="5"/>
      <c r="ER66" s="4"/>
      <c r="ES66" s="4"/>
      <c r="ET66" s="4"/>
      <c r="EU66" s="5"/>
      <c r="EV66" s="4"/>
      <c r="EW66" s="4"/>
      <c r="EX66" s="4"/>
      <c r="EY66" s="5"/>
      <c r="EZ66" s="4"/>
      <c r="FA66" s="4"/>
      <c r="FB66" s="4"/>
      <c r="FC66" s="5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42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45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46"/>
        <v>0</v>
      </c>
      <c r="CL67" s="48">
        <v>0</v>
      </c>
      <c r="CM67" s="31">
        <v>0</v>
      </c>
      <c r="CN67" s="49">
        <f t="shared" si="247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8"/>
        <v>0</v>
      </c>
      <c r="CU67" s="48">
        <v>0</v>
      </c>
      <c r="CV67" s="31">
        <v>0</v>
      </c>
      <c r="CW67" s="49">
        <f t="shared" si="249"/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v>0</v>
      </c>
      <c r="DM67" s="48">
        <v>0</v>
      </c>
      <c r="DN67" s="31">
        <v>0</v>
      </c>
      <c r="DO67" s="49">
        <f t="shared" si="250"/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v>0</v>
      </c>
      <c r="DV67" s="48">
        <v>0</v>
      </c>
      <c r="DW67" s="31">
        <v>0</v>
      </c>
      <c r="DX67" s="49">
        <f t="shared" si="251"/>
        <v>0</v>
      </c>
      <c r="DY67" s="48">
        <v>0</v>
      </c>
      <c r="DZ67" s="31">
        <v>0</v>
      </c>
      <c r="EA67" s="49">
        <v>0</v>
      </c>
      <c r="EB67" s="48">
        <v>0</v>
      </c>
      <c r="EC67" s="31">
        <v>0</v>
      </c>
      <c r="ED67" s="49">
        <v>0</v>
      </c>
      <c r="EE67" s="48">
        <v>55</v>
      </c>
      <c r="EF67" s="31">
        <v>1425</v>
      </c>
      <c r="EG67" s="49">
        <f t="shared" si="253"/>
        <v>25909.090909090912</v>
      </c>
      <c r="EH67" s="48">
        <v>0</v>
      </c>
      <c r="EI67" s="31">
        <v>0</v>
      </c>
      <c r="EJ67" s="49">
        <v>0</v>
      </c>
      <c r="EK67" s="48">
        <v>0</v>
      </c>
      <c r="EL67" s="31">
        <v>0</v>
      </c>
      <c r="EM67" s="49">
        <v>0</v>
      </c>
      <c r="EN67" s="33">
        <f t="shared" si="136"/>
        <v>244</v>
      </c>
      <c r="EO67" s="34">
        <f t="shared" si="137"/>
        <v>4143</v>
      </c>
      <c r="EP67" s="4"/>
      <c r="EQ67" s="5"/>
      <c r="ER67" s="4"/>
      <c r="ES67" s="4"/>
      <c r="ET67" s="4"/>
      <c r="EU67" s="5"/>
      <c r="EV67" s="4"/>
      <c r="EW67" s="4"/>
      <c r="EX67" s="4"/>
      <c r="EY67" s="5"/>
      <c r="EZ67" s="4"/>
      <c r="FA67" s="4"/>
      <c r="FB67" s="4"/>
      <c r="FC67" s="5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8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40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41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64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46"/>
        <v>0</v>
      </c>
      <c r="CL68" s="48">
        <v>0</v>
      </c>
      <c r="CM68" s="31">
        <v>0</v>
      </c>
      <c r="CN68" s="49">
        <f t="shared" si="247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8"/>
        <v>0</v>
      </c>
      <c r="CU68" s="48">
        <v>0</v>
      </c>
      <c r="CV68" s="31">
        <v>0</v>
      </c>
      <c r="CW68" s="49">
        <f t="shared" si="249"/>
        <v>0</v>
      </c>
      <c r="CX68" s="48">
        <v>0</v>
      </c>
      <c r="CY68" s="31">
        <v>0</v>
      </c>
      <c r="CZ68" s="49">
        <v>0</v>
      </c>
      <c r="DA68" s="48">
        <v>24</v>
      </c>
      <c r="DB68" s="31">
        <v>323</v>
      </c>
      <c r="DC68" s="49">
        <f>DB68/DA68*1000</f>
        <v>13458.333333333334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v>0</v>
      </c>
      <c r="DM68" s="48">
        <v>0</v>
      </c>
      <c r="DN68" s="31">
        <v>0</v>
      </c>
      <c r="DO68" s="49">
        <f t="shared" si="250"/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v>0</v>
      </c>
      <c r="DV68" s="48">
        <v>0</v>
      </c>
      <c r="DW68" s="31">
        <v>0</v>
      </c>
      <c r="DX68" s="49">
        <f t="shared" si="251"/>
        <v>0</v>
      </c>
      <c r="DY68" s="48">
        <v>0</v>
      </c>
      <c r="DZ68" s="31">
        <v>0</v>
      </c>
      <c r="EA68" s="49">
        <v>0</v>
      </c>
      <c r="EB68" s="48">
        <v>0</v>
      </c>
      <c r="EC68" s="31">
        <v>0</v>
      </c>
      <c r="ED68" s="49">
        <v>0</v>
      </c>
      <c r="EE68" s="48">
        <v>79</v>
      </c>
      <c r="EF68" s="31">
        <v>3354</v>
      </c>
      <c r="EG68" s="49">
        <f t="shared" si="253"/>
        <v>42455.696202531646</v>
      </c>
      <c r="EH68" s="48">
        <v>0</v>
      </c>
      <c r="EI68" s="31">
        <v>0</v>
      </c>
      <c r="EJ68" s="49">
        <v>0</v>
      </c>
      <c r="EK68" s="48">
        <v>0</v>
      </c>
      <c r="EL68" s="31">
        <v>0</v>
      </c>
      <c r="EM68" s="49">
        <v>0</v>
      </c>
      <c r="EN68" s="33">
        <f t="shared" si="136"/>
        <v>193</v>
      </c>
      <c r="EO68" s="34">
        <f t="shared" si="137"/>
        <v>9893</v>
      </c>
      <c r="EP68" s="4"/>
      <c r="EQ68" s="5"/>
      <c r="ER68" s="4"/>
      <c r="ES68" s="4"/>
      <c r="ET68" s="4"/>
      <c r="EU68" s="5"/>
      <c r="EV68" s="4"/>
      <c r="EW68" s="4"/>
      <c r="EX68" s="4"/>
      <c r="EY68" s="5"/>
      <c r="EZ68" s="4"/>
      <c r="FA68" s="4"/>
      <c r="FB68" s="4"/>
      <c r="FC68" s="5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9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41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42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45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46"/>
        <v>0</v>
      </c>
      <c r="CL69" s="48">
        <v>0</v>
      </c>
      <c r="CM69" s="31">
        <v>0</v>
      </c>
      <c r="CN69" s="49">
        <f t="shared" si="247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8"/>
        <v>0</v>
      </c>
      <c r="CU69" s="48">
        <v>0</v>
      </c>
      <c r="CV69" s="31">
        <v>0</v>
      </c>
      <c r="CW69" s="49">
        <f t="shared" si="249"/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v>0</v>
      </c>
      <c r="DM69" s="48">
        <v>0</v>
      </c>
      <c r="DN69" s="31">
        <v>0</v>
      </c>
      <c r="DO69" s="49">
        <f t="shared" si="250"/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v>0</v>
      </c>
      <c r="DV69" s="48">
        <v>0</v>
      </c>
      <c r="DW69" s="31">
        <v>0</v>
      </c>
      <c r="DX69" s="49">
        <f t="shared" si="251"/>
        <v>0</v>
      </c>
      <c r="DY69" s="48">
        <v>0</v>
      </c>
      <c r="DZ69" s="31">
        <v>0</v>
      </c>
      <c r="EA69" s="49">
        <v>0</v>
      </c>
      <c r="EB69" s="48">
        <v>42</v>
      </c>
      <c r="EC69" s="31">
        <v>4226</v>
      </c>
      <c r="ED69" s="49">
        <f t="shared" si="252"/>
        <v>100619.04761904762</v>
      </c>
      <c r="EE69" s="48">
        <v>45</v>
      </c>
      <c r="EF69" s="31">
        <v>1606</v>
      </c>
      <c r="EG69" s="49">
        <f t="shared" si="253"/>
        <v>35688.888888888891</v>
      </c>
      <c r="EH69" s="48">
        <v>0</v>
      </c>
      <c r="EI69" s="31">
        <v>0</v>
      </c>
      <c r="EJ69" s="49">
        <v>0</v>
      </c>
      <c r="EK69" s="48">
        <v>0</v>
      </c>
      <c r="EL69" s="31">
        <v>0</v>
      </c>
      <c r="EM69" s="49">
        <v>0</v>
      </c>
      <c r="EN69" s="33">
        <f t="shared" si="136"/>
        <v>285</v>
      </c>
      <c r="EO69" s="34">
        <f t="shared" si="137"/>
        <v>11337</v>
      </c>
      <c r="EP69" s="4"/>
      <c r="EQ69" s="5"/>
      <c r="ER69" s="4"/>
      <c r="ES69" s="4"/>
      <c r="ET69" s="4"/>
      <c r="EU69" s="5"/>
      <c r="EV69" s="4"/>
      <c r="EW69" s="4"/>
      <c r="EX69" s="4"/>
      <c r="EY69" s="5"/>
      <c r="EZ69" s="4"/>
      <c r="FA69" s="4"/>
      <c r="FB69" s="4"/>
      <c r="FC69" s="5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65">SUM(AD58:AD69)</f>
        <v>627</v>
      </c>
      <c r="AE70" s="40">
        <f t="shared" si="265"/>
        <v>15797</v>
      </c>
      <c r="AF70" s="52"/>
      <c r="AG70" s="51">
        <f t="shared" ref="AG70:AH70" si="266">SUM(AG58:AG69)</f>
        <v>0</v>
      </c>
      <c r="AH70" s="40">
        <f t="shared" si="266"/>
        <v>0</v>
      </c>
      <c r="AI70" s="52"/>
      <c r="AJ70" s="51">
        <f t="shared" ref="AJ70:AK70" si="267">SUM(AJ58:AJ69)</f>
        <v>1</v>
      </c>
      <c r="AK70" s="40">
        <f t="shared" si="267"/>
        <v>48</v>
      </c>
      <c r="AL70" s="52"/>
      <c r="AM70" s="51">
        <f t="shared" ref="AM70:AN70" si="268">SUM(AM58:AM69)</f>
        <v>3</v>
      </c>
      <c r="AN70" s="40">
        <f t="shared" si="268"/>
        <v>603</v>
      </c>
      <c r="AO70" s="52"/>
      <c r="AP70" s="51">
        <f t="shared" ref="AP70:AQ70" si="269">SUM(AP58:AP69)</f>
        <v>0</v>
      </c>
      <c r="AQ70" s="40">
        <f t="shared" si="269"/>
        <v>0</v>
      </c>
      <c r="AR70" s="52"/>
      <c r="AS70" s="51">
        <f t="shared" ref="AS70:AT70" si="270">SUM(AS58:AS69)</f>
        <v>40</v>
      </c>
      <c r="AT70" s="40">
        <f t="shared" si="270"/>
        <v>396</v>
      </c>
      <c r="AU70" s="52"/>
      <c r="AV70" s="51">
        <f t="shared" ref="AV70:AW70" si="271">SUM(AV58:AV69)</f>
        <v>0</v>
      </c>
      <c r="AW70" s="40">
        <f t="shared" si="271"/>
        <v>0</v>
      </c>
      <c r="AX70" s="52"/>
      <c r="AY70" s="51">
        <f t="shared" ref="AY70:AZ70" si="272">SUM(AY58:AY69)</f>
        <v>1</v>
      </c>
      <c r="AZ70" s="40">
        <f t="shared" si="272"/>
        <v>17</v>
      </c>
      <c r="BA70" s="52"/>
      <c r="BB70" s="51">
        <f t="shared" ref="BB70:BC70" si="273">SUM(BB58:BB69)</f>
        <v>0</v>
      </c>
      <c r="BC70" s="40">
        <f t="shared" si="273"/>
        <v>0</v>
      </c>
      <c r="BD70" s="52"/>
      <c r="BE70" s="51">
        <f t="shared" ref="BE70:BF70" si="274">SUM(BE58:BE69)</f>
        <v>1</v>
      </c>
      <c r="BF70" s="40">
        <f t="shared" si="274"/>
        <v>121</v>
      </c>
      <c r="BG70" s="52"/>
      <c r="BH70" s="51">
        <f t="shared" ref="BH70:BI70" si="275">SUM(BH58:BH69)</f>
        <v>4</v>
      </c>
      <c r="BI70" s="40">
        <f t="shared" si="275"/>
        <v>92</v>
      </c>
      <c r="BJ70" s="52"/>
      <c r="BK70" s="51">
        <f t="shared" ref="BK70:BL70" si="276">SUM(BK58:BK69)</f>
        <v>1</v>
      </c>
      <c r="BL70" s="40">
        <f t="shared" si="276"/>
        <v>182</v>
      </c>
      <c r="BM70" s="52"/>
      <c r="BN70" s="51">
        <f t="shared" ref="BN70:BO70" si="277">SUM(BN58:BN69)</f>
        <v>1</v>
      </c>
      <c r="BO70" s="40">
        <f t="shared" si="277"/>
        <v>109</v>
      </c>
      <c r="BP70" s="52"/>
      <c r="BQ70" s="51">
        <f t="shared" ref="BQ70:BR70" si="278">SUM(BQ58:BQ69)</f>
        <v>0</v>
      </c>
      <c r="BR70" s="40">
        <f t="shared" si="278"/>
        <v>0</v>
      </c>
      <c r="BS70" s="52"/>
      <c r="BT70" s="51">
        <f t="shared" ref="BT70:BU70" si="279">SUM(BT58:BT69)</f>
        <v>0</v>
      </c>
      <c r="BU70" s="40">
        <f t="shared" si="279"/>
        <v>0</v>
      </c>
      <c r="BV70" s="52"/>
      <c r="BW70" s="51">
        <f t="shared" ref="BW70:BX70" si="280">SUM(BW58:BW69)</f>
        <v>0</v>
      </c>
      <c r="BX70" s="40">
        <f t="shared" si="280"/>
        <v>0</v>
      </c>
      <c r="BY70" s="52"/>
      <c r="BZ70" s="51">
        <f t="shared" ref="BZ70:CA70" si="281">SUM(BZ58:BZ69)</f>
        <v>0</v>
      </c>
      <c r="CA70" s="40">
        <f t="shared" si="281"/>
        <v>0</v>
      </c>
      <c r="CB70" s="52"/>
      <c r="CC70" s="51">
        <f t="shared" ref="CC70:CD70" si="282">SUM(CC58:CC69)</f>
        <v>849</v>
      </c>
      <c r="CD70" s="40">
        <f t="shared" si="282"/>
        <v>11693</v>
      </c>
      <c r="CE70" s="52"/>
      <c r="CF70" s="51">
        <f t="shared" ref="CF70:CG70" si="283">SUM(CF58:CF69)</f>
        <v>0</v>
      </c>
      <c r="CG70" s="40">
        <f t="shared" si="283"/>
        <v>0</v>
      </c>
      <c r="CH70" s="52"/>
      <c r="CI70" s="51">
        <f t="shared" ref="CI70:CJ70" si="284">SUM(CI58:CI69)</f>
        <v>0</v>
      </c>
      <c r="CJ70" s="40">
        <f t="shared" si="284"/>
        <v>0</v>
      </c>
      <c r="CK70" s="52"/>
      <c r="CL70" s="51">
        <f t="shared" ref="CL70:CM70" si="285">SUM(CL58:CL69)</f>
        <v>0</v>
      </c>
      <c r="CM70" s="40">
        <f t="shared" si="285"/>
        <v>0</v>
      </c>
      <c r="CN70" s="52"/>
      <c r="CO70" s="51">
        <f t="shared" ref="CO70:CP70" si="286">SUM(CO58:CO69)</f>
        <v>0</v>
      </c>
      <c r="CP70" s="40">
        <f t="shared" si="286"/>
        <v>0</v>
      </c>
      <c r="CQ70" s="52"/>
      <c r="CR70" s="51">
        <f t="shared" ref="CR70:CS70" si="287">SUM(CR58:CR69)</f>
        <v>0</v>
      </c>
      <c r="CS70" s="40">
        <f t="shared" si="287"/>
        <v>0</v>
      </c>
      <c r="CT70" s="52"/>
      <c r="CU70" s="51">
        <f t="shared" ref="CU70:CV70" si="288">SUM(CU58:CU69)</f>
        <v>0</v>
      </c>
      <c r="CV70" s="40">
        <f t="shared" si="288"/>
        <v>0</v>
      </c>
      <c r="CW70" s="52"/>
      <c r="CX70" s="51">
        <f t="shared" ref="CX70:CY70" si="289">SUM(CX58:CX69)</f>
        <v>0</v>
      </c>
      <c r="CY70" s="40">
        <f t="shared" si="289"/>
        <v>0</v>
      </c>
      <c r="CZ70" s="52"/>
      <c r="DA70" s="51">
        <f t="shared" ref="DA70:DB70" si="290">SUM(DA58:DA69)</f>
        <v>204</v>
      </c>
      <c r="DB70" s="40">
        <f t="shared" si="290"/>
        <v>2717</v>
      </c>
      <c r="DC70" s="52"/>
      <c r="DD70" s="51">
        <f t="shared" ref="DD70:DE70" si="291">SUM(DD58:DD69)</f>
        <v>22</v>
      </c>
      <c r="DE70" s="40">
        <f t="shared" si="291"/>
        <v>163</v>
      </c>
      <c r="DF70" s="52"/>
      <c r="DG70" s="51">
        <f t="shared" ref="DG70:DH70" si="292">SUM(DG58:DG69)</f>
        <v>0</v>
      </c>
      <c r="DH70" s="40">
        <f t="shared" si="292"/>
        <v>0</v>
      </c>
      <c r="DI70" s="52"/>
      <c r="DJ70" s="51">
        <f t="shared" ref="DJ70:DK70" si="293">SUM(DJ58:DJ69)</f>
        <v>0</v>
      </c>
      <c r="DK70" s="40">
        <f t="shared" si="293"/>
        <v>0</v>
      </c>
      <c r="DL70" s="52"/>
      <c r="DM70" s="51">
        <f t="shared" ref="DM70:DN70" si="294">SUM(DM58:DM69)</f>
        <v>0</v>
      </c>
      <c r="DN70" s="40">
        <f t="shared" si="294"/>
        <v>0</v>
      </c>
      <c r="DO70" s="52"/>
      <c r="DP70" s="51">
        <f t="shared" ref="DP70:DQ70" si="295">SUM(DP58:DP69)</f>
        <v>1</v>
      </c>
      <c r="DQ70" s="40">
        <f t="shared" si="295"/>
        <v>99</v>
      </c>
      <c r="DR70" s="52"/>
      <c r="DS70" s="51">
        <f t="shared" ref="DS70:DT70" si="296">SUM(DS58:DS69)</f>
        <v>0</v>
      </c>
      <c r="DT70" s="40">
        <f t="shared" si="296"/>
        <v>0</v>
      </c>
      <c r="DU70" s="52"/>
      <c r="DV70" s="51">
        <f t="shared" ref="DV70:DW70" si="297">SUM(DV58:DV69)</f>
        <v>0</v>
      </c>
      <c r="DW70" s="40">
        <f t="shared" si="297"/>
        <v>0</v>
      </c>
      <c r="DX70" s="52"/>
      <c r="DY70" s="51">
        <f t="shared" ref="DY70:DZ70" si="298">SUM(DY58:DY69)</f>
        <v>0</v>
      </c>
      <c r="DZ70" s="40">
        <f t="shared" si="298"/>
        <v>1</v>
      </c>
      <c r="EA70" s="52"/>
      <c r="EB70" s="51">
        <f t="shared" ref="EB70:EC70" si="299">SUM(EB58:EB69)</f>
        <v>131</v>
      </c>
      <c r="EC70" s="40">
        <f t="shared" si="299"/>
        <v>10436</v>
      </c>
      <c r="ED70" s="52"/>
      <c r="EE70" s="51">
        <f t="shared" ref="EE70:EF70" si="300">SUM(EE58:EE69)</f>
        <v>807</v>
      </c>
      <c r="EF70" s="40">
        <f t="shared" si="300"/>
        <v>30599</v>
      </c>
      <c r="EG70" s="52"/>
      <c r="EH70" s="51">
        <f t="shared" ref="EH70:EI70" si="301">SUM(EH58:EH69)</f>
        <v>0</v>
      </c>
      <c r="EI70" s="40">
        <f t="shared" si="301"/>
        <v>0</v>
      </c>
      <c r="EJ70" s="52"/>
      <c r="EK70" s="51">
        <f t="shared" ref="EK70:EL70" si="302">SUM(EK58:EK69)</f>
        <v>0</v>
      </c>
      <c r="EL70" s="40">
        <f t="shared" si="302"/>
        <v>0</v>
      </c>
      <c r="EM70" s="52"/>
      <c r="EN70" s="41">
        <f t="shared" ref="EN70:EN101" si="303">SUM(C70,F70,I70,L70,O70,U70,X70,AA70,AD70,AJ70,AM70,AS70,AY70,BB70,BE70,BH70,BK70,BN70,BQ70,,CC70,CF70,CO70,DA70,DD70,DG70,DJ70,DP70,DY70,EB70,EE70,EK70)</f>
        <v>4210</v>
      </c>
      <c r="EO70" s="42">
        <f t="shared" ref="EO70:EO101" si="304">SUM(D70,G70,J70,M70,P70,V70,Y70,AB70,AE70,AK70,AN70,AT70,AZ70,BC70,BF70,BI70,BL70,BO70,BR70,CD70,CG70,CP70,DB70,DE70,DH70,DK70,DQ70,DZ70,EC70,EF70,EL70)</f>
        <v>126135</v>
      </c>
      <c r="EP70" s="4"/>
      <c r="EQ70" s="5"/>
      <c r="ER70" s="4"/>
      <c r="ES70" s="4"/>
      <c r="ET70" s="4"/>
      <c r="EU70" s="5"/>
      <c r="EV70" s="4"/>
      <c r="EW70" s="4"/>
      <c r="EX70" s="4"/>
      <c r="EY70" s="5"/>
      <c r="EZ70" s="4"/>
      <c r="FA70" s="4"/>
      <c r="FB70" s="4"/>
      <c r="FC70" s="5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3"/>
      <c r="GR70" s="3"/>
      <c r="GW70" s="3"/>
      <c r="HB70" s="3"/>
      <c r="HG70" s="3"/>
      <c r="HL70" s="3"/>
      <c r="HQ70" s="3"/>
      <c r="HV70" s="3"/>
      <c r="IA70" s="3"/>
      <c r="IF70" s="3"/>
      <c r="IK70" s="3"/>
      <c r="IP70" s="3"/>
      <c r="IU70" s="3"/>
      <c r="IZ70" s="3"/>
      <c r="JE70" s="3"/>
    </row>
    <row r="71" spans="1:265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30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30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30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308">IF(CI71=0,0,CJ71/CI71*1000)</f>
        <v>0</v>
      </c>
      <c r="CL71" s="48">
        <v>0</v>
      </c>
      <c r="CM71" s="31">
        <v>0</v>
      </c>
      <c r="CN71" s="49">
        <f t="shared" ref="CN71:CN82" si="30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10">IF(CR71=0,0,CS71/CR71*1000)</f>
        <v>0</v>
      </c>
      <c r="CU71" s="48">
        <v>0</v>
      </c>
      <c r="CV71" s="31">
        <v>0</v>
      </c>
      <c r="CW71" s="49">
        <f t="shared" ref="CW71:CW82" si="311">IF(CU71=0,0,CV71/CU71*1000)</f>
        <v>0</v>
      </c>
      <c r="CX71" s="48">
        <v>0</v>
      </c>
      <c r="CY71" s="31">
        <v>0</v>
      </c>
      <c r="CZ71" s="49">
        <v>0</v>
      </c>
      <c r="DA71" s="48">
        <v>24</v>
      </c>
      <c r="DB71" s="31">
        <v>419</v>
      </c>
      <c r="DC71" s="49">
        <f t="shared" ref="DC71:DC82" si="312">DB71/DA71*1000</f>
        <v>17458.333333333332</v>
      </c>
      <c r="DD71" s="48">
        <v>22</v>
      </c>
      <c r="DE71" s="31">
        <v>171</v>
      </c>
      <c r="DF71" s="49">
        <f t="shared" ref="DF71" si="313">DE71/DD71*1000</f>
        <v>7772.7272727272721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v>0</v>
      </c>
      <c r="DM71" s="48">
        <v>0</v>
      </c>
      <c r="DN71" s="31">
        <v>0</v>
      </c>
      <c r="DO71" s="49">
        <f t="shared" ref="DO71:DO82" si="314">IF(DM71=0,0,DN71/DM71*1000)</f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v>0</v>
      </c>
      <c r="DV71" s="48">
        <v>0</v>
      </c>
      <c r="DW71" s="31">
        <v>0</v>
      </c>
      <c r="DX71" s="49">
        <f t="shared" ref="DX71:DX82" si="315">IF(DV71=0,0,DW71/DV71*1000)</f>
        <v>0</v>
      </c>
      <c r="DY71" s="48">
        <v>0</v>
      </c>
      <c r="DZ71" s="31">
        <v>0</v>
      </c>
      <c r="EA71" s="49">
        <v>0</v>
      </c>
      <c r="EB71" s="48">
        <v>1</v>
      </c>
      <c r="EC71" s="31">
        <v>108</v>
      </c>
      <c r="ED71" s="49">
        <f t="shared" ref="ED71:ED80" si="316">EC71/EB71*1000</f>
        <v>108000</v>
      </c>
      <c r="EE71" s="48">
        <v>114</v>
      </c>
      <c r="EF71" s="31">
        <v>3025</v>
      </c>
      <c r="EG71" s="49">
        <f t="shared" ref="EG71:EG81" si="317">EF71/EE71*1000</f>
        <v>26535.087719298248</v>
      </c>
      <c r="EH71" s="48">
        <v>0</v>
      </c>
      <c r="EI71" s="31">
        <v>0</v>
      </c>
      <c r="EJ71" s="49">
        <v>0</v>
      </c>
      <c r="EK71" s="48">
        <v>0</v>
      </c>
      <c r="EL71" s="31">
        <v>0</v>
      </c>
      <c r="EM71" s="49">
        <v>0</v>
      </c>
      <c r="EN71" s="33">
        <f t="shared" si="303"/>
        <v>344</v>
      </c>
      <c r="EO71" s="34">
        <f t="shared" si="304"/>
        <v>15531</v>
      </c>
      <c r="EP71" s="4"/>
      <c r="EQ71" s="5"/>
      <c r="ER71" s="4"/>
      <c r="ES71" s="4"/>
      <c r="ET71" s="4"/>
      <c r="EU71" s="5"/>
      <c r="EV71" s="4"/>
      <c r="EW71" s="4"/>
      <c r="EX71" s="4"/>
      <c r="EY71" s="5"/>
      <c r="EZ71" s="4"/>
      <c r="FA71" s="4"/>
      <c r="FB71" s="4"/>
      <c r="FC71" s="5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30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18">Y72/X72*1000</f>
        <v>54875</v>
      </c>
      <c r="AA72" s="48">
        <v>7</v>
      </c>
      <c r="AB72" s="31">
        <v>2337</v>
      </c>
      <c r="AC72" s="49">
        <f t="shared" ref="AC72:AC82" si="319">AB72/AA72*1000</f>
        <v>333857.14285714284</v>
      </c>
      <c r="AD72" s="59">
        <v>45</v>
      </c>
      <c r="AE72" s="31">
        <v>837</v>
      </c>
      <c r="AF72" s="49">
        <f t="shared" ref="AF72:AF82" si="320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21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30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308"/>
        <v>0</v>
      </c>
      <c r="CL72" s="48">
        <v>0</v>
      </c>
      <c r="CM72" s="31">
        <v>0</v>
      </c>
      <c r="CN72" s="49">
        <f t="shared" si="30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10"/>
        <v>0</v>
      </c>
      <c r="CU72" s="48">
        <v>0</v>
      </c>
      <c r="CV72" s="31">
        <v>0</v>
      </c>
      <c r="CW72" s="49">
        <f t="shared" si="311"/>
        <v>0</v>
      </c>
      <c r="CX72" s="48">
        <v>0</v>
      </c>
      <c r="CY72" s="31">
        <v>0</v>
      </c>
      <c r="CZ72" s="49">
        <v>0</v>
      </c>
      <c r="DA72" s="48">
        <v>24</v>
      </c>
      <c r="DB72" s="31">
        <v>399</v>
      </c>
      <c r="DC72" s="49">
        <f t="shared" si="312"/>
        <v>16625</v>
      </c>
      <c r="DD72" s="48">
        <v>0</v>
      </c>
      <c r="DE72" s="31">
        <v>13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v>0</v>
      </c>
      <c r="DM72" s="48">
        <v>0</v>
      </c>
      <c r="DN72" s="31">
        <v>0</v>
      </c>
      <c r="DO72" s="49">
        <f t="shared" si="314"/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v>0</v>
      </c>
      <c r="DV72" s="48">
        <v>0</v>
      </c>
      <c r="DW72" s="31">
        <v>0</v>
      </c>
      <c r="DX72" s="49">
        <f t="shared" si="315"/>
        <v>0</v>
      </c>
      <c r="DY72" s="48">
        <v>0</v>
      </c>
      <c r="DZ72" s="31">
        <v>0</v>
      </c>
      <c r="EA72" s="49">
        <v>0</v>
      </c>
      <c r="EB72" s="48">
        <v>32</v>
      </c>
      <c r="EC72" s="31">
        <v>1930</v>
      </c>
      <c r="ED72" s="49">
        <f t="shared" si="316"/>
        <v>60312.5</v>
      </c>
      <c r="EE72" s="48">
        <v>71</v>
      </c>
      <c r="EF72" s="31">
        <v>2778</v>
      </c>
      <c r="EG72" s="49">
        <f t="shared" si="317"/>
        <v>39126.760563380281</v>
      </c>
      <c r="EH72" s="48">
        <v>0</v>
      </c>
      <c r="EI72" s="31">
        <v>0</v>
      </c>
      <c r="EJ72" s="49">
        <v>0</v>
      </c>
      <c r="EK72" s="48">
        <v>0</v>
      </c>
      <c r="EL72" s="31">
        <v>0</v>
      </c>
      <c r="EM72" s="49">
        <v>0</v>
      </c>
      <c r="EN72" s="33">
        <f t="shared" si="303"/>
        <v>426</v>
      </c>
      <c r="EO72" s="34">
        <f t="shared" si="304"/>
        <v>12660</v>
      </c>
      <c r="EP72" s="4"/>
      <c r="EQ72" s="5"/>
      <c r="ER72" s="4"/>
      <c r="ES72" s="4"/>
      <c r="ET72" s="4"/>
      <c r="EU72" s="5"/>
      <c r="EV72" s="4"/>
      <c r="EW72" s="4"/>
      <c r="EX72" s="4"/>
      <c r="EY72" s="5"/>
      <c r="EZ72" s="4"/>
      <c r="FA72" s="4"/>
      <c r="FB72" s="4"/>
      <c r="FC72" s="5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30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30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20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308"/>
        <v>0</v>
      </c>
      <c r="CL73" s="48">
        <v>0</v>
      </c>
      <c r="CM73" s="31">
        <v>0</v>
      </c>
      <c r="CN73" s="49">
        <f t="shared" si="30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10"/>
        <v>0</v>
      </c>
      <c r="CU73" s="48">
        <v>0</v>
      </c>
      <c r="CV73" s="31">
        <v>0</v>
      </c>
      <c r="CW73" s="49">
        <f t="shared" si="311"/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v>0</v>
      </c>
      <c r="DM73" s="48">
        <v>0</v>
      </c>
      <c r="DN73" s="31">
        <v>0</v>
      </c>
      <c r="DO73" s="49">
        <f t="shared" si="314"/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v>0</v>
      </c>
      <c r="DV73" s="48">
        <v>0</v>
      </c>
      <c r="DW73" s="31">
        <v>0</v>
      </c>
      <c r="DX73" s="49">
        <f t="shared" si="315"/>
        <v>0</v>
      </c>
      <c r="DY73" s="48">
        <v>0</v>
      </c>
      <c r="DZ73" s="31">
        <v>0</v>
      </c>
      <c r="EA73" s="49">
        <v>0</v>
      </c>
      <c r="EB73" s="48">
        <v>16</v>
      </c>
      <c r="EC73" s="31">
        <v>673</v>
      </c>
      <c r="ED73" s="49">
        <f t="shared" si="316"/>
        <v>42062.5</v>
      </c>
      <c r="EE73" s="48">
        <v>29</v>
      </c>
      <c r="EF73" s="31">
        <v>2492</v>
      </c>
      <c r="EG73" s="49">
        <f t="shared" si="317"/>
        <v>85931.034482758623</v>
      </c>
      <c r="EH73" s="48">
        <v>0</v>
      </c>
      <c r="EI73" s="31">
        <v>0</v>
      </c>
      <c r="EJ73" s="49">
        <v>0</v>
      </c>
      <c r="EK73" s="48">
        <v>0</v>
      </c>
      <c r="EL73" s="31">
        <v>0</v>
      </c>
      <c r="EM73" s="49">
        <v>0</v>
      </c>
      <c r="EN73" s="33">
        <f t="shared" si="303"/>
        <v>155</v>
      </c>
      <c r="EO73" s="34">
        <f t="shared" si="304"/>
        <v>5622</v>
      </c>
      <c r="EP73" s="4"/>
      <c r="EQ73" s="5"/>
      <c r="ER73" s="4"/>
      <c r="ES73" s="4"/>
      <c r="ET73" s="4"/>
      <c r="EU73" s="5"/>
      <c r="EV73" s="4"/>
      <c r="EW73" s="4"/>
      <c r="EX73" s="4"/>
      <c r="EY73" s="5"/>
      <c r="EZ73" s="4"/>
      <c r="FA73" s="4"/>
      <c r="FB73" s="4"/>
      <c r="FC73" s="5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18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20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308"/>
        <v>0</v>
      </c>
      <c r="CL74" s="48">
        <v>0</v>
      </c>
      <c r="CM74" s="31">
        <v>0</v>
      </c>
      <c r="CN74" s="49">
        <f t="shared" si="30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10"/>
        <v>0</v>
      </c>
      <c r="CU74" s="48">
        <v>0</v>
      </c>
      <c r="CV74" s="31">
        <v>0</v>
      </c>
      <c r="CW74" s="49">
        <f t="shared" si="311"/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v>0</v>
      </c>
      <c r="DM74" s="48">
        <v>0</v>
      </c>
      <c r="DN74" s="31">
        <v>0</v>
      </c>
      <c r="DO74" s="49">
        <f t="shared" si="314"/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v>0</v>
      </c>
      <c r="DV74" s="48">
        <v>0</v>
      </c>
      <c r="DW74" s="31">
        <v>0</v>
      </c>
      <c r="DX74" s="49">
        <f t="shared" si="315"/>
        <v>0</v>
      </c>
      <c r="DY74" s="48">
        <v>0</v>
      </c>
      <c r="DZ74" s="31">
        <v>0</v>
      </c>
      <c r="EA74" s="49">
        <v>0</v>
      </c>
      <c r="EB74" s="48">
        <v>30</v>
      </c>
      <c r="EC74" s="31">
        <v>650</v>
      </c>
      <c r="ED74" s="49">
        <f t="shared" si="316"/>
        <v>21666.666666666668</v>
      </c>
      <c r="EE74" s="48">
        <v>54</v>
      </c>
      <c r="EF74" s="31">
        <v>1842</v>
      </c>
      <c r="EG74" s="49">
        <f t="shared" si="317"/>
        <v>34111.111111111117</v>
      </c>
      <c r="EH74" s="48">
        <v>0</v>
      </c>
      <c r="EI74" s="31">
        <v>0</v>
      </c>
      <c r="EJ74" s="49">
        <v>0</v>
      </c>
      <c r="EK74" s="48">
        <v>0</v>
      </c>
      <c r="EL74" s="31">
        <v>0</v>
      </c>
      <c r="EM74" s="49">
        <v>0</v>
      </c>
      <c r="EN74" s="33">
        <f t="shared" si="303"/>
        <v>140</v>
      </c>
      <c r="EO74" s="34">
        <f t="shared" si="304"/>
        <v>4208</v>
      </c>
      <c r="EP74" s="4"/>
      <c r="EQ74" s="5"/>
      <c r="ER74" s="4"/>
      <c r="ES74" s="4"/>
      <c r="ET74" s="4"/>
      <c r="EU74" s="5"/>
      <c r="EV74" s="4"/>
      <c r="EW74" s="4"/>
      <c r="EX74" s="4"/>
      <c r="EY74" s="5"/>
      <c r="EZ74" s="4"/>
      <c r="FA74" s="4"/>
      <c r="FB74" s="4"/>
      <c r="FC74" s="5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18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20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22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30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308"/>
        <v>0</v>
      </c>
      <c r="CL75" s="48">
        <v>0</v>
      </c>
      <c r="CM75" s="31">
        <v>0</v>
      </c>
      <c r="CN75" s="49">
        <f t="shared" si="30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10"/>
        <v>0</v>
      </c>
      <c r="CU75" s="48">
        <v>0</v>
      </c>
      <c r="CV75" s="31">
        <v>0</v>
      </c>
      <c r="CW75" s="49">
        <f t="shared" si="311"/>
        <v>0</v>
      </c>
      <c r="CX75" s="48">
        <v>0</v>
      </c>
      <c r="CY75" s="31">
        <v>0</v>
      </c>
      <c r="CZ75" s="49">
        <v>0</v>
      </c>
      <c r="DA75" s="48">
        <v>24</v>
      </c>
      <c r="DB75" s="31">
        <v>427</v>
      </c>
      <c r="DC75" s="49">
        <f t="shared" si="312"/>
        <v>17791.666666666668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v>0</v>
      </c>
      <c r="DM75" s="48">
        <v>0</v>
      </c>
      <c r="DN75" s="31">
        <v>0</v>
      </c>
      <c r="DO75" s="49">
        <f t="shared" si="314"/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v>0</v>
      </c>
      <c r="DV75" s="48">
        <v>0</v>
      </c>
      <c r="DW75" s="31">
        <v>0</v>
      </c>
      <c r="DX75" s="49">
        <f t="shared" si="315"/>
        <v>0</v>
      </c>
      <c r="DY75" s="48">
        <v>0</v>
      </c>
      <c r="DZ75" s="31">
        <v>0</v>
      </c>
      <c r="EA75" s="49">
        <v>0</v>
      </c>
      <c r="EB75" s="48">
        <v>2</v>
      </c>
      <c r="EC75" s="31">
        <v>208</v>
      </c>
      <c r="ED75" s="49">
        <f t="shared" si="316"/>
        <v>104000</v>
      </c>
      <c r="EE75" s="48">
        <v>93</v>
      </c>
      <c r="EF75" s="31">
        <v>2762</v>
      </c>
      <c r="EG75" s="49">
        <f t="shared" si="317"/>
        <v>29698.924731182797</v>
      </c>
      <c r="EH75" s="48">
        <v>0</v>
      </c>
      <c r="EI75" s="31">
        <v>0</v>
      </c>
      <c r="EJ75" s="49">
        <v>0</v>
      </c>
      <c r="EK75" s="48">
        <v>0</v>
      </c>
      <c r="EL75" s="31">
        <v>0</v>
      </c>
      <c r="EM75" s="49">
        <v>0</v>
      </c>
      <c r="EN75" s="33">
        <f t="shared" si="303"/>
        <v>233</v>
      </c>
      <c r="EO75" s="34">
        <f t="shared" si="304"/>
        <v>5543</v>
      </c>
      <c r="EP75" s="4"/>
      <c r="EQ75" s="5"/>
      <c r="ER75" s="4"/>
      <c r="ES75" s="4"/>
      <c r="ET75" s="4"/>
      <c r="EU75" s="5"/>
      <c r="EV75" s="4"/>
      <c r="EW75" s="4"/>
      <c r="EX75" s="4"/>
      <c r="EY75" s="5"/>
      <c r="EZ75" s="4"/>
      <c r="FA75" s="4"/>
      <c r="FB75" s="4"/>
      <c r="FC75" s="5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30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18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20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30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308"/>
        <v>0</v>
      </c>
      <c r="CL76" s="48">
        <v>0</v>
      </c>
      <c r="CM76" s="31">
        <v>0</v>
      </c>
      <c r="CN76" s="49">
        <f t="shared" si="30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10"/>
        <v>0</v>
      </c>
      <c r="CU76" s="48">
        <v>0</v>
      </c>
      <c r="CV76" s="31">
        <v>0</v>
      </c>
      <c r="CW76" s="49">
        <f t="shared" si="311"/>
        <v>0</v>
      </c>
      <c r="CX76" s="48">
        <v>0</v>
      </c>
      <c r="CY76" s="31">
        <v>0</v>
      </c>
      <c r="CZ76" s="49">
        <v>0</v>
      </c>
      <c r="DA76" s="48">
        <v>24</v>
      </c>
      <c r="DB76" s="31">
        <v>399</v>
      </c>
      <c r="DC76" s="49">
        <f t="shared" si="312"/>
        <v>16625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v>0</v>
      </c>
      <c r="DM76" s="48">
        <v>0</v>
      </c>
      <c r="DN76" s="31">
        <v>0</v>
      </c>
      <c r="DO76" s="49">
        <f t="shared" si="314"/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v>0</v>
      </c>
      <c r="DV76" s="48">
        <v>0</v>
      </c>
      <c r="DW76" s="31">
        <v>0</v>
      </c>
      <c r="DX76" s="49">
        <f t="shared" si="315"/>
        <v>0</v>
      </c>
      <c r="DY76" s="48">
        <v>0</v>
      </c>
      <c r="DZ76" s="31">
        <v>0</v>
      </c>
      <c r="EA76" s="49">
        <v>0</v>
      </c>
      <c r="EB76" s="48">
        <v>23</v>
      </c>
      <c r="EC76" s="31">
        <v>482</v>
      </c>
      <c r="ED76" s="49">
        <f t="shared" si="316"/>
        <v>20956.521739130432</v>
      </c>
      <c r="EE76" s="48">
        <v>93</v>
      </c>
      <c r="EF76" s="31">
        <v>2527</v>
      </c>
      <c r="EG76" s="49">
        <f t="shared" si="317"/>
        <v>27172.043010752688</v>
      </c>
      <c r="EH76" s="48">
        <v>0</v>
      </c>
      <c r="EI76" s="31">
        <v>0</v>
      </c>
      <c r="EJ76" s="49">
        <v>0</v>
      </c>
      <c r="EK76" s="48">
        <v>0</v>
      </c>
      <c r="EL76" s="31">
        <v>0</v>
      </c>
      <c r="EM76" s="49">
        <v>0</v>
      </c>
      <c r="EN76" s="33">
        <f t="shared" si="303"/>
        <v>253</v>
      </c>
      <c r="EO76" s="34">
        <f t="shared" si="304"/>
        <v>6607</v>
      </c>
      <c r="EP76" s="4"/>
      <c r="EQ76" s="5"/>
      <c r="ER76" s="4"/>
      <c r="ES76" s="4"/>
      <c r="ET76" s="4"/>
      <c r="EU76" s="5"/>
      <c r="EV76" s="4"/>
      <c r="EW76" s="4"/>
      <c r="EX76" s="4"/>
      <c r="EY76" s="5"/>
      <c r="EZ76" s="4"/>
      <c r="FA76" s="4"/>
      <c r="FB76" s="4"/>
      <c r="FC76" s="5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18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30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308"/>
        <v>0</v>
      </c>
      <c r="CL77" s="48">
        <v>0</v>
      </c>
      <c r="CM77" s="31">
        <v>0</v>
      </c>
      <c r="CN77" s="49">
        <f t="shared" si="30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10"/>
        <v>0</v>
      </c>
      <c r="CU77" s="48">
        <v>0</v>
      </c>
      <c r="CV77" s="31">
        <v>0</v>
      </c>
      <c r="CW77" s="49">
        <f t="shared" si="311"/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v>0</v>
      </c>
      <c r="DM77" s="48">
        <v>0</v>
      </c>
      <c r="DN77" s="31">
        <v>0</v>
      </c>
      <c r="DO77" s="49">
        <f t="shared" si="314"/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v>0</v>
      </c>
      <c r="DV77" s="48">
        <v>0</v>
      </c>
      <c r="DW77" s="31">
        <v>0</v>
      </c>
      <c r="DX77" s="49">
        <f t="shared" si="315"/>
        <v>0</v>
      </c>
      <c r="DY77" s="48">
        <v>0</v>
      </c>
      <c r="DZ77" s="31">
        <v>0</v>
      </c>
      <c r="EA77" s="49">
        <v>0</v>
      </c>
      <c r="EB77" s="48">
        <v>0</v>
      </c>
      <c r="EC77" s="31">
        <v>10</v>
      </c>
      <c r="ED77" s="49">
        <v>0</v>
      </c>
      <c r="EE77" s="48">
        <v>57</v>
      </c>
      <c r="EF77" s="31">
        <v>3431</v>
      </c>
      <c r="EG77" s="49">
        <f t="shared" si="317"/>
        <v>60192.982456140351</v>
      </c>
      <c r="EH77" s="48">
        <v>0</v>
      </c>
      <c r="EI77" s="31">
        <v>0</v>
      </c>
      <c r="EJ77" s="49">
        <v>0</v>
      </c>
      <c r="EK77" s="48">
        <v>0</v>
      </c>
      <c r="EL77" s="31">
        <v>0</v>
      </c>
      <c r="EM77" s="49">
        <v>0</v>
      </c>
      <c r="EN77" s="33">
        <f t="shared" si="303"/>
        <v>137</v>
      </c>
      <c r="EO77" s="34">
        <f t="shared" si="304"/>
        <v>4896</v>
      </c>
      <c r="EP77" s="4"/>
      <c r="EQ77" s="5"/>
      <c r="ER77" s="4"/>
      <c r="ES77" s="4"/>
      <c r="ET77" s="4"/>
      <c r="EU77" s="5"/>
      <c r="EV77" s="4"/>
      <c r="EW77" s="4"/>
      <c r="EX77" s="4"/>
      <c r="EY77" s="5"/>
      <c r="EZ77" s="4"/>
      <c r="FA77" s="4"/>
      <c r="FB77" s="4"/>
      <c r="FC77" s="5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30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18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20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21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30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308"/>
        <v>0</v>
      </c>
      <c r="CL78" s="48">
        <v>0</v>
      </c>
      <c r="CM78" s="31">
        <v>0</v>
      </c>
      <c r="CN78" s="49">
        <f t="shared" si="30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10"/>
        <v>0</v>
      </c>
      <c r="CU78" s="48">
        <v>0</v>
      </c>
      <c r="CV78" s="31">
        <v>0</v>
      </c>
      <c r="CW78" s="49">
        <f t="shared" si="311"/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v>0</v>
      </c>
      <c r="DM78" s="48">
        <v>0</v>
      </c>
      <c r="DN78" s="31">
        <v>0</v>
      </c>
      <c r="DO78" s="49">
        <f t="shared" si="314"/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v>0</v>
      </c>
      <c r="DV78" s="48">
        <v>0</v>
      </c>
      <c r="DW78" s="31">
        <v>0</v>
      </c>
      <c r="DX78" s="49">
        <f t="shared" si="315"/>
        <v>0</v>
      </c>
      <c r="DY78" s="48">
        <v>0</v>
      </c>
      <c r="DZ78" s="31">
        <v>0</v>
      </c>
      <c r="EA78" s="49">
        <v>0</v>
      </c>
      <c r="EB78" s="48">
        <v>17</v>
      </c>
      <c r="EC78" s="31">
        <v>1010</v>
      </c>
      <c r="ED78" s="49">
        <f t="shared" si="316"/>
        <v>59411.764705882357</v>
      </c>
      <c r="EE78" s="48">
        <v>56</v>
      </c>
      <c r="EF78" s="31">
        <v>1778</v>
      </c>
      <c r="EG78" s="49">
        <f t="shared" si="317"/>
        <v>31750</v>
      </c>
      <c r="EH78" s="50">
        <v>0</v>
      </c>
      <c r="EI78" s="32">
        <v>0</v>
      </c>
      <c r="EJ78" s="49">
        <v>0</v>
      </c>
      <c r="EK78" s="50">
        <v>0</v>
      </c>
      <c r="EL78" s="32">
        <v>0</v>
      </c>
      <c r="EM78" s="49">
        <v>0</v>
      </c>
      <c r="EN78" s="33">
        <f t="shared" si="303"/>
        <v>297</v>
      </c>
      <c r="EO78" s="34">
        <f t="shared" si="304"/>
        <v>8188</v>
      </c>
      <c r="EP78" s="4"/>
      <c r="EQ78" s="5"/>
      <c r="ER78" s="4"/>
      <c r="ES78" s="4"/>
      <c r="ET78" s="4"/>
      <c r="EU78" s="5"/>
      <c r="EV78" s="4"/>
      <c r="EW78" s="4"/>
      <c r="EX78" s="4"/>
      <c r="EY78" s="5"/>
      <c r="EZ78" s="4"/>
      <c r="FA78" s="4"/>
      <c r="FB78" s="4"/>
      <c r="FC78" s="5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30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30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18"/>
        <v>17800</v>
      </c>
      <c r="AA79" s="48">
        <v>6</v>
      </c>
      <c r="AB79" s="31">
        <v>1888</v>
      </c>
      <c r="AC79" s="49">
        <f t="shared" si="319"/>
        <v>314666.66666666669</v>
      </c>
      <c r="AD79" s="59">
        <v>93</v>
      </c>
      <c r="AE79" s="31">
        <v>1418</v>
      </c>
      <c r="AF79" s="49">
        <f t="shared" si="320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30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308"/>
        <v>0</v>
      </c>
      <c r="CL79" s="48">
        <v>0</v>
      </c>
      <c r="CM79" s="31">
        <v>0</v>
      </c>
      <c r="CN79" s="49">
        <f t="shared" si="30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10"/>
        <v>0</v>
      </c>
      <c r="CU79" s="48">
        <v>0</v>
      </c>
      <c r="CV79" s="31">
        <v>0</v>
      </c>
      <c r="CW79" s="49">
        <f t="shared" si="311"/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v>0</v>
      </c>
      <c r="DM79" s="48">
        <v>0</v>
      </c>
      <c r="DN79" s="31">
        <v>0</v>
      </c>
      <c r="DO79" s="49">
        <f t="shared" si="314"/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v>0</v>
      </c>
      <c r="DV79" s="48">
        <v>0</v>
      </c>
      <c r="DW79" s="31">
        <v>0</v>
      </c>
      <c r="DX79" s="49">
        <f t="shared" si="315"/>
        <v>0</v>
      </c>
      <c r="DY79" s="48">
        <v>0</v>
      </c>
      <c r="DZ79" s="31">
        <v>0</v>
      </c>
      <c r="EA79" s="49">
        <v>0</v>
      </c>
      <c r="EB79" s="48">
        <v>38</v>
      </c>
      <c r="EC79" s="31">
        <v>1022</v>
      </c>
      <c r="ED79" s="49">
        <f t="shared" si="316"/>
        <v>26894.736842105263</v>
      </c>
      <c r="EE79" s="48">
        <v>19</v>
      </c>
      <c r="EF79" s="31">
        <v>118</v>
      </c>
      <c r="EG79" s="49">
        <f t="shared" si="317"/>
        <v>6210.5263157894733</v>
      </c>
      <c r="EH79" s="48">
        <v>0</v>
      </c>
      <c r="EI79" s="31">
        <v>0</v>
      </c>
      <c r="EJ79" s="49">
        <v>0</v>
      </c>
      <c r="EK79" s="48">
        <v>0</v>
      </c>
      <c r="EL79" s="31">
        <v>0</v>
      </c>
      <c r="EM79" s="49">
        <v>0</v>
      </c>
      <c r="EN79" s="33">
        <f t="shared" si="303"/>
        <v>270</v>
      </c>
      <c r="EO79" s="34">
        <f t="shared" si="304"/>
        <v>7000</v>
      </c>
      <c r="EP79" s="4"/>
      <c r="EQ79" s="5"/>
      <c r="ER79" s="4"/>
      <c r="ES79" s="4"/>
      <c r="ET79" s="4"/>
      <c r="EU79" s="5"/>
      <c r="EV79" s="4"/>
      <c r="EW79" s="4"/>
      <c r="EX79" s="4"/>
      <c r="EY79" s="5"/>
      <c r="EZ79" s="4"/>
      <c r="FA79" s="4"/>
      <c r="FB79" s="4"/>
      <c r="FC79" s="5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30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23">M80/L80*1000</f>
        <v>13800</v>
      </c>
      <c r="O80" s="48">
        <v>54</v>
      </c>
      <c r="P80" s="31">
        <v>696</v>
      </c>
      <c r="Q80" s="49">
        <f t="shared" si="30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20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30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308"/>
        <v>0</v>
      </c>
      <c r="CL80" s="48">
        <v>0</v>
      </c>
      <c r="CM80" s="31">
        <v>0</v>
      </c>
      <c r="CN80" s="49">
        <f t="shared" si="309"/>
        <v>0</v>
      </c>
      <c r="CO80" s="48">
        <v>20</v>
      </c>
      <c r="CP80" s="31">
        <v>334</v>
      </c>
      <c r="CQ80" s="49">
        <f t="shared" ref="CQ80" si="324">CP80/CO80*1000</f>
        <v>16700</v>
      </c>
      <c r="CR80" s="48">
        <v>0</v>
      </c>
      <c r="CS80" s="31">
        <v>0</v>
      </c>
      <c r="CT80" s="49">
        <f t="shared" si="310"/>
        <v>0</v>
      </c>
      <c r="CU80" s="48">
        <v>0</v>
      </c>
      <c r="CV80" s="31">
        <v>0</v>
      </c>
      <c r="CW80" s="49">
        <f t="shared" si="311"/>
        <v>0</v>
      </c>
      <c r="CX80" s="48">
        <v>0</v>
      </c>
      <c r="CY80" s="31">
        <v>0</v>
      </c>
      <c r="CZ80" s="49">
        <v>0</v>
      </c>
      <c r="DA80" s="48">
        <v>15</v>
      </c>
      <c r="DB80" s="31">
        <v>208</v>
      </c>
      <c r="DC80" s="49">
        <f t="shared" si="312"/>
        <v>13866.666666666668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v>0</v>
      </c>
      <c r="DM80" s="48">
        <v>0</v>
      </c>
      <c r="DN80" s="31">
        <v>0</v>
      </c>
      <c r="DO80" s="49">
        <f t="shared" si="314"/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v>0</v>
      </c>
      <c r="DV80" s="48">
        <v>0</v>
      </c>
      <c r="DW80" s="31">
        <v>0</v>
      </c>
      <c r="DX80" s="49">
        <f t="shared" si="315"/>
        <v>0</v>
      </c>
      <c r="DY80" s="48">
        <v>0</v>
      </c>
      <c r="DZ80" s="31">
        <v>0</v>
      </c>
      <c r="EA80" s="49">
        <v>0</v>
      </c>
      <c r="EB80" s="48">
        <v>1</v>
      </c>
      <c r="EC80" s="31">
        <v>117</v>
      </c>
      <c r="ED80" s="49">
        <f t="shared" si="316"/>
        <v>117000</v>
      </c>
      <c r="EE80" s="48">
        <v>111</v>
      </c>
      <c r="EF80" s="31">
        <v>3339</v>
      </c>
      <c r="EG80" s="49">
        <f t="shared" si="317"/>
        <v>30081.08108108108</v>
      </c>
      <c r="EH80" s="48">
        <v>0</v>
      </c>
      <c r="EI80" s="31">
        <v>0</v>
      </c>
      <c r="EJ80" s="49">
        <v>0</v>
      </c>
      <c r="EK80" s="48">
        <v>0</v>
      </c>
      <c r="EL80" s="31">
        <v>0</v>
      </c>
      <c r="EM80" s="49">
        <v>0</v>
      </c>
      <c r="EN80" s="33">
        <f t="shared" si="303"/>
        <v>344</v>
      </c>
      <c r="EO80" s="34">
        <f t="shared" si="304"/>
        <v>7822</v>
      </c>
      <c r="EP80" s="4"/>
      <c r="EQ80" s="5"/>
      <c r="ER80" s="4"/>
      <c r="ES80" s="4"/>
      <c r="ET80" s="4"/>
      <c r="EU80" s="5"/>
      <c r="EV80" s="4"/>
      <c r="EW80" s="4"/>
      <c r="EX80" s="4"/>
      <c r="EY80" s="5"/>
      <c r="EZ80" s="4"/>
      <c r="FA80" s="4"/>
      <c r="FB80" s="4"/>
      <c r="FC80" s="5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30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19"/>
        <v>19560</v>
      </c>
      <c r="AD81" s="59">
        <v>63</v>
      </c>
      <c r="AE81" s="31">
        <v>1129</v>
      </c>
      <c r="AF81" s="49">
        <f t="shared" si="320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30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308"/>
        <v>0</v>
      </c>
      <c r="CL81" s="48">
        <v>0</v>
      </c>
      <c r="CM81" s="31">
        <v>0</v>
      </c>
      <c r="CN81" s="49">
        <f t="shared" si="30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10"/>
        <v>0</v>
      </c>
      <c r="CU81" s="48">
        <v>0</v>
      </c>
      <c r="CV81" s="31">
        <v>0</v>
      </c>
      <c r="CW81" s="49">
        <f t="shared" si="311"/>
        <v>0</v>
      </c>
      <c r="CX81" s="48">
        <v>0</v>
      </c>
      <c r="CY81" s="31">
        <v>0</v>
      </c>
      <c r="CZ81" s="49">
        <v>0</v>
      </c>
      <c r="DA81" s="48">
        <v>12</v>
      </c>
      <c r="DB81" s="31">
        <v>139</v>
      </c>
      <c r="DC81" s="49">
        <f t="shared" si="312"/>
        <v>11583.333333333334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v>0</v>
      </c>
      <c r="DM81" s="48">
        <v>0</v>
      </c>
      <c r="DN81" s="31">
        <v>0</v>
      </c>
      <c r="DO81" s="49">
        <f t="shared" si="314"/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v>0</v>
      </c>
      <c r="DV81" s="48">
        <v>0</v>
      </c>
      <c r="DW81" s="31">
        <v>0</v>
      </c>
      <c r="DX81" s="49">
        <f t="shared" si="315"/>
        <v>0</v>
      </c>
      <c r="DY81" s="48">
        <v>0</v>
      </c>
      <c r="DZ81" s="31">
        <v>0</v>
      </c>
      <c r="EA81" s="49">
        <v>0</v>
      </c>
      <c r="EB81" s="48">
        <v>0</v>
      </c>
      <c r="EC81" s="31">
        <v>10</v>
      </c>
      <c r="ED81" s="49">
        <v>0</v>
      </c>
      <c r="EE81" s="48">
        <v>219</v>
      </c>
      <c r="EF81" s="31">
        <v>7040</v>
      </c>
      <c r="EG81" s="49">
        <f t="shared" si="317"/>
        <v>32146.118721461185</v>
      </c>
      <c r="EH81" s="48">
        <v>0</v>
      </c>
      <c r="EI81" s="31">
        <v>0</v>
      </c>
      <c r="EJ81" s="49">
        <v>0</v>
      </c>
      <c r="EK81" s="48">
        <v>0</v>
      </c>
      <c r="EL81" s="31">
        <v>0</v>
      </c>
      <c r="EM81" s="49">
        <v>0</v>
      </c>
      <c r="EN81" s="33">
        <f t="shared" si="303"/>
        <v>630</v>
      </c>
      <c r="EO81" s="34">
        <f t="shared" si="304"/>
        <v>13091</v>
      </c>
      <c r="EP81" s="4"/>
      <c r="EQ81" s="5"/>
      <c r="ER81" s="4"/>
      <c r="ES81" s="4"/>
      <c r="ET81" s="4"/>
      <c r="EU81" s="5"/>
      <c r="EV81" s="4"/>
      <c r="EW81" s="4"/>
      <c r="EX81" s="4"/>
      <c r="EY81" s="5"/>
      <c r="EZ81" s="4"/>
      <c r="FA81" s="4"/>
      <c r="FB81" s="4"/>
      <c r="FC81" s="5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30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30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18"/>
        <v>36368.42105263158</v>
      </c>
      <c r="AA82" s="48">
        <v>-25</v>
      </c>
      <c r="AB82" s="31">
        <v>-489</v>
      </c>
      <c r="AC82" s="49">
        <f t="shared" si="319"/>
        <v>19560</v>
      </c>
      <c r="AD82" s="59">
        <v>53</v>
      </c>
      <c r="AE82" s="31">
        <v>1142</v>
      </c>
      <c r="AF82" s="49">
        <f t="shared" si="320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30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308"/>
        <v>0</v>
      </c>
      <c r="CL82" s="48">
        <v>0</v>
      </c>
      <c r="CM82" s="31">
        <v>0</v>
      </c>
      <c r="CN82" s="49">
        <f t="shared" si="30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10"/>
        <v>0</v>
      </c>
      <c r="CU82" s="48">
        <v>0</v>
      </c>
      <c r="CV82" s="31">
        <v>0</v>
      </c>
      <c r="CW82" s="49">
        <f t="shared" si="311"/>
        <v>0</v>
      </c>
      <c r="CX82" s="48">
        <v>0</v>
      </c>
      <c r="CY82" s="31">
        <v>0</v>
      </c>
      <c r="CZ82" s="49">
        <v>0</v>
      </c>
      <c r="DA82" s="48">
        <v>24</v>
      </c>
      <c r="DB82" s="31">
        <v>350</v>
      </c>
      <c r="DC82" s="49">
        <f t="shared" si="312"/>
        <v>14583.333333333334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v>0</v>
      </c>
      <c r="DM82" s="48">
        <v>0</v>
      </c>
      <c r="DN82" s="31">
        <v>0</v>
      </c>
      <c r="DO82" s="49">
        <f t="shared" si="314"/>
        <v>0</v>
      </c>
      <c r="DP82" s="48">
        <v>4</v>
      </c>
      <c r="DQ82" s="31">
        <v>37</v>
      </c>
      <c r="DR82" s="49">
        <f t="shared" ref="DR82" si="325">DQ82/DP82*1000</f>
        <v>9250</v>
      </c>
      <c r="DS82" s="48">
        <v>0</v>
      </c>
      <c r="DT82" s="31">
        <v>0</v>
      </c>
      <c r="DU82" s="49">
        <v>0</v>
      </c>
      <c r="DV82" s="48">
        <v>0</v>
      </c>
      <c r="DW82" s="31">
        <v>0</v>
      </c>
      <c r="DX82" s="49">
        <f t="shared" si="315"/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0</v>
      </c>
      <c r="ED82" s="49">
        <v>0</v>
      </c>
      <c r="EE82" s="48">
        <v>0</v>
      </c>
      <c r="EF82" s="31">
        <v>1</v>
      </c>
      <c r="EG82" s="49">
        <v>0</v>
      </c>
      <c r="EH82" s="48">
        <v>0</v>
      </c>
      <c r="EI82" s="31">
        <v>0</v>
      </c>
      <c r="EJ82" s="49">
        <v>0</v>
      </c>
      <c r="EK82" s="48">
        <v>0</v>
      </c>
      <c r="EL82" s="31">
        <v>0</v>
      </c>
      <c r="EM82" s="49">
        <v>0</v>
      </c>
      <c r="EN82" s="33">
        <f t="shared" si="303"/>
        <v>206</v>
      </c>
      <c r="EO82" s="34">
        <f t="shared" si="304"/>
        <v>4519</v>
      </c>
      <c r="EP82" s="4"/>
      <c r="EQ82" s="5"/>
      <c r="ER82" s="4"/>
      <c r="ES82" s="4"/>
      <c r="ET82" s="4"/>
      <c r="EU82" s="5"/>
      <c r="EV82" s="4"/>
      <c r="EW82" s="4"/>
      <c r="EX82" s="4"/>
      <c r="EY82" s="5"/>
      <c r="EZ82" s="4"/>
      <c r="FA82" s="4"/>
      <c r="FB82" s="4"/>
      <c r="FC82" s="5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26">SUM(AD71:AD82)</f>
        <v>455</v>
      </c>
      <c r="AE83" s="40">
        <f t="shared" si="326"/>
        <v>8168</v>
      </c>
      <c r="AF83" s="52"/>
      <c r="AG83" s="51">
        <f t="shared" ref="AG83:AH83" si="327">SUM(AG71:AG82)</f>
        <v>0</v>
      </c>
      <c r="AH83" s="40">
        <f t="shared" si="327"/>
        <v>0</v>
      </c>
      <c r="AI83" s="52"/>
      <c r="AJ83" s="51">
        <f t="shared" ref="AJ83:AK83" si="328">SUM(AJ71:AJ82)</f>
        <v>0</v>
      </c>
      <c r="AK83" s="40">
        <f t="shared" si="328"/>
        <v>0</v>
      </c>
      <c r="AL83" s="52"/>
      <c r="AM83" s="51">
        <f t="shared" ref="AM83:AN83" si="329">SUM(AM71:AM82)</f>
        <v>0</v>
      </c>
      <c r="AN83" s="40">
        <f t="shared" si="329"/>
        <v>43</v>
      </c>
      <c r="AO83" s="52"/>
      <c r="AP83" s="51">
        <f t="shared" ref="AP83:AQ83" si="330">SUM(AP71:AP82)</f>
        <v>0</v>
      </c>
      <c r="AQ83" s="40">
        <f t="shared" si="330"/>
        <v>0</v>
      </c>
      <c r="AR83" s="52"/>
      <c r="AS83" s="51">
        <f t="shared" ref="AS83:AT83" si="331">SUM(AS71:AS82)</f>
        <v>0</v>
      </c>
      <c r="AT83" s="40">
        <f t="shared" si="331"/>
        <v>0</v>
      </c>
      <c r="AU83" s="52"/>
      <c r="AV83" s="51">
        <f t="shared" ref="AV83:AW83" si="332">SUM(AV71:AV82)</f>
        <v>0</v>
      </c>
      <c r="AW83" s="40">
        <f t="shared" si="332"/>
        <v>0</v>
      </c>
      <c r="AX83" s="52"/>
      <c r="AY83" s="51">
        <f t="shared" ref="AY83:AZ83" si="333">SUM(AY71:AY82)</f>
        <v>0</v>
      </c>
      <c r="AZ83" s="40">
        <f t="shared" si="333"/>
        <v>14</v>
      </c>
      <c r="BA83" s="52"/>
      <c r="BB83" s="51">
        <f t="shared" ref="BB83:BC83" si="334">SUM(BB71:BB82)</f>
        <v>0</v>
      </c>
      <c r="BC83" s="40">
        <f t="shared" si="334"/>
        <v>0</v>
      </c>
      <c r="BD83" s="52"/>
      <c r="BE83" s="51">
        <f t="shared" ref="BE83:BF83" si="335">SUM(BE71:BE82)</f>
        <v>1</v>
      </c>
      <c r="BF83" s="40">
        <f t="shared" si="335"/>
        <v>233</v>
      </c>
      <c r="BG83" s="52"/>
      <c r="BH83" s="51">
        <f t="shared" ref="BH83:BI83" si="336">SUM(BH71:BH82)</f>
        <v>0</v>
      </c>
      <c r="BI83" s="40">
        <f t="shared" si="336"/>
        <v>0</v>
      </c>
      <c r="BJ83" s="52"/>
      <c r="BK83" s="51">
        <f t="shared" ref="BK83:BL83" si="337">SUM(BK71:BK82)</f>
        <v>0</v>
      </c>
      <c r="BL83" s="40">
        <f t="shared" si="337"/>
        <v>6</v>
      </c>
      <c r="BM83" s="52"/>
      <c r="BN83" s="51">
        <f t="shared" ref="BN83:BO83" si="338">SUM(BN71:BN82)</f>
        <v>2</v>
      </c>
      <c r="BO83" s="40">
        <f t="shared" si="338"/>
        <v>160</v>
      </c>
      <c r="BP83" s="52"/>
      <c r="BQ83" s="51">
        <f t="shared" ref="BQ83:BR83" si="339">SUM(BQ71:BQ82)</f>
        <v>0</v>
      </c>
      <c r="BR83" s="40">
        <f t="shared" si="339"/>
        <v>0</v>
      </c>
      <c r="BS83" s="52"/>
      <c r="BT83" s="51">
        <f t="shared" ref="BT83:BU83" si="340">SUM(BT71:BT82)</f>
        <v>0</v>
      </c>
      <c r="BU83" s="40">
        <f t="shared" si="340"/>
        <v>0</v>
      </c>
      <c r="BV83" s="52"/>
      <c r="BW83" s="51">
        <f t="shared" ref="BW83:BX83" si="341">SUM(BW71:BW82)</f>
        <v>0</v>
      </c>
      <c r="BX83" s="40">
        <f t="shared" si="341"/>
        <v>0</v>
      </c>
      <c r="BY83" s="52"/>
      <c r="BZ83" s="51">
        <f t="shared" ref="BZ83:CA83" si="342">SUM(BZ71:BZ82)</f>
        <v>0</v>
      </c>
      <c r="CA83" s="40">
        <f t="shared" si="342"/>
        <v>0</v>
      </c>
      <c r="CB83" s="52"/>
      <c r="CC83" s="51">
        <f t="shared" ref="CC83:CD83" si="343">SUM(CC71:CC82)</f>
        <v>725</v>
      </c>
      <c r="CD83" s="40">
        <f t="shared" si="343"/>
        <v>9118</v>
      </c>
      <c r="CE83" s="52"/>
      <c r="CF83" s="51">
        <f t="shared" ref="CF83:CG83" si="344">SUM(CF71:CF82)</f>
        <v>0</v>
      </c>
      <c r="CG83" s="40">
        <f t="shared" si="344"/>
        <v>71</v>
      </c>
      <c r="CH83" s="52"/>
      <c r="CI83" s="51">
        <f t="shared" ref="CI83:CJ83" si="345">SUM(CI71:CI82)</f>
        <v>0</v>
      </c>
      <c r="CJ83" s="40">
        <f t="shared" si="345"/>
        <v>0</v>
      </c>
      <c r="CK83" s="52"/>
      <c r="CL83" s="51">
        <f t="shared" ref="CL83:CM83" si="346">SUM(CL71:CL82)</f>
        <v>0</v>
      </c>
      <c r="CM83" s="40">
        <f t="shared" si="346"/>
        <v>0</v>
      </c>
      <c r="CN83" s="52"/>
      <c r="CO83" s="51">
        <f t="shared" ref="CO83:CP83" si="347">SUM(CO71:CO82)</f>
        <v>20</v>
      </c>
      <c r="CP83" s="40">
        <f t="shared" si="347"/>
        <v>334</v>
      </c>
      <c r="CQ83" s="52"/>
      <c r="CR83" s="51">
        <f t="shared" ref="CR83:CS83" si="348">SUM(CR71:CR82)</f>
        <v>0</v>
      </c>
      <c r="CS83" s="40">
        <f t="shared" si="348"/>
        <v>0</v>
      </c>
      <c r="CT83" s="52"/>
      <c r="CU83" s="51">
        <f t="shared" ref="CU83:CV83" si="349">SUM(CU71:CU82)</f>
        <v>0</v>
      </c>
      <c r="CV83" s="40">
        <f t="shared" si="349"/>
        <v>0</v>
      </c>
      <c r="CW83" s="52"/>
      <c r="CX83" s="51">
        <f t="shared" ref="CX83:CY83" si="350">SUM(CX71:CX82)</f>
        <v>0</v>
      </c>
      <c r="CY83" s="40">
        <f t="shared" si="350"/>
        <v>0</v>
      </c>
      <c r="CZ83" s="52"/>
      <c r="DA83" s="51">
        <f t="shared" ref="DA83:DB83" si="351">SUM(DA71:DA82)</f>
        <v>147</v>
      </c>
      <c r="DB83" s="40">
        <f t="shared" si="351"/>
        <v>2341</v>
      </c>
      <c r="DC83" s="52"/>
      <c r="DD83" s="51">
        <f t="shared" ref="DD83:DE83" si="352">SUM(DD71:DD82)</f>
        <v>22</v>
      </c>
      <c r="DE83" s="40">
        <f t="shared" si="352"/>
        <v>184</v>
      </c>
      <c r="DF83" s="52"/>
      <c r="DG83" s="51">
        <f t="shared" ref="DG83:DH83" si="353">SUM(DG71:DG82)</f>
        <v>0</v>
      </c>
      <c r="DH83" s="40">
        <f t="shared" si="353"/>
        <v>0</v>
      </c>
      <c r="DI83" s="52"/>
      <c r="DJ83" s="51">
        <f t="shared" ref="DJ83:DK83" si="354">SUM(DJ71:DJ82)</f>
        <v>0</v>
      </c>
      <c r="DK83" s="40">
        <f t="shared" si="354"/>
        <v>0</v>
      </c>
      <c r="DL83" s="52"/>
      <c r="DM83" s="51">
        <f t="shared" ref="DM83:DN83" si="355">SUM(DM71:DM82)</f>
        <v>0</v>
      </c>
      <c r="DN83" s="40">
        <f t="shared" si="355"/>
        <v>0</v>
      </c>
      <c r="DO83" s="52"/>
      <c r="DP83" s="51">
        <f t="shared" ref="DP83:DQ83" si="356">SUM(DP71:DP82)</f>
        <v>4</v>
      </c>
      <c r="DQ83" s="40">
        <f t="shared" si="356"/>
        <v>37</v>
      </c>
      <c r="DR83" s="52"/>
      <c r="DS83" s="51">
        <f t="shared" ref="DS83:DT83" si="357">SUM(DS71:DS82)</f>
        <v>0</v>
      </c>
      <c r="DT83" s="40">
        <f t="shared" si="357"/>
        <v>0</v>
      </c>
      <c r="DU83" s="52"/>
      <c r="DV83" s="51">
        <f t="shared" ref="DV83:DW83" si="358">SUM(DV71:DV82)</f>
        <v>0</v>
      </c>
      <c r="DW83" s="40">
        <f t="shared" si="358"/>
        <v>0</v>
      </c>
      <c r="DX83" s="52"/>
      <c r="DY83" s="51">
        <f t="shared" ref="DY83:DZ83" si="359">SUM(DY71:DY82)</f>
        <v>0</v>
      </c>
      <c r="DZ83" s="40">
        <f t="shared" si="359"/>
        <v>0</v>
      </c>
      <c r="EA83" s="52"/>
      <c r="EB83" s="51">
        <f t="shared" ref="EB83:EC83" si="360">SUM(EB71:EB82)</f>
        <v>160</v>
      </c>
      <c r="EC83" s="40">
        <f t="shared" si="360"/>
        <v>6220</v>
      </c>
      <c r="ED83" s="52"/>
      <c r="EE83" s="51">
        <f t="shared" ref="EE83:EF83" si="361">SUM(EE71:EE82)</f>
        <v>916</v>
      </c>
      <c r="EF83" s="40">
        <f t="shared" si="361"/>
        <v>31133</v>
      </c>
      <c r="EG83" s="52"/>
      <c r="EH83" s="51">
        <f t="shared" ref="EH83:EI83" si="362">SUM(EH71:EH82)</f>
        <v>0</v>
      </c>
      <c r="EI83" s="40">
        <f t="shared" si="362"/>
        <v>0</v>
      </c>
      <c r="EJ83" s="52"/>
      <c r="EK83" s="51">
        <f t="shared" ref="EK83:EL83" si="363">SUM(EK71:EK82)</f>
        <v>0</v>
      </c>
      <c r="EL83" s="40">
        <f t="shared" si="363"/>
        <v>0</v>
      </c>
      <c r="EM83" s="52"/>
      <c r="EN83" s="41">
        <f t="shared" si="303"/>
        <v>3435</v>
      </c>
      <c r="EO83" s="42">
        <f t="shared" si="304"/>
        <v>95687</v>
      </c>
      <c r="EP83" s="4"/>
      <c r="EQ83" s="5"/>
      <c r="ER83" s="4"/>
      <c r="ES83" s="4"/>
      <c r="ET83" s="4"/>
      <c r="EU83" s="5"/>
      <c r="EV83" s="4"/>
      <c r="EW83" s="4"/>
      <c r="EX83" s="4"/>
      <c r="EY83" s="5"/>
      <c r="EZ83" s="4"/>
      <c r="FA83" s="4"/>
      <c r="FB83" s="4"/>
      <c r="FC83" s="5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3"/>
      <c r="GR83" s="3"/>
      <c r="GW83" s="3"/>
      <c r="HB83" s="3"/>
      <c r="HG83" s="3"/>
      <c r="HL83" s="3"/>
      <c r="HQ83" s="3"/>
      <c r="HV83" s="3"/>
      <c r="IA83" s="3"/>
      <c r="IF83" s="3"/>
      <c r="IK83" s="3"/>
      <c r="IP83" s="3"/>
      <c r="IU83" s="3"/>
      <c r="IZ83" s="3"/>
      <c r="JE83" s="3"/>
    </row>
    <row r="84" spans="1:265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64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65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66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67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68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69">IF(CI84=0,0,CJ84/CI84*1000)</f>
        <v>0</v>
      </c>
      <c r="CL84" s="48">
        <v>0</v>
      </c>
      <c r="CM84" s="31">
        <v>0</v>
      </c>
      <c r="CN84" s="49">
        <f t="shared" ref="CN84:CN95" si="370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71">IF(CR84=0,0,CS84/CR84*1000)</f>
        <v>0</v>
      </c>
      <c r="CU84" s="48">
        <v>0</v>
      </c>
      <c r="CV84" s="31">
        <v>0</v>
      </c>
      <c r="CW84" s="49">
        <f t="shared" ref="CW84:CW95" si="372">IF(CU84=0,0,CV84/CU84*1000)</f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v>0</v>
      </c>
      <c r="DM84" s="48">
        <v>0</v>
      </c>
      <c r="DN84" s="31">
        <v>0</v>
      </c>
      <c r="DO84" s="49">
        <f t="shared" ref="DO84:DO95" si="373">IF(DM84=0,0,DN84/DM84*1000)</f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v>0</v>
      </c>
      <c r="DV84" s="48">
        <v>0</v>
      </c>
      <c r="DW84" s="31">
        <v>0</v>
      </c>
      <c r="DX84" s="49">
        <f t="shared" ref="DX84:DX95" si="374">IF(DV84=0,0,DW84/DV84*1000)</f>
        <v>0</v>
      </c>
      <c r="DY84" s="48">
        <v>0</v>
      </c>
      <c r="DZ84" s="31">
        <v>0</v>
      </c>
      <c r="EA84" s="49">
        <v>0</v>
      </c>
      <c r="EB84" s="48">
        <v>0</v>
      </c>
      <c r="EC84" s="31">
        <v>2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48">
        <v>0</v>
      </c>
      <c r="EL84" s="31">
        <v>0</v>
      </c>
      <c r="EM84" s="49">
        <v>0</v>
      </c>
      <c r="EN84" s="33">
        <f t="shared" si="303"/>
        <v>303</v>
      </c>
      <c r="EO84" s="34">
        <f t="shared" si="304"/>
        <v>4718</v>
      </c>
      <c r="EP84" s="4"/>
      <c r="EQ84" s="5"/>
      <c r="ER84" s="4"/>
      <c r="ES84" s="4"/>
      <c r="ET84" s="4"/>
      <c r="EU84" s="5"/>
      <c r="EV84" s="4"/>
      <c r="EW84" s="4"/>
      <c r="EX84" s="4"/>
      <c r="EY84" s="5"/>
      <c r="EZ84" s="4"/>
      <c r="FA84" s="4"/>
      <c r="FB84" s="4"/>
      <c r="FC84" s="5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65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75">AB85/AA85*1000</f>
        <v>243857.14285714287</v>
      </c>
      <c r="AD85" s="59">
        <v>15</v>
      </c>
      <c r="AE85" s="31">
        <v>448</v>
      </c>
      <c r="AF85" s="49">
        <f t="shared" si="366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69"/>
        <v>0</v>
      </c>
      <c r="CL85" s="48">
        <v>0</v>
      </c>
      <c r="CM85" s="31">
        <v>0</v>
      </c>
      <c r="CN85" s="49">
        <f t="shared" si="370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71"/>
        <v>0</v>
      </c>
      <c r="CU85" s="48">
        <v>0</v>
      </c>
      <c r="CV85" s="31">
        <v>0</v>
      </c>
      <c r="CW85" s="49">
        <f t="shared" si="372"/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v>0</v>
      </c>
      <c r="DM85" s="48">
        <v>0</v>
      </c>
      <c r="DN85" s="31">
        <v>0</v>
      </c>
      <c r="DO85" s="49">
        <f t="shared" si="373"/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v>0</v>
      </c>
      <c r="DV85" s="48">
        <v>0</v>
      </c>
      <c r="DW85" s="31">
        <v>0</v>
      </c>
      <c r="DX85" s="49">
        <f t="shared" si="374"/>
        <v>0</v>
      </c>
      <c r="DY85" s="48">
        <v>0</v>
      </c>
      <c r="DZ85" s="31">
        <v>0</v>
      </c>
      <c r="EA85" s="49">
        <v>0</v>
      </c>
      <c r="EB85" s="48">
        <v>1</v>
      </c>
      <c r="EC85" s="31">
        <v>13</v>
      </c>
      <c r="ED85" s="49">
        <f t="shared" ref="ED85:ED95" si="376">EC85/EB85*1000</f>
        <v>13000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48">
        <v>0</v>
      </c>
      <c r="EL85" s="31">
        <v>0</v>
      </c>
      <c r="EM85" s="49">
        <v>0</v>
      </c>
      <c r="EN85" s="33">
        <f t="shared" si="303"/>
        <v>236</v>
      </c>
      <c r="EO85" s="34">
        <f t="shared" si="304"/>
        <v>4887</v>
      </c>
      <c r="EP85" s="4"/>
      <c r="EQ85" s="5"/>
      <c r="ER85" s="4"/>
      <c r="ES85" s="4"/>
      <c r="ET85" s="4"/>
      <c r="EU85" s="5"/>
      <c r="EV85" s="4"/>
      <c r="EW85" s="4"/>
      <c r="EX85" s="4"/>
      <c r="EY85" s="5"/>
      <c r="EZ85" s="4"/>
      <c r="FA85" s="4"/>
      <c r="FB85" s="4"/>
      <c r="FC85" s="5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64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77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66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78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69"/>
        <v>0</v>
      </c>
      <c r="CL86" s="48">
        <v>0</v>
      </c>
      <c r="CM86" s="31">
        <v>0</v>
      </c>
      <c r="CN86" s="49">
        <f t="shared" si="370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71"/>
        <v>0</v>
      </c>
      <c r="CU86" s="48">
        <v>0</v>
      </c>
      <c r="CV86" s="31">
        <v>0</v>
      </c>
      <c r="CW86" s="49">
        <f t="shared" si="372"/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v>0</v>
      </c>
      <c r="DM86" s="48">
        <v>0</v>
      </c>
      <c r="DN86" s="31">
        <v>0</v>
      </c>
      <c r="DO86" s="49">
        <f t="shared" si="373"/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v>0</v>
      </c>
      <c r="DV86" s="48">
        <v>0</v>
      </c>
      <c r="DW86" s="31">
        <v>0</v>
      </c>
      <c r="DX86" s="49">
        <f t="shared" si="374"/>
        <v>0</v>
      </c>
      <c r="DY86" s="48">
        <v>0</v>
      </c>
      <c r="DZ86" s="31">
        <v>0</v>
      </c>
      <c r="EA86" s="49">
        <v>0</v>
      </c>
      <c r="EB86" s="48">
        <v>0</v>
      </c>
      <c r="EC86" s="31">
        <v>0</v>
      </c>
      <c r="ED86" s="49">
        <v>0</v>
      </c>
      <c r="EE86" s="48">
        <v>109</v>
      </c>
      <c r="EF86" s="31">
        <v>3678</v>
      </c>
      <c r="EG86" s="49">
        <f t="shared" ref="EG86:EG95" si="379">EF86/EE86*1000</f>
        <v>33743.119266055044</v>
      </c>
      <c r="EH86" s="48">
        <v>0</v>
      </c>
      <c r="EI86" s="31">
        <v>0</v>
      </c>
      <c r="EJ86" s="49">
        <v>0</v>
      </c>
      <c r="EK86" s="48">
        <v>0</v>
      </c>
      <c r="EL86" s="31">
        <v>0</v>
      </c>
      <c r="EM86" s="49">
        <v>0</v>
      </c>
      <c r="EN86" s="33">
        <f t="shared" si="303"/>
        <v>182</v>
      </c>
      <c r="EO86" s="34">
        <f t="shared" si="304"/>
        <v>6946</v>
      </c>
      <c r="EP86" s="4"/>
      <c r="EQ86" s="5"/>
      <c r="ER86" s="4"/>
      <c r="ES86" s="4"/>
      <c r="ET86" s="4"/>
      <c r="EU86" s="5"/>
      <c r="EV86" s="4"/>
      <c r="EW86" s="4"/>
      <c r="EX86" s="4"/>
      <c r="EY86" s="5"/>
      <c r="EZ86" s="4"/>
      <c r="FA86" s="4"/>
      <c r="FB86" s="4"/>
      <c r="FC86" s="5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64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77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66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80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68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69"/>
        <v>0</v>
      </c>
      <c r="CL87" s="48">
        <v>0</v>
      </c>
      <c r="CM87" s="31">
        <v>0</v>
      </c>
      <c r="CN87" s="49">
        <f t="shared" si="370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71"/>
        <v>0</v>
      </c>
      <c r="CU87" s="48">
        <v>0</v>
      </c>
      <c r="CV87" s="31">
        <v>0</v>
      </c>
      <c r="CW87" s="49">
        <f t="shared" si="372"/>
        <v>0</v>
      </c>
      <c r="CX87" s="48">
        <v>0</v>
      </c>
      <c r="CY87" s="31">
        <v>0</v>
      </c>
      <c r="CZ87" s="49">
        <v>0</v>
      </c>
      <c r="DA87" s="48">
        <v>128</v>
      </c>
      <c r="DB87" s="31">
        <v>1613</v>
      </c>
      <c r="DC87" s="49">
        <f t="shared" ref="DC87:DC93" si="381">DB87/DA87*1000</f>
        <v>12601.5625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v>0</v>
      </c>
      <c r="DM87" s="48">
        <v>0</v>
      </c>
      <c r="DN87" s="31">
        <v>0</v>
      </c>
      <c r="DO87" s="49">
        <f t="shared" si="373"/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v>0</v>
      </c>
      <c r="DV87" s="48">
        <v>0</v>
      </c>
      <c r="DW87" s="31">
        <v>0</v>
      </c>
      <c r="DX87" s="49">
        <f t="shared" si="374"/>
        <v>0</v>
      </c>
      <c r="DY87" s="48">
        <v>0</v>
      </c>
      <c r="DZ87" s="31">
        <v>0</v>
      </c>
      <c r="EA87" s="49">
        <v>0</v>
      </c>
      <c r="EB87" s="48">
        <v>28</v>
      </c>
      <c r="EC87" s="31">
        <v>609</v>
      </c>
      <c r="ED87" s="49">
        <f t="shared" si="376"/>
        <v>21750</v>
      </c>
      <c r="EE87" s="48">
        <v>54</v>
      </c>
      <c r="EF87" s="31">
        <v>1416</v>
      </c>
      <c r="EG87" s="49">
        <f t="shared" si="379"/>
        <v>26222.222222222223</v>
      </c>
      <c r="EH87" s="48">
        <v>0</v>
      </c>
      <c r="EI87" s="31">
        <v>0</v>
      </c>
      <c r="EJ87" s="49">
        <v>0</v>
      </c>
      <c r="EK87" s="48">
        <v>0</v>
      </c>
      <c r="EL87" s="31">
        <v>0</v>
      </c>
      <c r="EM87" s="49">
        <v>0</v>
      </c>
      <c r="EN87" s="33">
        <f t="shared" si="303"/>
        <v>400</v>
      </c>
      <c r="EO87" s="34">
        <f t="shared" si="304"/>
        <v>10293</v>
      </c>
      <c r="EP87" s="4"/>
      <c r="EQ87" s="5"/>
      <c r="ER87" s="4"/>
      <c r="ES87" s="4"/>
      <c r="ET87" s="4"/>
      <c r="EU87" s="5"/>
      <c r="EV87" s="4"/>
      <c r="EW87" s="4"/>
      <c r="EX87" s="4"/>
      <c r="EY87" s="5"/>
      <c r="EZ87" s="4"/>
      <c r="FA87" s="4"/>
      <c r="FB87" s="4"/>
      <c r="FC87" s="5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75"/>
        <v>469000</v>
      </c>
      <c r="AD88" s="62">
        <v>105</v>
      </c>
      <c r="AE88" s="32">
        <v>1995</v>
      </c>
      <c r="AF88" s="49">
        <f t="shared" si="366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82">CG88/CF88*1000</f>
        <v>247000</v>
      </c>
      <c r="CI88" s="48">
        <v>0</v>
      </c>
      <c r="CJ88" s="31">
        <v>0</v>
      </c>
      <c r="CK88" s="49">
        <f t="shared" si="369"/>
        <v>0</v>
      </c>
      <c r="CL88" s="48">
        <v>0</v>
      </c>
      <c r="CM88" s="31">
        <v>0</v>
      </c>
      <c r="CN88" s="49">
        <f t="shared" si="370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71"/>
        <v>0</v>
      </c>
      <c r="CU88" s="48">
        <v>0</v>
      </c>
      <c r="CV88" s="31">
        <v>0</v>
      </c>
      <c r="CW88" s="49">
        <f t="shared" si="372"/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v>0</v>
      </c>
      <c r="DM88" s="48">
        <v>0</v>
      </c>
      <c r="DN88" s="31">
        <v>0</v>
      </c>
      <c r="DO88" s="49">
        <f t="shared" si="373"/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v>0</v>
      </c>
      <c r="DV88" s="48">
        <v>0</v>
      </c>
      <c r="DW88" s="31">
        <v>0</v>
      </c>
      <c r="DX88" s="49">
        <f t="shared" si="374"/>
        <v>0</v>
      </c>
      <c r="DY88" s="48">
        <v>0</v>
      </c>
      <c r="DZ88" s="31">
        <v>0</v>
      </c>
      <c r="EA88" s="49">
        <v>0</v>
      </c>
      <c r="EB88" s="48">
        <v>0</v>
      </c>
      <c r="EC88" s="31">
        <v>15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48">
        <v>0</v>
      </c>
      <c r="EL88" s="31">
        <v>0</v>
      </c>
      <c r="EM88" s="49">
        <v>0</v>
      </c>
      <c r="EN88" s="33">
        <f t="shared" si="303"/>
        <v>107</v>
      </c>
      <c r="EO88" s="34">
        <f t="shared" si="304"/>
        <v>2726</v>
      </c>
      <c r="EP88" s="4"/>
      <c r="EQ88" s="5"/>
      <c r="ER88" s="4"/>
      <c r="ES88" s="4"/>
      <c r="ET88" s="4"/>
      <c r="EU88" s="5"/>
      <c r="EV88" s="4"/>
      <c r="EW88" s="4"/>
      <c r="EX88" s="4"/>
      <c r="EY88" s="5"/>
      <c r="EZ88" s="4"/>
      <c r="FA88" s="4"/>
      <c r="FB88" s="4"/>
      <c r="FC88" s="5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64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65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83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66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68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69"/>
        <v>0</v>
      </c>
      <c r="CL89" s="48">
        <v>0</v>
      </c>
      <c r="CM89" s="31">
        <v>0</v>
      </c>
      <c r="CN89" s="49">
        <f t="shared" si="370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71"/>
        <v>0</v>
      </c>
      <c r="CU89" s="48">
        <v>0</v>
      </c>
      <c r="CV89" s="31">
        <v>0</v>
      </c>
      <c r="CW89" s="49">
        <f t="shared" si="372"/>
        <v>0</v>
      </c>
      <c r="CX89" s="48">
        <v>0</v>
      </c>
      <c r="CY89" s="31">
        <v>0</v>
      </c>
      <c r="CZ89" s="49">
        <v>0</v>
      </c>
      <c r="DA89" s="48">
        <v>40</v>
      </c>
      <c r="DB89" s="31">
        <v>482</v>
      </c>
      <c r="DC89" s="49">
        <f t="shared" si="381"/>
        <v>12050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v>0</v>
      </c>
      <c r="DM89" s="48">
        <v>0</v>
      </c>
      <c r="DN89" s="31">
        <v>0</v>
      </c>
      <c r="DO89" s="49">
        <f t="shared" si="373"/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v>0</v>
      </c>
      <c r="DV89" s="48">
        <v>0</v>
      </c>
      <c r="DW89" s="31">
        <v>0</v>
      </c>
      <c r="DX89" s="49">
        <f t="shared" si="374"/>
        <v>0</v>
      </c>
      <c r="DY89" s="48">
        <v>0</v>
      </c>
      <c r="DZ89" s="31">
        <v>0</v>
      </c>
      <c r="EA89" s="49">
        <v>0</v>
      </c>
      <c r="EB89" s="48">
        <v>0</v>
      </c>
      <c r="EC89" s="31">
        <v>27</v>
      </c>
      <c r="ED89" s="49">
        <v>0</v>
      </c>
      <c r="EE89" s="48">
        <v>47</v>
      </c>
      <c r="EF89" s="31">
        <v>2945</v>
      </c>
      <c r="EG89" s="49">
        <f t="shared" si="379"/>
        <v>62659.574468085106</v>
      </c>
      <c r="EH89" s="48">
        <v>0</v>
      </c>
      <c r="EI89" s="31">
        <v>0</v>
      </c>
      <c r="EJ89" s="49">
        <v>0</v>
      </c>
      <c r="EK89" s="48">
        <v>0</v>
      </c>
      <c r="EL89" s="31">
        <v>0</v>
      </c>
      <c r="EM89" s="49">
        <v>0</v>
      </c>
      <c r="EN89" s="33">
        <f t="shared" si="303"/>
        <v>251</v>
      </c>
      <c r="EO89" s="34">
        <f t="shared" si="304"/>
        <v>9162</v>
      </c>
      <c r="EP89" s="4"/>
      <c r="EQ89" s="5"/>
      <c r="ER89" s="4"/>
      <c r="ES89" s="4"/>
      <c r="ET89" s="4"/>
      <c r="EU89" s="5"/>
      <c r="EV89" s="4"/>
      <c r="EW89" s="4"/>
      <c r="EX89" s="4"/>
      <c r="EY89" s="5"/>
      <c r="EZ89" s="4"/>
      <c r="FA89" s="4"/>
      <c r="FB89" s="4"/>
      <c r="FC89" s="5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64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65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83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66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78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84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68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69"/>
        <v>0</v>
      </c>
      <c r="CL90" s="48">
        <v>0</v>
      </c>
      <c r="CM90" s="31">
        <v>0</v>
      </c>
      <c r="CN90" s="49">
        <f t="shared" si="370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71"/>
        <v>0</v>
      </c>
      <c r="CU90" s="48">
        <v>0</v>
      </c>
      <c r="CV90" s="31">
        <v>0</v>
      </c>
      <c r="CW90" s="49">
        <f t="shared" si="372"/>
        <v>0</v>
      </c>
      <c r="CX90" s="48">
        <v>0</v>
      </c>
      <c r="CY90" s="31">
        <v>0</v>
      </c>
      <c r="CZ90" s="49">
        <v>0</v>
      </c>
      <c r="DA90" s="48">
        <v>0</v>
      </c>
      <c r="DB90" s="31">
        <v>0</v>
      </c>
      <c r="DC90" s="49">
        <v>0</v>
      </c>
      <c r="DD90" s="48">
        <v>22</v>
      </c>
      <c r="DE90" s="31">
        <v>140</v>
      </c>
      <c r="DF90" s="49">
        <f t="shared" ref="DF90" si="385">DE90/DD90*1000</f>
        <v>6363.6363636363631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v>0</v>
      </c>
      <c r="DM90" s="48">
        <v>0</v>
      </c>
      <c r="DN90" s="31">
        <v>0</v>
      </c>
      <c r="DO90" s="49">
        <f t="shared" si="373"/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v>0</v>
      </c>
      <c r="DV90" s="48">
        <v>0</v>
      </c>
      <c r="DW90" s="31">
        <v>0</v>
      </c>
      <c r="DX90" s="49">
        <f t="shared" si="374"/>
        <v>0</v>
      </c>
      <c r="DY90" s="48">
        <v>0</v>
      </c>
      <c r="DZ90" s="31">
        <v>0</v>
      </c>
      <c r="EA90" s="49">
        <v>0</v>
      </c>
      <c r="EB90" s="48">
        <v>8</v>
      </c>
      <c r="EC90" s="31">
        <v>149</v>
      </c>
      <c r="ED90" s="49">
        <f t="shared" si="376"/>
        <v>18625</v>
      </c>
      <c r="EE90" s="48">
        <v>109</v>
      </c>
      <c r="EF90" s="31">
        <v>3519</v>
      </c>
      <c r="EG90" s="49">
        <f t="shared" si="379"/>
        <v>32284.403669724768</v>
      </c>
      <c r="EH90" s="48">
        <v>0</v>
      </c>
      <c r="EI90" s="31">
        <v>0</v>
      </c>
      <c r="EJ90" s="49">
        <v>0</v>
      </c>
      <c r="EK90" s="48">
        <v>0</v>
      </c>
      <c r="EL90" s="31">
        <v>0</v>
      </c>
      <c r="EM90" s="49">
        <v>0</v>
      </c>
      <c r="EN90" s="33">
        <f t="shared" si="303"/>
        <v>373</v>
      </c>
      <c r="EO90" s="34">
        <f t="shared" si="304"/>
        <v>10426</v>
      </c>
      <c r="EP90" s="4"/>
      <c r="EQ90" s="5"/>
      <c r="ER90" s="4"/>
      <c r="ES90" s="4"/>
      <c r="ET90" s="4"/>
      <c r="EU90" s="5"/>
      <c r="EV90" s="4"/>
      <c r="EW90" s="4"/>
      <c r="EX90" s="4"/>
      <c r="EY90" s="5"/>
      <c r="EZ90" s="4"/>
      <c r="FA90" s="4"/>
      <c r="FB90" s="4"/>
      <c r="FC90" s="5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64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65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77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66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86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68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69"/>
        <v>0</v>
      </c>
      <c r="CL91" s="48">
        <v>0</v>
      </c>
      <c r="CM91" s="31">
        <v>0</v>
      </c>
      <c r="CN91" s="49">
        <f t="shared" si="370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71"/>
        <v>0</v>
      </c>
      <c r="CU91" s="48">
        <v>0</v>
      </c>
      <c r="CV91" s="31">
        <v>0</v>
      </c>
      <c r="CW91" s="49">
        <f t="shared" si="372"/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v>0</v>
      </c>
      <c r="DM91" s="48">
        <v>0</v>
      </c>
      <c r="DN91" s="31">
        <v>0</v>
      </c>
      <c r="DO91" s="49">
        <f t="shared" si="373"/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v>0</v>
      </c>
      <c r="DV91" s="48">
        <v>0</v>
      </c>
      <c r="DW91" s="31">
        <v>0</v>
      </c>
      <c r="DX91" s="49">
        <f t="shared" si="374"/>
        <v>0</v>
      </c>
      <c r="DY91" s="48">
        <v>0</v>
      </c>
      <c r="DZ91" s="31">
        <v>0</v>
      </c>
      <c r="EA91" s="49">
        <v>0</v>
      </c>
      <c r="EB91" s="48">
        <v>29</v>
      </c>
      <c r="EC91" s="31">
        <v>647</v>
      </c>
      <c r="ED91" s="49">
        <f t="shared" si="376"/>
        <v>22310.344827586207</v>
      </c>
      <c r="EE91" s="48">
        <v>53</v>
      </c>
      <c r="EF91" s="31">
        <v>1360</v>
      </c>
      <c r="EG91" s="49">
        <f t="shared" si="379"/>
        <v>25660.377358490568</v>
      </c>
      <c r="EH91" s="48">
        <v>0</v>
      </c>
      <c r="EI91" s="31">
        <v>0</v>
      </c>
      <c r="EJ91" s="49">
        <v>0</v>
      </c>
      <c r="EK91" s="48">
        <v>0</v>
      </c>
      <c r="EL91" s="31">
        <v>0</v>
      </c>
      <c r="EM91" s="49">
        <v>0</v>
      </c>
      <c r="EN91" s="33">
        <f t="shared" si="303"/>
        <v>159</v>
      </c>
      <c r="EO91" s="34">
        <f t="shared" si="304"/>
        <v>6592</v>
      </c>
      <c r="EP91" s="4"/>
      <c r="EQ91" s="5"/>
      <c r="ER91" s="4"/>
      <c r="ES91" s="4"/>
      <c r="ET91" s="4"/>
      <c r="EU91" s="5"/>
      <c r="EV91" s="4"/>
      <c r="EW91" s="4"/>
      <c r="EX91" s="4"/>
      <c r="EY91" s="5"/>
      <c r="EZ91" s="4"/>
      <c r="FA91" s="4"/>
      <c r="FB91" s="4"/>
      <c r="FC91" s="5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64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65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83"/>
        <v>49875</v>
      </c>
      <c r="X92" s="48">
        <v>8</v>
      </c>
      <c r="Y92" s="31">
        <v>360</v>
      </c>
      <c r="Z92" s="49">
        <f t="shared" si="377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66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68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69"/>
        <v>0</v>
      </c>
      <c r="CL92" s="48">
        <v>0</v>
      </c>
      <c r="CM92" s="31">
        <v>0</v>
      </c>
      <c r="CN92" s="49">
        <f t="shared" si="370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71"/>
        <v>0</v>
      </c>
      <c r="CU92" s="48">
        <v>0</v>
      </c>
      <c r="CV92" s="31">
        <v>0</v>
      </c>
      <c r="CW92" s="49">
        <f t="shared" si="372"/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0</v>
      </c>
      <c r="DF92" s="49">
        <v>0</v>
      </c>
      <c r="DG92" s="48">
        <v>0</v>
      </c>
      <c r="DH92" s="31">
        <v>11</v>
      </c>
      <c r="DI92" s="49">
        <v>0</v>
      </c>
      <c r="DJ92" s="48">
        <v>0</v>
      </c>
      <c r="DK92" s="31">
        <v>0</v>
      </c>
      <c r="DL92" s="49">
        <v>0</v>
      </c>
      <c r="DM92" s="48">
        <v>0</v>
      </c>
      <c r="DN92" s="31">
        <v>0</v>
      </c>
      <c r="DO92" s="49">
        <f t="shared" si="373"/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v>0</v>
      </c>
      <c r="DV92" s="48">
        <v>0</v>
      </c>
      <c r="DW92" s="31">
        <v>0</v>
      </c>
      <c r="DX92" s="49">
        <f t="shared" si="374"/>
        <v>0</v>
      </c>
      <c r="DY92" s="48">
        <v>0</v>
      </c>
      <c r="DZ92" s="31">
        <v>0</v>
      </c>
      <c r="EA92" s="49">
        <v>0</v>
      </c>
      <c r="EB92" s="48">
        <v>0</v>
      </c>
      <c r="EC92" s="31">
        <v>0</v>
      </c>
      <c r="ED92" s="49">
        <v>0</v>
      </c>
      <c r="EE92" s="48">
        <v>54</v>
      </c>
      <c r="EF92" s="31">
        <v>1416</v>
      </c>
      <c r="EG92" s="49">
        <f t="shared" si="379"/>
        <v>26222.222222222223</v>
      </c>
      <c r="EH92" s="48">
        <v>0</v>
      </c>
      <c r="EI92" s="31">
        <v>0</v>
      </c>
      <c r="EJ92" s="49">
        <v>0</v>
      </c>
      <c r="EK92" s="48">
        <v>0</v>
      </c>
      <c r="EL92" s="31">
        <v>0</v>
      </c>
      <c r="EM92" s="49">
        <v>0</v>
      </c>
      <c r="EN92" s="33">
        <f t="shared" si="303"/>
        <v>242</v>
      </c>
      <c r="EO92" s="34">
        <f t="shared" si="304"/>
        <v>4817</v>
      </c>
      <c r="EP92" s="4"/>
      <c r="EQ92" s="5"/>
      <c r="ER92" s="4"/>
      <c r="ES92" s="4"/>
      <c r="ET92" s="4"/>
      <c r="EU92" s="5"/>
      <c r="EV92" s="4"/>
      <c r="EW92" s="4"/>
      <c r="EX92" s="4"/>
      <c r="EY92" s="5"/>
      <c r="EZ92" s="4"/>
      <c r="FA92" s="4"/>
      <c r="FB92" s="4"/>
      <c r="FC92" s="5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65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77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66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87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67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68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69"/>
        <v>0</v>
      </c>
      <c r="CL93" s="48">
        <v>0</v>
      </c>
      <c r="CM93" s="31">
        <v>0</v>
      </c>
      <c r="CN93" s="49">
        <f t="shared" si="370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71"/>
        <v>0</v>
      </c>
      <c r="CU93" s="48">
        <v>0</v>
      </c>
      <c r="CV93" s="31">
        <v>0</v>
      </c>
      <c r="CW93" s="49">
        <f t="shared" si="372"/>
        <v>0</v>
      </c>
      <c r="CX93" s="48">
        <v>0</v>
      </c>
      <c r="CY93" s="31">
        <v>0</v>
      </c>
      <c r="CZ93" s="49">
        <v>0</v>
      </c>
      <c r="DA93" s="48">
        <v>36</v>
      </c>
      <c r="DB93" s="31">
        <v>397</v>
      </c>
      <c r="DC93" s="49">
        <f t="shared" si="381"/>
        <v>11027.777777777779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v>0</v>
      </c>
      <c r="DM93" s="48">
        <v>0</v>
      </c>
      <c r="DN93" s="31">
        <v>0</v>
      </c>
      <c r="DO93" s="49">
        <f t="shared" si="373"/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v>0</v>
      </c>
      <c r="DV93" s="48">
        <v>0</v>
      </c>
      <c r="DW93" s="31">
        <v>0</v>
      </c>
      <c r="DX93" s="49">
        <f t="shared" si="374"/>
        <v>0</v>
      </c>
      <c r="DY93" s="48">
        <v>0</v>
      </c>
      <c r="DZ93" s="31">
        <v>0</v>
      </c>
      <c r="EA93" s="49">
        <v>0</v>
      </c>
      <c r="EB93" s="48">
        <v>1</v>
      </c>
      <c r="EC93" s="31">
        <v>8</v>
      </c>
      <c r="ED93" s="49">
        <f t="shared" si="376"/>
        <v>8000</v>
      </c>
      <c r="EE93" s="48">
        <v>103</v>
      </c>
      <c r="EF93" s="31">
        <v>3253</v>
      </c>
      <c r="EG93" s="49">
        <f t="shared" si="379"/>
        <v>31582.524271844661</v>
      </c>
      <c r="EH93" s="48">
        <v>0</v>
      </c>
      <c r="EI93" s="31">
        <v>0</v>
      </c>
      <c r="EJ93" s="49">
        <v>0</v>
      </c>
      <c r="EK93" s="48">
        <v>0</v>
      </c>
      <c r="EL93" s="31">
        <v>0</v>
      </c>
      <c r="EM93" s="49">
        <v>0</v>
      </c>
      <c r="EN93" s="33">
        <f t="shared" si="303"/>
        <v>267</v>
      </c>
      <c r="EO93" s="34">
        <f t="shared" si="304"/>
        <v>5650</v>
      </c>
      <c r="EP93" s="4"/>
      <c r="EQ93" s="5"/>
      <c r="ER93" s="4"/>
      <c r="ES93" s="4"/>
      <c r="ET93" s="4"/>
      <c r="EU93" s="5"/>
      <c r="EV93" s="4"/>
      <c r="EW93" s="4"/>
      <c r="EX93" s="4"/>
      <c r="EY93" s="5"/>
      <c r="EZ93" s="4"/>
      <c r="FA93" s="4"/>
      <c r="FB93" s="4"/>
      <c r="FC93" s="5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64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65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66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68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69"/>
        <v>0</v>
      </c>
      <c r="CL94" s="48">
        <v>0</v>
      </c>
      <c r="CM94" s="31">
        <v>0</v>
      </c>
      <c r="CN94" s="49">
        <f t="shared" si="370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71"/>
        <v>0</v>
      </c>
      <c r="CU94" s="48">
        <v>0</v>
      </c>
      <c r="CV94" s="31">
        <v>0</v>
      </c>
      <c r="CW94" s="49">
        <f t="shared" si="372"/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v>0</v>
      </c>
      <c r="DM94" s="48">
        <v>0</v>
      </c>
      <c r="DN94" s="31">
        <v>0</v>
      </c>
      <c r="DO94" s="49">
        <f t="shared" si="373"/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v>0</v>
      </c>
      <c r="DV94" s="48">
        <v>0</v>
      </c>
      <c r="DW94" s="31">
        <v>0</v>
      </c>
      <c r="DX94" s="49">
        <f t="shared" si="374"/>
        <v>0</v>
      </c>
      <c r="DY94" s="48">
        <v>0</v>
      </c>
      <c r="DZ94" s="31">
        <v>0</v>
      </c>
      <c r="EA94" s="49">
        <v>0</v>
      </c>
      <c r="EB94" s="48">
        <v>0</v>
      </c>
      <c r="EC94" s="31">
        <v>0</v>
      </c>
      <c r="ED94" s="49">
        <v>0</v>
      </c>
      <c r="EE94" s="48">
        <v>90</v>
      </c>
      <c r="EF94" s="31">
        <v>2693</v>
      </c>
      <c r="EG94" s="49">
        <f t="shared" si="379"/>
        <v>29922.222222222219</v>
      </c>
      <c r="EH94" s="48">
        <v>0</v>
      </c>
      <c r="EI94" s="31">
        <v>0</v>
      </c>
      <c r="EJ94" s="49">
        <v>0</v>
      </c>
      <c r="EK94" s="48">
        <v>0</v>
      </c>
      <c r="EL94" s="31">
        <v>0</v>
      </c>
      <c r="EM94" s="49">
        <v>0</v>
      </c>
      <c r="EN94" s="33">
        <f t="shared" si="303"/>
        <v>280</v>
      </c>
      <c r="EO94" s="34">
        <f t="shared" si="304"/>
        <v>5412</v>
      </c>
      <c r="EP94" s="4"/>
      <c r="EQ94" s="5"/>
      <c r="ER94" s="4"/>
      <c r="ES94" s="4"/>
      <c r="ET94" s="4"/>
      <c r="EU94" s="5"/>
      <c r="EV94" s="4"/>
      <c r="EW94" s="4"/>
      <c r="EX94" s="4"/>
      <c r="EY94" s="5"/>
      <c r="EZ94" s="4"/>
      <c r="FA94" s="4"/>
      <c r="FB94" s="4"/>
      <c r="FC94" s="5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83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66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68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69"/>
        <v>0</v>
      </c>
      <c r="CL95" s="48">
        <v>0</v>
      </c>
      <c r="CM95" s="31">
        <v>0</v>
      </c>
      <c r="CN95" s="49">
        <f t="shared" si="370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71"/>
        <v>0</v>
      </c>
      <c r="CU95" s="48">
        <v>0</v>
      </c>
      <c r="CV95" s="31">
        <v>0</v>
      </c>
      <c r="CW95" s="49">
        <f t="shared" si="372"/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v>0</v>
      </c>
      <c r="DM95" s="48">
        <v>0</v>
      </c>
      <c r="DN95" s="31">
        <v>0</v>
      </c>
      <c r="DO95" s="49">
        <f t="shared" si="373"/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v>0</v>
      </c>
      <c r="DV95" s="48">
        <v>0</v>
      </c>
      <c r="DW95" s="31">
        <v>0</v>
      </c>
      <c r="DX95" s="49">
        <f t="shared" si="374"/>
        <v>0</v>
      </c>
      <c r="DY95" s="48">
        <v>0</v>
      </c>
      <c r="DZ95" s="31">
        <v>0</v>
      </c>
      <c r="EA95" s="49">
        <v>0</v>
      </c>
      <c r="EB95" s="48">
        <v>26</v>
      </c>
      <c r="EC95" s="31">
        <v>559</v>
      </c>
      <c r="ED95" s="49">
        <f t="shared" si="376"/>
        <v>21500</v>
      </c>
      <c r="EE95" s="48">
        <v>27</v>
      </c>
      <c r="EF95" s="31">
        <v>2123</v>
      </c>
      <c r="EG95" s="49">
        <f t="shared" si="379"/>
        <v>78629.629629629635</v>
      </c>
      <c r="EH95" s="48">
        <v>0</v>
      </c>
      <c r="EI95" s="31">
        <v>0</v>
      </c>
      <c r="EJ95" s="49">
        <v>0</v>
      </c>
      <c r="EK95" s="48">
        <v>0</v>
      </c>
      <c r="EL95" s="31">
        <v>0</v>
      </c>
      <c r="EM95" s="49">
        <v>0</v>
      </c>
      <c r="EN95" s="33">
        <f t="shared" si="303"/>
        <v>196</v>
      </c>
      <c r="EO95" s="34">
        <f t="shared" si="304"/>
        <v>4833</v>
      </c>
      <c r="EP95" s="4"/>
      <c r="EQ95" s="5"/>
      <c r="ER95" s="4"/>
      <c r="ES95" s="4"/>
      <c r="ET95" s="4"/>
      <c r="EU95" s="5"/>
      <c r="EV95" s="4"/>
      <c r="EW95" s="4"/>
      <c r="EX95" s="4"/>
      <c r="EY95" s="5"/>
      <c r="EZ95" s="4"/>
      <c r="FA95" s="4"/>
      <c r="FB95" s="4"/>
      <c r="FC95" s="5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88">SUM(AD84:AD95)</f>
        <v>402</v>
      </c>
      <c r="AE96" s="40">
        <f t="shared" si="388"/>
        <v>8270</v>
      </c>
      <c r="AF96" s="52"/>
      <c r="AG96" s="51">
        <f t="shared" ref="AG96:AH96" si="389">SUM(AG84:AG95)</f>
        <v>0</v>
      </c>
      <c r="AH96" s="40">
        <f t="shared" si="389"/>
        <v>0</v>
      </c>
      <c r="AI96" s="52"/>
      <c r="AJ96" s="51">
        <f t="shared" ref="AJ96:AK96" si="390">SUM(AJ84:AJ95)</f>
        <v>11</v>
      </c>
      <c r="AK96" s="40">
        <f t="shared" si="390"/>
        <v>875</v>
      </c>
      <c r="AL96" s="52"/>
      <c r="AM96" s="51">
        <f t="shared" ref="AM96:AN96" si="391">SUM(AM84:AM95)</f>
        <v>0</v>
      </c>
      <c r="AN96" s="40">
        <f t="shared" si="391"/>
        <v>30</v>
      </c>
      <c r="AO96" s="52"/>
      <c r="AP96" s="51">
        <f t="shared" ref="AP96:AQ96" si="392">SUM(AP84:AP95)</f>
        <v>0</v>
      </c>
      <c r="AQ96" s="40">
        <f t="shared" si="392"/>
        <v>0</v>
      </c>
      <c r="AR96" s="52"/>
      <c r="AS96" s="51">
        <f t="shared" ref="AS96:AT96" si="393">SUM(AS84:AS95)</f>
        <v>10</v>
      </c>
      <c r="AT96" s="40">
        <f t="shared" si="393"/>
        <v>783</v>
      </c>
      <c r="AU96" s="52"/>
      <c r="AV96" s="51">
        <f t="shared" ref="AV96:AW96" si="394">SUM(AV84:AV95)</f>
        <v>0</v>
      </c>
      <c r="AW96" s="40">
        <f t="shared" si="394"/>
        <v>0</v>
      </c>
      <c r="AX96" s="52"/>
      <c r="AY96" s="51">
        <f t="shared" ref="AY96:AZ96" si="395">SUM(AY84:AY95)</f>
        <v>1</v>
      </c>
      <c r="AZ96" s="40">
        <f t="shared" si="395"/>
        <v>26</v>
      </c>
      <c r="BA96" s="52"/>
      <c r="BB96" s="51">
        <f t="shared" ref="BB96:BC96" si="396">SUM(BB84:BB95)</f>
        <v>1</v>
      </c>
      <c r="BC96" s="40">
        <f t="shared" si="396"/>
        <v>51</v>
      </c>
      <c r="BD96" s="52"/>
      <c r="BE96" s="51">
        <f t="shared" ref="BE96:BF96" si="397">SUM(BE84:BE95)</f>
        <v>2</v>
      </c>
      <c r="BF96" s="40">
        <f t="shared" si="397"/>
        <v>294</v>
      </c>
      <c r="BG96" s="52"/>
      <c r="BH96" s="51">
        <f t="shared" ref="BH96:BI96" si="398">SUM(BH84:BH95)</f>
        <v>0</v>
      </c>
      <c r="BI96" s="40">
        <f t="shared" si="398"/>
        <v>0</v>
      </c>
      <c r="BJ96" s="52"/>
      <c r="BK96" s="51">
        <f t="shared" ref="BK96:BL96" si="399">SUM(BK84:BK95)</f>
        <v>0</v>
      </c>
      <c r="BL96" s="40">
        <f t="shared" si="399"/>
        <v>0</v>
      </c>
      <c r="BM96" s="52"/>
      <c r="BN96" s="51">
        <f t="shared" ref="BN96:BO96" si="400">SUM(BN84:BN95)</f>
        <v>0</v>
      </c>
      <c r="BO96" s="40">
        <f t="shared" si="400"/>
        <v>0</v>
      </c>
      <c r="BP96" s="52"/>
      <c r="BQ96" s="51">
        <f t="shared" ref="BQ96:BR96" si="401">SUM(BQ84:BQ95)</f>
        <v>3</v>
      </c>
      <c r="BR96" s="40">
        <f t="shared" si="401"/>
        <v>107</v>
      </c>
      <c r="BS96" s="52"/>
      <c r="BT96" s="51">
        <f t="shared" ref="BT96:BU96" si="402">SUM(BT84:BT95)</f>
        <v>0</v>
      </c>
      <c r="BU96" s="40">
        <f t="shared" si="402"/>
        <v>0</v>
      </c>
      <c r="BV96" s="52"/>
      <c r="BW96" s="51">
        <f t="shared" ref="BW96:BX96" si="403">SUM(BW84:BW95)</f>
        <v>0</v>
      </c>
      <c r="BX96" s="40">
        <f t="shared" si="403"/>
        <v>0</v>
      </c>
      <c r="BY96" s="52"/>
      <c r="BZ96" s="51">
        <f t="shared" ref="BZ96:CA96" si="404">SUM(BZ84:BZ95)</f>
        <v>0</v>
      </c>
      <c r="CA96" s="40">
        <f t="shared" si="404"/>
        <v>0</v>
      </c>
      <c r="CB96" s="52"/>
      <c r="CC96" s="51">
        <f t="shared" ref="CC96:CD96" si="405">SUM(CC84:CC95)</f>
        <v>501</v>
      </c>
      <c r="CD96" s="40">
        <f t="shared" si="405"/>
        <v>5710</v>
      </c>
      <c r="CE96" s="52"/>
      <c r="CF96" s="51">
        <f t="shared" ref="CF96:CG96" si="406">SUM(CF84:CF95)</f>
        <v>1</v>
      </c>
      <c r="CG96" s="40">
        <f t="shared" si="406"/>
        <v>286</v>
      </c>
      <c r="CH96" s="52"/>
      <c r="CI96" s="51">
        <f t="shared" ref="CI96:CJ96" si="407">SUM(CI84:CI95)</f>
        <v>0</v>
      </c>
      <c r="CJ96" s="40">
        <f t="shared" si="407"/>
        <v>0</v>
      </c>
      <c r="CK96" s="52"/>
      <c r="CL96" s="51">
        <f t="shared" ref="CL96:CM96" si="408">SUM(CL84:CL95)</f>
        <v>0</v>
      </c>
      <c r="CM96" s="40">
        <f t="shared" si="408"/>
        <v>0</v>
      </c>
      <c r="CN96" s="52"/>
      <c r="CO96" s="51">
        <f t="shared" ref="CO96:CP96" si="409">SUM(CO84:CO95)</f>
        <v>0</v>
      </c>
      <c r="CP96" s="40">
        <f t="shared" si="409"/>
        <v>0</v>
      </c>
      <c r="CQ96" s="52"/>
      <c r="CR96" s="51">
        <f t="shared" ref="CR96:CS96" si="410">SUM(CR84:CR95)</f>
        <v>0</v>
      </c>
      <c r="CS96" s="40">
        <f t="shared" si="410"/>
        <v>0</v>
      </c>
      <c r="CT96" s="52"/>
      <c r="CU96" s="51">
        <f t="shared" ref="CU96:CV96" si="411">SUM(CU84:CU95)</f>
        <v>0</v>
      </c>
      <c r="CV96" s="40">
        <f t="shared" si="411"/>
        <v>0</v>
      </c>
      <c r="CW96" s="52"/>
      <c r="CX96" s="51">
        <f t="shared" ref="CX96:CY96" si="412">SUM(CX84:CX95)</f>
        <v>0</v>
      </c>
      <c r="CY96" s="40">
        <f t="shared" si="412"/>
        <v>0</v>
      </c>
      <c r="CZ96" s="52"/>
      <c r="DA96" s="51">
        <f t="shared" ref="DA96:DB96" si="413">SUM(DA84:DA95)</f>
        <v>204</v>
      </c>
      <c r="DB96" s="40">
        <f t="shared" si="413"/>
        <v>2492</v>
      </c>
      <c r="DC96" s="52"/>
      <c r="DD96" s="51">
        <f t="shared" ref="DD96:DE96" si="414">SUM(DD84:DD95)</f>
        <v>22</v>
      </c>
      <c r="DE96" s="40">
        <f t="shared" si="414"/>
        <v>140</v>
      </c>
      <c r="DF96" s="52"/>
      <c r="DG96" s="51">
        <f t="shared" ref="DG96:DH96" si="415">SUM(DG84:DG95)</f>
        <v>0</v>
      </c>
      <c r="DH96" s="40">
        <f t="shared" si="415"/>
        <v>11</v>
      </c>
      <c r="DI96" s="52"/>
      <c r="DJ96" s="51">
        <f t="shared" ref="DJ96:DK96" si="416">SUM(DJ84:DJ95)</f>
        <v>0</v>
      </c>
      <c r="DK96" s="40">
        <f t="shared" si="416"/>
        <v>0</v>
      </c>
      <c r="DL96" s="52"/>
      <c r="DM96" s="51">
        <f t="shared" ref="DM96:DN96" si="417">SUM(DM84:DM95)</f>
        <v>0</v>
      </c>
      <c r="DN96" s="40">
        <f t="shared" si="417"/>
        <v>0</v>
      </c>
      <c r="DO96" s="52"/>
      <c r="DP96" s="51">
        <f t="shared" ref="DP96:DQ96" si="418">SUM(DP84:DP95)</f>
        <v>0</v>
      </c>
      <c r="DQ96" s="40">
        <f t="shared" si="418"/>
        <v>0</v>
      </c>
      <c r="DR96" s="52"/>
      <c r="DS96" s="51">
        <f t="shared" ref="DS96:DT96" si="419">SUM(DS84:DS95)</f>
        <v>0</v>
      </c>
      <c r="DT96" s="40">
        <f t="shared" si="419"/>
        <v>0</v>
      </c>
      <c r="DU96" s="52"/>
      <c r="DV96" s="51">
        <f t="shared" ref="DV96:DW96" si="420">SUM(DV84:DV95)</f>
        <v>0</v>
      </c>
      <c r="DW96" s="40">
        <f t="shared" si="420"/>
        <v>0</v>
      </c>
      <c r="DX96" s="52"/>
      <c r="DY96" s="51">
        <f t="shared" ref="DY96:DZ96" si="421">SUM(DY84:DY95)</f>
        <v>0</v>
      </c>
      <c r="DZ96" s="40">
        <f t="shared" si="421"/>
        <v>0</v>
      </c>
      <c r="EA96" s="52"/>
      <c r="EB96" s="51">
        <f t="shared" ref="EB96:EC96" si="422">SUM(EB84:EB95)</f>
        <v>93</v>
      </c>
      <c r="EC96" s="40">
        <f t="shared" si="422"/>
        <v>2029</v>
      </c>
      <c r="ED96" s="52"/>
      <c r="EE96" s="51">
        <f t="shared" ref="EE96:EF96" si="423">SUM(EE84:EE95)</f>
        <v>646</v>
      </c>
      <c r="EF96" s="40">
        <f t="shared" si="423"/>
        <v>22403</v>
      </c>
      <c r="EG96" s="52"/>
      <c r="EH96" s="51">
        <f t="shared" ref="EH96:EI96" si="424">SUM(EH84:EH95)</f>
        <v>0</v>
      </c>
      <c r="EI96" s="40">
        <f t="shared" si="424"/>
        <v>0</v>
      </c>
      <c r="EJ96" s="52"/>
      <c r="EK96" s="51">
        <f t="shared" ref="EK96:EL96" si="425">SUM(EK84:EK95)</f>
        <v>0</v>
      </c>
      <c r="EL96" s="40">
        <f t="shared" si="425"/>
        <v>0</v>
      </c>
      <c r="EM96" s="52"/>
      <c r="EN96" s="41">
        <f t="shared" si="303"/>
        <v>2996</v>
      </c>
      <c r="EO96" s="42">
        <f t="shared" si="304"/>
        <v>76462</v>
      </c>
      <c r="EP96" s="4"/>
      <c r="EQ96" s="5"/>
      <c r="ER96" s="4"/>
      <c r="ES96" s="4"/>
      <c r="ET96" s="4"/>
      <c r="EU96" s="5"/>
      <c r="EV96" s="4"/>
      <c r="EW96" s="4"/>
      <c r="EX96" s="4"/>
      <c r="EY96" s="5"/>
      <c r="EZ96" s="4"/>
      <c r="FA96" s="4"/>
      <c r="FB96" s="4"/>
      <c r="FC96" s="5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3"/>
      <c r="GR96" s="3"/>
      <c r="GW96" s="3"/>
      <c r="HB96" s="3"/>
      <c r="HG96" s="3"/>
      <c r="HL96" s="3"/>
      <c r="HQ96" s="3"/>
      <c r="HV96" s="3"/>
      <c r="IA96" s="3"/>
      <c r="IF96" s="3"/>
      <c r="IK96" s="3"/>
      <c r="IP96" s="3"/>
      <c r="IU96" s="3"/>
      <c r="IZ96" s="3"/>
      <c r="JE96" s="3"/>
    </row>
    <row r="97" spans="1:265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26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27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28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29">IF(CI97=0,0,CJ97/CI97*1000)</f>
        <v>0</v>
      </c>
      <c r="CL97" s="48">
        <v>0</v>
      </c>
      <c r="CM97" s="31">
        <v>0</v>
      </c>
      <c r="CN97" s="49">
        <f t="shared" ref="CN97:CN108" si="430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31">IF(CR97=0,0,CS97/CR97*1000)</f>
        <v>0</v>
      </c>
      <c r="CU97" s="48">
        <v>0</v>
      </c>
      <c r="CV97" s="31">
        <v>0</v>
      </c>
      <c r="CW97" s="49">
        <f t="shared" ref="CW97:CW108" si="432">IF(CU97=0,0,CV97/CU97*1000)</f>
        <v>0</v>
      </c>
      <c r="CX97" s="48">
        <v>0</v>
      </c>
      <c r="CY97" s="31">
        <v>0</v>
      </c>
      <c r="CZ97" s="49">
        <v>0</v>
      </c>
      <c r="DA97" s="48">
        <v>12</v>
      </c>
      <c r="DB97" s="31">
        <v>126</v>
      </c>
      <c r="DC97" s="49">
        <f t="shared" ref="DC97:DC102" si="433">DB97/DA97*1000</f>
        <v>10500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v>0</v>
      </c>
      <c r="DM97" s="48">
        <v>0</v>
      </c>
      <c r="DN97" s="31">
        <v>0</v>
      </c>
      <c r="DO97" s="49">
        <f t="shared" ref="DO97:DO108" si="434">IF(DM97=0,0,DN97/DM97*1000)</f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v>0</v>
      </c>
      <c r="DV97" s="48">
        <v>0</v>
      </c>
      <c r="DW97" s="31">
        <v>0</v>
      </c>
      <c r="DX97" s="49">
        <f t="shared" ref="DX97:DX108" si="435">IF(DV97=0,0,DW97/DV97*1000)</f>
        <v>0</v>
      </c>
      <c r="DY97" s="48">
        <v>0</v>
      </c>
      <c r="DZ97" s="31">
        <v>0</v>
      </c>
      <c r="EA97" s="49">
        <v>0</v>
      </c>
      <c r="EB97" s="48">
        <v>11</v>
      </c>
      <c r="EC97" s="31">
        <v>674</v>
      </c>
      <c r="ED97" s="49">
        <f t="shared" ref="ED97:ED108" si="436">EC97/EB97*1000</f>
        <v>61272.727272727272</v>
      </c>
      <c r="EE97" s="48">
        <v>17</v>
      </c>
      <c r="EF97" s="31">
        <v>290</v>
      </c>
      <c r="EG97" s="49">
        <f t="shared" ref="EG97:EG108" si="437">EF97/EE97*1000</f>
        <v>17058.823529411766</v>
      </c>
      <c r="EH97" s="48">
        <v>0</v>
      </c>
      <c r="EI97" s="31">
        <v>0</v>
      </c>
      <c r="EJ97" s="49">
        <v>0</v>
      </c>
      <c r="EK97" s="48">
        <v>0</v>
      </c>
      <c r="EL97" s="31">
        <v>0</v>
      </c>
      <c r="EM97" s="49">
        <v>0</v>
      </c>
      <c r="EN97" s="33">
        <f t="shared" si="303"/>
        <v>138</v>
      </c>
      <c r="EO97" s="34">
        <f t="shared" si="304"/>
        <v>2665</v>
      </c>
      <c r="EP97" s="4"/>
      <c r="EQ97" s="5"/>
      <c r="ER97" s="4"/>
      <c r="ES97" s="4"/>
      <c r="ET97" s="4"/>
      <c r="EU97" s="5"/>
      <c r="EV97" s="4"/>
      <c r="EW97" s="4"/>
      <c r="EX97" s="4"/>
      <c r="EY97" s="5"/>
      <c r="EZ97" s="4"/>
      <c r="FA97" s="4"/>
      <c r="FB97" s="4"/>
      <c r="FC97" s="5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38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28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39">CD98/CC98*1000</f>
        <v>12292.682926829268</v>
      </c>
      <c r="CF98" s="48">
        <v>1</v>
      </c>
      <c r="CG98" s="31">
        <v>480</v>
      </c>
      <c r="CH98" s="49">
        <f t="shared" ref="CH98" si="440">CG98/CF98*1000</f>
        <v>480000</v>
      </c>
      <c r="CI98" s="48">
        <v>0</v>
      </c>
      <c r="CJ98" s="31">
        <v>0</v>
      </c>
      <c r="CK98" s="49">
        <f t="shared" si="429"/>
        <v>0</v>
      </c>
      <c r="CL98" s="48">
        <v>0</v>
      </c>
      <c r="CM98" s="31">
        <v>0</v>
      </c>
      <c r="CN98" s="49">
        <f t="shared" si="430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31"/>
        <v>0</v>
      </c>
      <c r="CU98" s="48">
        <v>0</v>
      </c>
      <c r="CV98" s="31">
        <v>0</v>
      </c>
      <c r="CW98" s="49">
        <f t="shared" si="432"/>
        <v>0</v>
      </c>
      <c r="CX98" s="48">
        <v>0</v>
      </c>
      <c r="CY98" s="31">
        <v>0</v>
      </c>
      <c r="CZ98" s="49">
        <v>0</v>
      </c>
      <c r="DA98" s="48">
        <v>24</v>
      </c>
      <c r="DB98" s="31">
        <v>267</v>
      </c>
      <c r="DC98" s="49">
        <f t="shared" si="433"/>
        <v>11125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v>0</v>
      </c>
      <c r="DM98" s="48">
        <v>0</v>
      </c>
      <c r="DN98" s="31">
        <v>0</v>
      </c>
      <c r="DO98" s="49">
        <f t="shared" si="434"/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v>0</v>
      </c>
      <c r="DV98" s="48">
        <v>0</v>
      </c>
      <c r="DW98" s="31">
        <v>0</v>
      </c>
      <c r="DX98" s="49">
        <f t="shared" si="435"/>
        <v>0</v>
      </c>
      <c r="DY98" s="48">
        <v>0</v>
      </c>
      <c r="DZ98" s="31">
        <v>0</v>
      </c>
      <c r="EA98" s="49">
        <v>0</v>
      </c>
      <c r="EB98" s="48">
        <v>0</v>
      </c>
      <c r="EC98" s="31">
        <v>1</v>
      </c>
      <c r="ED98" s="49">
        <v>0</v>
      </c>
      <c r="EE98" s="48">
        <v>54</v>
      </c>
      <c r="EF98" s="31">
        <v>1489</v>
      </c>
      <c r="EG98" s="49">
        <f t="shared" si="437"/>
        <v>27574.074074074073</v>
      </c>
      <c r="EH98" s="48">
        <v>0</v>
      </c>
      <c r="EI98" s="31">
        <v>0</v>
      </c>
      <c r="EJ98" s="49">
        <v>0</v>
      </c>
      <c r="EK98" s="48">
        <v>0</v>
      </c>
      <c r="EL98" s="31">
        <v>0</v>
      </c>
      <c r="EM98" s="49">
        <v>0</v>
      </c>
      <c r="EN98" s="33">
        <f t="shared" si="303"/>
        <v>206</v>
      </c>
      <c r="EO98" s="34">
        <f t="shared" si="304"/>
        <v>4527</v>
      </c>
      <c r="EP98" s="4"/>
      <c r="EQ98" s="5"/>
      <c r="ER98" s="4"/>
      <c r="ES98" s="4"/>
      <c r="ET98" s="4"/>
      <c r="EU98" s="5"/>
      <c r="EV98" s="4"/>
      <c r="EW98" s="4"/>
      <c r="EX98" s="4"/>
      <c r="EY98" s="5"/>
      <c r="EZ98" s="4"/>
      <c r="FA98" s="4"/>
      <c r="FB98" s="4"/>
      <c r="FC98" s="5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26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41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39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29"/>
        <v>0</v>
      </c>
      <c r="CL99" s="48">
        <v>0</v>
      </c>
      <c r="CM99" s="31">
        <v>0</v>
      </c>
      <c r="CN99" s="49">
        <f t="shared" si="430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31"/>
        <v>0</v>
      </c>
      <c r="CU99" s="48">
        <v>0</v>
      </c>
      <c r="CV99" s="31">
        <v>0</v>
      </c>
      <c r="CW99" s="49">
        <f t="shared" si="432"/>
        <v>0</v>
      </c>
      <c r="CX99" s="48">
        <v>0</v>
      </c>
      <c r="CY99" s="31">
        <v>0</v>
      </c>
      <c r="CZ99" s="49">
        <v>0</v>
      </c>
      <c r="DA99" s="48">
        <v>36</v>
      </c>
      <c r="DB99" s="31">
        <v>410</v>
      </c>
      <c r="DC99" s="49">
        <f t="shared" si="433"/>
        <v>11388.888888888889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v>0</v>
      </c>
      <c r="DM99" s="48">
        <v>0</v>
      </c>
      <c r="DN99" s="31">
        <v>0</v>
      </c>
      <c r="DO99" s="49">
        <f t="shared" si="434"/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v>0</v>
      </c>
      <c r="DV99" s="48">
        <v>0</v>
      </c>
      <c r="DW99" s="31">
        <v>0</v>
      </c>
      <c r="DX99" s="49">
        <f t="shared" si="435"/>
        <v>0</v>
      </c>
      <c r="DY99" s="48">
        <v>0</v>
      </c>
      <c r="DZ99" s="31">
        <v>0</v>
      </c>
      <c r="EA99" s="49">
        <v>0</v>
      </c>
      <c r="EB99" s="48">
        <v>30</v>
      </c>
      <c r="EC99" s="31">
        <v>648</v>
      </c>
      <c r="ED99" s="49">
        <f t="shared" si="436"/>
        <v>21600</v>
      </c>
      <c r="EE99" s="48">
        <v>36</v>
      </c>
      <c r="EF99" s="31">
        <v>1105</v>
      </c>
      <c r="EG99" s="49">
        <f t="shared" si="437"/>
        <v>30694.444444444442</v>
      </c>
      <c r="EH99" s="48">
        <v>0</v>
      </c>
      <c r="EI99" s="31">
        <v>0</v>
      </c>
      <c r="EJ99" s="49">
        <v>0</v>
      </c>
      <c r="EK99" s="48">
        <v>0</v>
      </c>
      <c r="EL99" s="31">
        <v>0</v>
      </c>
      <c r="EM99" s="49">
        <v>0</v>
      </c>
      <c r="EN99" s="33">
        <f t="shared" si="303"/>
        <v>156</v>
      </c>
      <c r="EO99" s="34">
        <f t="shared" si="304"/>
        <v>3915</v>
      </c>
      <c r="EP99" s="4"/>
      <c r="EQ99" s="5"/>
      <c r="ER99" s="4"/>
      <c r="ES99" s="4"/>
      <c r="ET99" s="4"/>
      <c r="EU99" s="5"/>
      <c r="EV99" s="4"/>
      <c r="EW99" s="4"/>
      <c r="EX99" s="4"/>
      <c r="EY99" s="5"/>
      <c r="EZ99" s="4"/>
      <c r="FA99" s="4"/>
      <c r="FB99" s="4"/>
      <c r="FC99" s="5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27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38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28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29"/>
        <v>0</v>
      </c>
      <c r="CL100" s="48">
        <v>0</v>
      </c>
      <c r="CM100" s="31">
        <v>0</v>
      </c>
      <c r="CN100" s="49">
        <f t="shared" si="430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31"/>
        <v>0</v>
      </c>
      <c r="CU100" s="48">
        <v>0</v>
      </c>
      <c r="CV100" s="31">
        <v>0</v>
      </c>
      <c r="CW100" s="49">
        <f t="shared" si="432"/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v>0</v>
      </c>
      <c r="DM100" s="48">
        <v>0</v>
      </c>
      <c r="DN100" s="31">
        <v>0</v>
      </c>
      <c r="DO100" s="49">
        <f t="shared" si="434"/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v>0</v>
      </c>
      <c r="DV100" s="48">
        <v>0</v>
      </c>
      <c r="DW100" s="31">
        <v>0</v>
      </c>
      <c r="DX100" s="49">
        <f t="shared" si="435"/>
        <v>0</v>
      </c>
      <c r="DY100" s="48">
        <v>0</v>
      </c>
      <c r="DZ100" s="31">
        <v>0</v>
      </c>
      <c r="EA100" s="49">
        <v>0</v>
      </c>
      <c r="EB100" s="48">
        <v>21</v>
      </c>
      <c r="EC100" s="31">
        <v>1329</v>
      </c>
      <c r="ED100" s="49">
        <f t="shared" si="436"/>
        <v>63285.714285714283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48">
        <v>0</v>
      </c>
      <c r="EL100" s="31">
        <v>0</v>
      </c>
      <c r="EM100" s="49">
        <v>0</v>
      </c>
      <c r="EN100" s="33">
        <f t="shared" si="303"/>
        <v>149</v>
      </c>
      <c r="EO100" s="34">
        <f t="shared" si="304"/>
        <v>3913</v>
      </c>
      <c r="EP100" s="4"/>
      <c r="EQ100" s="5"/>
      <c r="ER100" s="4"/>
      <c r="ES100" s="4"/>
      <c r="ET100" s="4"/>
      <c r="EU100" s="5"/>
      <c r="EV100" s="4"/>
      <c r="EW100" s="4"/>
      <c r="EX100" s="4"/>
      <c r="EY100" s="5"/>
      <c r="EZ100" s="4"/>
      <c r="FA100" s="4"/>
      <c r="FB100" s="4"/>
      <c r="FC100" s="5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26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42">V101/U101*1000</f>
        <v>41454.545454545456</v>
      </c>
      <c r="X101" s="48">
        <v>76</v>
      </c>
      <c r="Y101" s="31">
        <v>1413</v>
      </c>
      <c r="Z101" s="49">
        <f t="shared" si="438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28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43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39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29"/>
        <v>0</v>
      </c>
      <c r="CL101" s="48">
        <v>0</v>
      </c>
      <c r="CM101" s="31">
        <v>0</v>
      </c>
      <c r="CN101" s="49">
        <f t="shared" si="430"/>
        <v>0</v>
      </c>
      <c r="CO101" s="48">
        <v>40</v>
      </c>
      <c r="CP101" s="31">
        <v>646</v>
      </c>
      <c r="CQ101" s="49">
        <f t="shared" ref="CQ101:CQ104" si="444">CP101/CO101*1000</f>
        <v>16149.999999999998</v>
      </c>
      <c r="CR101" s="48">
        <v>0</v>
      </c>
      <c r="CS101" s="31">
        <v>0</v>
      </c>
      <c r="CT101" s="49">
        <f t="shared" si="431"/>
        <v>0</v>
      </c>
      <c r="CU101" s="48">
        <v>0</v>
      </c>
      <c r="CV101" s="31">
        <v>0</v>
      </c>
      <c r="CW101" s="49">
        <f t="shared" si="432"/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v>0</v>
      </c>
      <c r="DM101" s="48">
        <v>0</v>
      </c>
      <c r="DN101" s="31">
        <v>0</v>
      </c>
      <c r="DO101" s="49">
        <f t="shared" si="434"/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v>0</v>
      </c>
      <c r="DV101" s="48">
        <v>0</v>
      </c>
      <c r="DW101" s="31">
        <v>0</v>
      </c>
      <c r="DX101" s="49">
        <f t="shared" si="435"/>
        <v>0</v>
      </c>
      <c r="DY101" s="48">
        <v>0</v>
      </c>
      <c r="DZ101" s="31">
        <v>0</v>
      </c>
      <c r="EA101" s="49">
        <v>0</v>
      </c>
      <c r="EB101" s="48">
        <v>8</v>
      </c>
      <c r="EC101" s="31">
        <v>501</v>
      </c>
      <c r="ED101" s="49">
        <f t="shared" si="436"/>
        <v>62625</v>
      </c>
      <c r="EE101" s="48">
        <v>156</v>
      </c>
      <c r="EF101" s="31">
        <v>4777</v>
      </c>
      <c r="EG101" s="49">
        <f t="shared" si="437"/>
        <v>30621.794871794871</v>
      </c>
      <c r="EH101" s="48">
        <v>0</v>
      </c>
      <c r="EI101" s="31">
        <v>0</v>
      </c>
      <c r="EJ101" s="49">
        <v>0</v>
      </c>
      <c r="EK101" s="48">
        <v>0</v>
      </c>
      <c r="EL101" s="31">
        <v>0</v>
      </c>
      <c r="EM101" s="49">
        <v>0</v>
      </c>
      <c r="EN101" s="33">
        <f t="shared" si="303"/>
        <v>465</v>
      </c>
      <c r="EO101" s="34">
        <f t="shared" si="304"/>
        <v>13640</v>
      </c>
      <c r="EP101" s="4"/>
      <c r="EQ101" s="5"/>
      <c r="ER101" s="4"/>
      <c r="ES101" s="4"/>
      <c r="ET101" s="4"/>
      <c r="EU101" s="5"/>
      <c r="EV101" s="4"/>
      <c r="EW101" s="4"/>
      <c r="EX101" s="4"/>
      <c r="EY101" s="5"/>
      <c r="EZ101" s="4"/>
      <c r="FA101" s="4"/>
      <c r="FB101" s="4"/>
      <c r="FC101" s="5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26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42"/>
        <v>19300</v>
      </c>
      <c r="X102" s="48">
        <v>49</v>
      </c>
      <c r="Y102" s="31">
        <v>1398</v>
      </c>
      <c r="Z102" s="49">
        <f t="shared" si="438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28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39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29"/>
        <v>0</v>
      </c>
      <c r="CL102" s="48">
        <v>0</v>
      </c>
      <c r="CM102" s="31">
        <v>0</v>
      </c>
      <c r="CN102" s="49">
        <f t="shared" si="430"/>
        <v>0</v>
      </c>
      <c r="CO102" s="48">
        <v>78</v>
      </c>
      <c r="CP102" s="31">
        <v>1227</v>
      </c>
      <c r="CQ102" s="49">
        <f t="shared" si="444"/>
        <v>15730.76923076923</v>
      </c>
      <c r="CR102" s="48">
        <v>0</v>
      </c>
      <c r="CS102" s="31">
        <v>0</v>
      </c>
      <c r="CT102" s="49">
        <f t="shared" si="431"/>
        <v>0</v>
      </c>
      <c r="CU102" s="48">
        <v>0</v>
      </c>
      <c r="CV102" s="31">
        <v>0</v>
      </c>
      <c r="CW102" s="49">
        <f t="shared" si="432"/>
        <v>0</v>
      </c>
      <c r="CX102" s="48">
        <v>0</v>
      </c>
      <c r="CY102" s="31">
        <v>0</v>
      </c>
      <c r="CZ102" s="49">
        <v>0</v>
      </c>
      <c r="DA102" s="48">
        <v>36</v>
      </c>
      <c r="DB102" s="31">
        <v>577</v>
      </c>
      <c r="DC102" s="49">
        <f t="shared" si="433"/>
        <v>16027.777777777779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v>0</v>
      </c>
      <c r="DM102" s="48">
        <v>0</v>
      </c>
      <c r="DN102" s="31">
        <v>0</v>
      </c>
      <c r="DO102" s="49">
        <f t="shared" si="434"/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v>0</v>
      </c>
      <c r="DV102" s="48">
        <v>0</v>
      </c>
      <c r="DW102" s="31">
        <v>0</v>
      </c>
      <c r="DX102" s="49">
        <f t="shared" si="435"/>
        <v>0</v>
      </c>
      <c r="DY102" s="48">
        <v>0</v>
      </c>
      <c r="DZ102" s="31">
        <v>0</v>
      </c>
      <c r="EA102" s="49">
        <v>0</v>
      </c>
      <c r="EB102" s="48">
        <v>30</v>
      </c>
      <c r="EC102" s="31">
        <v>663</v>
      </c>
      <c r="ED102" s="49">
        <f t="shared" si="436"/>
        <v>22100</v>
      </c>
      <c r="EE102" s="48">
        <v>21</v>
      </c>
      <c r="EF102" s="31">
        <v>961</v>
      </c>
      <c r="EG102" s="49">
        <f t="shared" si="437"/>
        <v>45761.904761904756</v>
      </c>
      <c r="EH102" s="48">
        <v>0</v>
      </c>
      <c r="EI102" s="31">
        <v>0</v>
      </c>
      <c r="EJ102" s="49">
        <v>0</v>
      </c>
      <c r="EK102" s="48">
        <v>0</v>
      </c>
      <c r="EL102" s="31">
        <v>0</v>
      </c>
      <c r="EM102" s="49">
        <v>0</v>
      </c>
      <c r="EN102" s="33">
        <f t="shared" ref="EN102:EN122" si="445">SUM(C102,F102,I102,L102,O102,U102,X102,AA102,AD102,AJ102,AM102,AS102,AY102,BB102,BE102,BH102,BK102,BN102,BQ102,,CC102,CF102,CO102,DA102,DD102,DG102,DJ102,DP102,DY102,EB102,EE102,EK102)</f>
        <v>397</v>
      </c>
      <c r="EO102" s="34">
        <f t="shared" ref="EO102:EO122" si="446">SUM(D102,G102,J102,M102,P102,V102,Y102,AB102,AE102,AK102,AN102,AT102,AZ102,BC102,BF102,BI102,BL102,BO102,BR102,CD102,CG102,CP102,DB102,DE102,DH102,DK102,DQ102,DZ102,EC102,EF102,EL102)</f>
        <v>8441</v>
      </c>
      <c r="EP102" s="4"/>
      <c r="EQ102" s="5"/>
      <c r="ER102" s="4"/>
      <c r="ES102" s="4"/>
      <c r="ET102" s="4"/>
      <c r="EU102" s="5"/>
      <c r="EV102" s="4"/>
      <c r="EW102" s="4"/>
      <c r="EX102" s="4"/>
      <c r="EY102" s="5"/>
      <c r="EZ102" s="4"/>
      <c r="FA102" s="4"/>
      <c r="FB102" s="4"/>
      <c r="FC102" s="5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26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38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28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47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39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29"/>
        <v>0</v>
      </c>
      <c r="CL103" s="48">
        <v>0</v>
      </c>
      <c r="CM103" s="31">
        <v>0</v>
      </c>
      <c r="CN103" s="49">
        <f t="shared" si="430"/>
        <v>0</v>
      </c>
      <c r="CO103" s="48">
        <v>40</v>
      </c>
      <c r="CP103" s="31">
        <v>609</v>
      </c>
      <c r="CQ103" s="49">
        <f t="shared" si="444"/>
        <v>15225</v>
      </c>
      <c r="CR103" s="48">
        <v>0</v>
      </c>
      <c r="CS103" s="31">
        <v>0</v>
      </c>
      <c r="CT103" s="49">
        <f t="shared" si="431"/>
        <v>0</v>
      </c>
      <c r="CU103" s="48">
        <v>0</v>
      </c>
      <c r="CV103" s="31">
        <v>0</v>
      </c>
      <c r="CW103" s="49">
        <f t="shared" si="432"/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v>0</v>
      </c>
      <c r="DM103" s="48">
        <v>0</v>
      </c>
      <c r="DN103" s="31">
        <v>0</v>
      </c>
      <c r="DO103" s="49">
        <f t="shared" si="434"/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v>0</v>
      </c>
      <c r="DV103" s="48">
        <v>0</v>
      </c>
      <c r="DW103" s="31">
        <v>0</v>
      </c>
      <c r="DX103" s="49">
        <f t="shared" si="435"/>
        <v>0</v>
      </c>
      <c r="DY103" s="48">
        <v>0</v>
      </c>
      <c r="DZ103" s="31">
        <v>0</v>
      </c>
      <c r="EA103" s="49">
        <v>0</v>
      </c>
      <c r="EB103" s="48">
        <v>0</v>
      </c>
      <c r="EC103" s="31">
        <v>0</v>
      </c>
      <c r="ED103" s="49">
        <v>0</v>
      </c>
      <c r="EE103" s="48">
        <v>38</v>
      </c>
      <c r="EF103" s="31">
        <v>1313</v>
      </c>
      <c r="EG103" s="49">
        <f t="shared" si="437"/>
        <v>34552.631578947367</v>
      </c>
      <c r="EH103" s="48">
        <v>0</v>
      </c>
      <c r="EI103" s="31">
        <v>0</v>
      </c>
      <c r="EJ103" s="49">
        <v>0</v>
      </c>
      <c r="EK103" s="48">
        <v>0</v>
      </c>
      <c r="EL103" s="31">
        <v>0</v>
      </c>
      <c r="EM103" s="49">
        <v>0</v>
      </c>
      <c r="EN103" s="33">
        <f t="shared" si="445"/>
        <v>350</v>
      </c>
      <c r="EO103" s="34">
        <f t="shared" si="446"/>
        <v>10770</v>
      </c>
      <c r="EP103" s="4"/>
      <c r="EQ103" s="5"/>
      <c r="ER103" s="4"/>
      <c r="ES103" s="4"/>
      <c r="ET103" s="4"/>
      <c r="EU103" s="5"/>
      <c r="EV103" s="4"/>
      <c r="EW103" s="4"/>
      <c r="EX103" s="4"/>
      <c r="EY103" s="5"/>
      <c r="EZ103" s="4"/>
      <c r="FA103" s="4"/>
      <c r="FB103" s="4"/>
      <c r="FC103" s="5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38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28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47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29"/>
        <v>0</v>
      </c>
      <c r="CL104" s="48">
        <v>0</v>
      </c>
      <c r="CM104" s="31">
        <v>0</v>
      </c>
      <c r="CN104" s="49">
        <f t="shared" si="430"/>
        <v>0</v>
      </c>
      <c r="CO104" s="48">
        <v>20</v>
      </c>
      <c r="CP104" s="31">
        <v>313</v>
      </c>
      <c r="CQ104" s="49">
        <f t="shared" si="444"/>
        <v>15650</v>
      </c>
      <c r="CR104" s="48">
        <v>0</v>
      </c>
      <c r="CS104" s="31">
        <v>0</v>
      </c>
      <c r="CT104" s="49">
        <f t="shared" si="431"/>
        <v>0</v>
      </c>
      <c r="CU104" s="48">
        <v>0</v>
      </c>
      <c r="CV104" s="31">
        <v>0</v>
      </c>
      <c r="CW104" s="49">
        <f t="shared" si="432"/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v>0</v>
      </c>
      <c r="DM104" s="48">
        <v>0</v>
      </c>
      <c r="DN104" s="31">
        <v>0</v>
      </c>
      <c r="DO104" s="49">
        <f t="shared" si="434"/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v>0</v>
      </c>
      <c r="DV104" s="48">
        <v>0</v>
      </c>
      <c r="DW104" s="31">
        <v>0</v>
      </c>
      <c r="DX104" s="49">
        <f t="shared" si="435"/>
        <v>0</v>
      </c>
      <c r="DY104" s="48">
        <v>0</v>
      </c>
      <c r="DZ104" s="31">
        <v>0</v>
      </c>
      <c r="EA104" s="49">
        <v>0</v>
      </c>
      <c r="EB104" s="48">
        <v>35</v>
      </c>
      <c r="EC104" s="31">
        <v>1002</v>
      </c>
      <c r="ED104" s="49">
        <f t="shared" si="436"/>
        <v>28628.571428571431</v>
      </c>
      <c r="EE104" s="48">
        <v>140</v>
      </c>
      <c r="EF104" s="31">
        <v>5904</v>
      </c>
      <c r="EG104" s="49">
        <f t="shared" si="437"/>
        <v>42171.428571428572</v>
      </c>
      <c r="EH104" s="48">
        <v>0</v>
      </c>
      <c r="EI104" s="31">
        <v>0</v>
      </c>
      <c r="EJ104" s="49">
        <v>0</v>
      </c>
      <c r="EK104" s="48">
        <v>0</v>
      </c>
      <c r="EL104" s="31">
        <v>0</v>
      </c>
      <c r="EM104" s="49">
        <v>0</v>
      </c>
      <c r="EN104" s="33">
        <f t="shared" si="445"/>
        <v>251</v>
      </c>
      <c r="EO104" s="34">
        <f t="shared" si="446"/>
        <v>9035</v>
      </c>
      <c r="EP104" s="4"/>
      <c r="EQ104" s="5"/>
      <c r="ER104" s="4"/>
      <c r="ES104" s="4"/>
      <c r="ET104" s="4"/>
      <c r="EU104" s="5"/>
      <c r="EV104" s="4"/>
      <c r="EW104" s="4"/>
      <c r="EX104" s="4"/>
      <c r="EY104" s="5"/>
      <c r="EZ104" s="4"/>
      <c r="FA104" s="4"/>
      <c r="FB104" s="4"/>
      <c r="FC104" s="5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26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27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42"/>
        <v>51750</v>
      </c>
      <c r="X105" s="48">
        <v>23</v>
      </c>
      <c r="Y105" s="31">
        <v>1032</v>
      </c>
      <c r="Z105" s="49">
        <f t="shared" si="438"/>
        <v>44869.565217391304</v>
      </c>
      <c r="AA105" s="48">
        <v>7</v>
      </c>
      <c r="AB105" s="31">
        <v>1943</v>
      </c>
      <c r="AC105" s="49">
        <f t="shared" ref="AC105:AC107" si="448">AB105/AA105*1000</f>
        <v>277571.42857142858</v>
      </c>
      <c r="AD105" s="59">
        <v>90</v>
      </c>
      <c r="AE105" s="31">
        <v>1888</v>
      </c>
      <c r="AF105" s="49">
        <f t="shared" si="428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49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39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29"/>
        <v>0</v>
      </c>
      <c r="CL105" s="48">
        <v>0</v>
      </c>
      <c r="CM105" s="31">
        <v>0</v>
      </c>
      <c r="CN105" s="49">
        <f t="shared" si="430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31"/>
        <v>0</v>
      </c>
      <c r="CU105" s="48">
        <v>0</v>
      </c>
      <c r="CV105" s="31">
        <v>0</v>
      </c>
      <c r="CW105" s="49">
        <f t="shared" si="432"/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v>0</v>
      </c>
      <c r="DM105" s="48">
        <v>0</v>
      </c>
      <c r="DN105" s="31">
        <v>0</v>
      </c>
      <c r="DO105" s="49">
        <f t="shared" si="434"/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v>0</v>
      </c>
      <c r="DV105" s="48">
        <v>0</v>
      </c>
      <c r="DW105" s="31">
        <v>0</v>
      </c>
      <c r="DX105" s="49">
        <f t="shared" si="435"/>
        <v>0</v>
      </c>
      <c r="DY105" s="48">
        <v>0</v>
      </c>
      <c r="DZ105" s="31">
        <v>0</v>
      </c>
      <c r="EA105" s="49">
        <v>0</v>
      </c>
      <c r="EB105" s="48">
        <v>11</v>
      </c>
      <c r="EC105" s="31">
        <v>639</v>
      </c>
      <c r="ED105" s="49">
        <f t="shared" si="436"/>
        <v>58090.909090909096</v>
      </c>
      <c r="EE105" s="48">
        <v>109</v>
      </c>
      <c r="EF105" s="31">
        <v>3507</v>
      </c>
      <c r="EG105" s="49">
        <f t="shared" si="437"/>
        <v>32174.311926605504</v>
      </c>
      <c r="EH105" s="48">
        <v>0</v>
      </c>
      <c r="EI105" s="31">
        <v>0</v>
      </c>
      <c r="EJ105" s="49">
        <v>0</v>
      </c>
      <c r="EK105" s="48">
        <v>0</v>
      </c>
      <c r="EL105" s="31">
        <v>0</v>
      </c>
      <c r="EM105" s="49">
        <v>0</v>
      </c>
      <c r="EN105" s="33">
        <f t="shared" si="445"/>
        <v>439</v>
      </c>
      <c r="EO105" s="34">
        <f t="shared" si="446"/>
        <v>13872</v>
      </c>
      <c r="EP105" s="4"/>
      <c r="EQ105" s="5"/>
      <c r="ER105" s="4"/>
      <c r="ES105" s="4"/>
      <c r="ET105" s="4"/>
      <c r="EU105" s="5"/>
      <c r="EV105" s="4"/>
      <c r="EW105" s="4"/>
      <c r="EX105" s="4"/>
      <c r="EY105" s="5"/>
      <c r="EZ105" s="4"/>
      <c r="FA105" s="4"/>
      <c r="FB105" s="4"/>
      <c r="FC105" s="5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26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42"/>
        <v>50500</v>
      </c>
      <c r="X106" s="48">
        <v>2</v>
      </c>
      <c r="Y106" s="31">
        <v>195</v>
      </c>
      <c r="Z106" s="49">
        <f t="shared" si="438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28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39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29"/>
        <v>0</v>
      </c>
      <c r="CL106" s="48">
        <v>0</v>
      </c>
      <c r="CM106" s="31">
        <v>0</v>
      </c>
      <c r="CN106" s="49">
        <f t="shared" si="430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31"/>
        <v>0</v>
      </c>
      <c r="CU106" s="48">
        <v>0</v>
      </c>
      <c r="CV106" s="31">
        <v>0</v>
      </c>
      <c r="CW106" s="49">
        <f t="shared" si="432"/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v>0</v>
      </c>
      <c r="DM106" s="48">
        <v>0</v>
      </c>
      <c r="DN106" s="31">
        <v>0</v>
      </c>
      <c r="DO106" s="49">
        <f t="shared" si="434"/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v>0</v>
      </c>
      <c r="DV106" s="48">
        <v>0</v>
      </c>
      <c r="DW106" s="31">
        <v>0</v>
      </c>
      <c r="DX106" s="49">
        <f t="shared" si="435"/>
        <v>0</v>
      </c>
      <c r="DY106" s="48">
        <v>0</v>
      </c>
      <c r="DZ106" s="31">
        <v>0</v>
      </c>
      <c r="EA106" s="49">
        <v>0</v>
      </c>
      <c r="EB106" s="48">
        <v>8</v>
      </c>
      <c r="EC106" s="31">
        <v>200</v>
      </c>
      <c r="ED106" s="49">
        <f t="shared" si="436"/>
        <v>25000</v>
      </c>
      <c r="EE106" s="48">
        <v>69</v>
      </c>
      <c r="EF106" s="31">
        <v>1977</v>
      </c>
      <c r="EG106" s="49">
        <f t="shared" si="437"/>
        <v>28652.173913043476</v>
      </c>
      <c r="EH106" s="48">
        <v>0</v>
      </c>
      <c r="EI106" s="31">
        <v>0</v>
      </c>
      <c r="EJ106" s="49">
        <v>0</v>
      </c>
      <c r="EK106" s="48">
        <v>0</v>
      </c>
      <c r="EL106" s="31">
        <v>0</v>
      </c>
      <c r="EM106" s="49">
        <v>0</v>
      </c>
      <c r="EN106" s="33">
        <f t="shared" si="445"/>
        <v>328</v>
      </c>
      <c r="EO106" s="34">
        <f t="shared" si="446"/>
        <v>8797</v>
      </c>
      <c r="EP106" s="4"/>
      <c r="EQ106" s="5"/>
      <c r="ER106" s="4"/>
      <c r="ES106" s="4"/>
      <c r="ET106" s="4"/>
      <c r="EU106" s="5"/>
      <c r="EV106" s="4"/>
      <c r="EW106" s="4"/>
      <c r="EX106" s="4"/>
      <c r="EY106" s="5"/>
      <c r="EZ106" s="4"/>
      <c r="FA106" s="4"/>
      <c r="FB106" s="4"/>
      <c r="FC106" s="5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26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27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42"/>
        <v>51652.17391304348</v>
      </c>
      <c r="X107" s="48">
        <v>22</v>
      </c>
      <c r="Y107" s="31">
        <v>1210</v>
      </c>
      <c r="Z107" s="49">
        <f t="shared" si="438"/>
        <v>55000</v>
      </c>
      <c r="AA107" s="48">
        <v>37</v>
      </c>
      <c r="AB107" s="31">
        <v>2537</v>
      </c>
      <c r="AC107" s="49">
        <f t="shared" si="448"/>
        <v>68567.567567567559</v>
      </c>
      <c r="AD107" s="59">
        <v>113</v>
      </c>
      <c r="AE107" s="31">
        <v>2108</v>
      </c>
      <c r="AF107" s="49">
        <f t="shared" si="428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43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39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29"/>
        <v>0</v>
      </c>
      <c r="CL107" s="48">
        <v>0</v>
      </c>
      <c r="CM107" s="31">
        <v>0</v>
      </c>
      <c r="CN107" s="49">
        <f t="shared" si="430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31"/>
        <v>0</v>
      </c>
      <c r="CU107" s="48">
        <v>0</v>
      </c>
      <c r="CV107" s="31">
        <v>0</v>
      </c>
      <c r="CW107" s="49">
        <f t="shared" si="432"/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v>0</v>
      </c>
      <c r="DM107" s="48">
        <v>0</v>
      </c>
      <c r="DN107" s="31">
        <v>0</v>
      </c>
      <c r="DO107" s="49">
        <f t="shared" si="434"/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v>0</v>
      </c>
      <c r="DV107" s="48">
        <v>0</v>
      </c>
      <c r="DW107" s="31">
        <v>0</v>
      </c>
      <c r="DX107" s="49">
        <f t="shared" si="435"/>
        <v>0</v>
      </c>
      <c r="DY107" s="48">
        <v>0</v>
      </c>
      <c r="DZ107" s="31">
        <v>0</v>
      </c>
      <c r="EA107" s="49">
        <v>0</v>
      </c>
      <c r="EB107" s="48">
        <v>0</v>
      </c>
      <c r="EC107" s="31">
        <v>0</v>
      </c>
      <c r="ED107" s="49">
        <v>0</v>
      </c>
      <c r="EE107" s="48">
        <v>153</v>
      </c>
      <c r="EF107" s="31">
        <v>4761</v>
      </c>
      <c r="EG107" s="49">
        <f t="shared" si="437"/>
        <v>31117.647058823528</v>
      </c>
      <c r="EH107" s="48">
        <v>0</v>
      </c>
      <c r="EI107" s="31">
        <v>0</v>
      </c>
      <c r="EJ107" s="49">
        <v>0</v>
      </c>
      <c r="EK107" s="48">
        <v>0</v>
      </c>
      <c r="EL107" s="31">
        <v>0</v>
      </c>
      <c r="EM107" s="49">
        <v>0</v>
      </c>
      <c r="EN107" s="33">
        <f t="shared" si="445"/>
        <v>552</v>
      </c>
      <c r="EO107" s="34">
        <f t="shared" si="446"/>
        <v>18861</v>
      </c>
      <c r="EP107" s="4"/>
      <c r="EQ107" s="5"/>
      <c r="ER107" s="4"/>
      <c r="ES107" s="4"/>
      <c r="ET107" s="4"/>
      <c r="EU107" s="5"/>
      <c r="EV107" s="4"/>
      <c r="EW107" s="4"/>
      <c r="EX107" s="4"/>
      <c r="EY107" s="5"/>
      <c r="EZ107" s="4"/>
      <c r="FA107" s="4"/>
      <c r="FB107" s="4"/>
      <c r="FC107" s="5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27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42"/>
        <v>40244.897959183676</v>
      </c>
      <c r="X108" s="48">
        <v>22</v>
      </c>
      <c r="Y108" s="31">
        <v>335</v>
      </c>
      <c r="Z108" s="49">
        <f t="shared" si="438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28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39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29"/>
        <v>0</v>
      </c>
      <c r="CL108" s="48">
        <v>0</v>
      </c>
      <c r="CM108" s="31">
        <v>0</v>
      </c>
      <c r="CN108" s="49">
        <f t="shared" si="430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31"/>
        <v>0</v>
      </c>
      <c r="CU108" s="48">
        <v>0</v>
      </c>
      <c r="CV108" s="31">
        <v>0</v>
      </c>
      <c r="CW108" s="49">
        <f t="shared" si="432"/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v>0</v>
      </c>
      <c r="DM108" s="48">
        <v>0</v>
      </c>
      <c r="DN108" s="31">
        <v>0</v>
      </c>
      <c r="DO108" s="49">
        <f t="shared" si="434"/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v>0</v>
      </c>
      <c r="DV108" s="48">
        <v>0</v>
      </c>
      <c r="DW108" s="31">
        <v>0</v>
      </c>
      <c r="DX108" s="49">
        <f t="shared" si="435"/>
        <v>0</v>
      </c>
      <c r="DY108" s="48">
        <v>0</v>
      </c>
      <c r="DZ108" s="31">
        <v>0</v>
      </c>
      <c r="EA108" s="49">
        <v>0</v>
      </c>
      <c r="EB108" s="48">
        <v>34</v>
      </c>
      <c r="EC108" s="31">
        <v>1156</v>
      </c>
      <c r="ED108" s="49">
        <f t="shared" si="436"/>
        <v>34000</v>
      </c>
      <c r="EE108" s="48">
        <v>113</v>
      </c>
      <c r="EF108" s="31">
        <v>3478</v>
      </c>
      <c r="EG108" s="49">
        <f t="shared" si="437"/>
        <v>30778.761061946901</v>
      </c>
      <c r="EH108" s="48">
        <v>0</v>
      </c>
      <c r="EI108" s="31">
        <v>0</v>
      </c>
      <c r="EJ108" s="49">
        <v>0</v>
      </c>
      <c r="EK108" s="48">
        <v>0</v>
      </c>
      <c r="EL108" s="31">
        <v>0</v>
      </c>
      <c r="EM108" s="49">
        <v>0</v>
      </c>
      <c r="EN108" s="33">
        <f t="shared" si="445"/>
        <v>348</v>
      </c>
      <c r="EO108" s="34">
        <f t="shared" si="446"/>
        <v>8940</v>
      </c>
      <c r="EP108" s="4"/>
      <c r="EQ108" s="5"/>
      <c r="ER108" s="4"/>
      <c r="ES108" s="4"/>
      <c r="ET108" s="4"/>
      <c r="EU108" s="5"/>
      <c r="EV108" s="4"/>
      <c r="EW108" s="4"/>
      <c r="EX108" s="4"/>
      <c r="EY108" s="5"/>
      <c r="EZ108" s="4"/>
      <c r="FA108" s="4"/>
      <c r="FB108" s="4"/>
      <c r="FC108" s="5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50">SUM(AD97:AD108)</f>
        <v>688</v>
      </c>
      <c r="AE109" s="40">
        <f t="shared" si="450"/>
        <v>15421</v>
      </c>
      <c r="AF109" s="52"/>
      <c r="AG109" s="51">
        <f t="shared" ref="AG109:AH109" si="451">SUM(AG97:AG108)</f>
        <v>0</v>
      </c>
      <c r="AH109" s="40">
        <f t="shared" si="451"/>
        <v>0</v>
      </c>
      <c r="AI109" s="52"/>
      <c r="AJ109" s="51">
        <f t="shared" ref="AJ109:AK109" si="452">SUM(AJ97:AJ108)</f>
        <v>0</v>
      </c>
      <c r="AK109" s="40">
        <f t="shared" si="452"/>
        <v>0</v>
      </c>
      <c r="AL109" s="52"/>
      <c r="AM109" s="51">
        <f t="shared" ref="AM109:AN109" si="453">SUM(AM97:AM108)</f>
        <v>0</v>
      </c>
      <c r="AN109" s="40">
        <f t="shared" si="453"/>
        <v>0</v>
      </c>
      <c r="AO109" s="52"/>
      <c r="AP109" s="51">
        <f t="shared" ref="AP109:AQ109" si="454">SUM(AP97:AP108)</f>
        <v>0</v>
      </c>
      <c r="AQ109" s="40">
        <f t="shared" si="454"/>
        <v>0</v>
      </c>
      <c r="AR109" s="52"/>
      <c r="AS109" s="51">
        <f t="shared" ref="AS109:AT109" si="455">SUM(AS97:AS108)</f>
        <v>9</v>
      </c>
      <c r="AT109" s="40">
        <f t="shared" si="455"/>
        <v>1215</v>
      </c>
      <c r="AU109" s="52"/>
      <c r="AV109" s="51">
        <f t="shared" ref="AV109:AW109" si="456">SUM(AV97:AV108)</f>
        <v>0</v>
      </c>
      <c r="AW109" s="40">
        <f t="shared" si="456"/>
        <v>0</v>
      </c>
      <c r="AX109" s="52"/>
      <c r="AY109" s="51">
        <f t="shared" ref="AY109:AZ109" si="457">SUM(AY97:AY108)</f>
        <v>1</v>
      </c>
      <c r="AZ109" s="40">
        <f t="shared" si="457"/>
        <v>27</v>
      </c>
      <c r="BA109" s="52"/>
      <c r="BB109" s="51">
        <f t="shared" ref="BB109:BC109" si="458">SUM(BB97:BB108)</f>
        <v>0</v>
      </c>
      <c r="BC109" s="40">
        <f t="shared" si="458"/>
        <v>0</v>
      </c>
      <c r="BD109" s="52"/>
      <c r="BE109" s="51">
        <f t="shared" ref="BE109:BF109" si="459">SUM(BE97:BE108)</f>
        <v>1</v>
      </c>
      <c r="BF109" s="40">
        <f t="shared" si="459"/>
        <v>358</v>
      </c>
      <c r="BG109" s="52"/>
      <c r="BH109" s="51">
        <f t="shared" ref="BH109:BI109" si="460">SUM(BH97:BH108)</f>
        <v>0</v>
      </c>
      <c r="BI109" s="40">
        <f t="shared" si="460"/>
        <v>0</v>
      </c>
      <c r="BJ109" s="52"/>
      <c r="BK109" s="51">
        <f t="shared" ref="BK109:BL109" si="461">SUM(BK97:BK108)</f>
        <v>19</v>
      </c>
      <c r="BL109" s="40">
        <f t="shared" si="461"/>
        <v>467</v>
      </c>
      <c r="BM109" s="52"/>
      <c r="BN109" s="51">
        <f t="shared" ref="BN109:BO109" si="462">SUM(BN97:BN108)</f>
        <v>0</v>
      </c>
      <c r="BO109" s="40">
        <f t="shared" si="462"/>
        <v>0</v>
      </c>
      <c r="BP109" s="52"/>
      <c r="BQ109" s="51">
        <f t="shared" ref="BQ109:BR109" si="463">SUM(BQ97:BQ108)</f>
        <v>0</v>
      </c>
      <c r="BR109" s="40">
        <f t="shared" si="463"/>
        <v>0</v>
      </c>
      <c r="BS109" s="52"/>
      <c r="BT109" s="51">
        <f t="shared" ref="BT109:BU109" si="464">SUM(BT97:BT108)</f>
        <v>0</v>
      </c>
      <c r="BU109" s="40">
        <f t="shared" si="464"/>
        <v>0</v>
      </c>
      <c r="BV109" s="52"/>
      <c r="BW109" s="51">
        <f t="shared" ref="BW109:BX109" si="465">SUM(BW97:BW108)</f>
        <v>0</v>
      </c>
      <c r="BX109" s="40">
        <f t="shared" si="465"/>
        <v>0</v>
      </c>
      <c r="BY109" s="52"/>
      <c r="BZ109" s="51">
        <f t="shared" ref="BZ109:CA109" si="466">SUM(BZ97:BZ108)</f>
        <v>0</v>
      </c>
      <c r="CA109" s="40">
        <f t="shared" si="466"/>
        <v>0</v>
      </c>
      <c r="CB109" s="52"/>
      <c r="CC109" s="51">
        <f t="shared" ref="CC109:CD109" si="467">SUM(CC97:CC108)</f>
        <v>632</v>
      </c>
      <c r="CD109" s="40">
        <f t="shared" si="467"/>
        <v>8941</v>
      </c>
      <c r="CE109" s="52"/>
      <c r="CF109" s="51">
        <f t="shared" ref="CF109:CG109" si="468">SUM(CF97:CF108)</f>
        <v>1</v>
      </c>
      <c r="CG109" s="40">
        <f t="shared" si="468"/>
        <v>480</v>
      </c>
      <c r="CH109" s="52"/>
      <c r="CI109" s="51">
        <f t="shared" ref="CI109:CJ109" si="469">SUM(CI97:CI108)</f>
        <v>0</v>
      </c>
      <c r="CJ109" s="40">
        <f t="shared" si="469"/>
        <v>0</v>
      </c>
      <c r="CK109" s="52"/>
      <c r="CL109" s="51">
        <f t="shared" ref="CL109:CM109" si="470">SUM(CL97:CL108)</f>
        <v>0</v>
      </c>
      <c r="CM109" s="40">
        <f t="shared" si="470"/>
        <v>0</v>
      </c>
      <c r="CN109" s="52"/>
      <c r="CO109" s="51">
        <f t="shared" ref="CO109:CP109" si="471">SUM(CO97:CO108)</f>
        <v>178</v>
      </c>
      <c r="CP109" s="40">
        <f t="shared" si="471"/>
        <v>2795</v>
      </c>
      <c r="CQ109" s="52"/>
      <c r="CR109" s="51">
        <f t="shared" ref="CR109:CS109" si="472">SUM(CR97:CR108)</f>
        <v>0</v>
      </c>
      <c r="CS109" s="40">
        <f t="shared" si="472"/>
        <v>0</v>
      </c>
      <c r="CT109" s="52"/>
      <c r="CU109" s="51">
        <f t="shared" ref="CU109:CV109" si="473">SUM(CU97:CU108)</f>
        <v>0</v>
      </c>
      <c r="CV109" s="40">
        <f t="shared" si="473"/>
        <v>0</v>
      </c>
      <c r="CW109" s="52"/>
      <c r="CX109" s="51">
        <f t="shared" ref="CX109:CY109" si="474">SUM(CX97:CX108)</f>
        <v>0</v>
      </c>
      <c r="CY109" s="40">
        <f t="shared" si="474"/>
        <v>0</v>
      </c>
      <c r="CZ109" s="52"/>
      <c r="DA109" s="51">
        <f t="shared" ref="DA109:DB109" si="475">SUM(DA97:DA108)</f>
        <v>108</v>
      </c>
      <c r="DB109" s="40">
        <f t="shared" si="475"/>
        <v>1380</v>
      </c>
      <c r="DC109" s="52"/>
      <c r="DD109" s="51">
        <f t="shared" ref="DD109:DE109" si="476">SUM(DD97:DD108)</f>
        <v>0</v>
      </c>
      <c r="DE109" s="40">
        <f t="shared" si="476"/>
        <v>0</v>
      </c>
      <c r="DF109" s="52"/>
      <c r="DG109" s="51">
        <f t="shared" ref="DG109:DH109" si="477">SUM(DG97:DG108)</f>
        <v>0</v>
      </c>
      <c r="DH109" s="40">
        <f t="shared" si="477"/>
        <v>0</v>
      </c>
      <c r="DI109" s="52"/>
      <c r="DJ109" s="51">
        <f t="shared" ref="DJ109:DK109" si="478">SUM(DJ97:DJ108)</f>
        <v>0</v>
      </c>
      <c r="DK109" s="40">
        <f t="shared" si="478"/>
        <v>0</v>
      </c>
      <c r="DL109" s="52"/>
      <c r="DM109" s="51">
        <f t="shared" ref="DM109:DN109" si="479">SUM(DM97:DM108)</f>
        <v>0</v>
      </c>
      <c r="DN109" s="40">
        <f t="shared" si="479"/>
        <v>0</v>
      </c>
      <c r="DO109" s="52"/>
      <c r="DP109" s="51">
        <f t="shared" ref="DP109:DQ109" si="480">SUM(DP97:DP108)</f>
        <v>0</v>
      </c>
      <c r="DQ109" s="40">
        <f t="shared" si="480"/>
        <v>0</v>
      </c>
      <c r="DR109" s="52"/>
      <c r="DS109" s="51">
        <f t="shared" ref="DS109:DT109" si="481">SUM(DS97:DS108)</f>
        <v>0</v>
      </c>
      <c r="DT109" s="40">
        <f t="shared" si="481"/>
        <v>0</v>
      </c>
      <c r="DU109" s="52"/>
      <c r="DV109" s="51">
        <f t="shared" ref="DV109:DW109" si="482">SUM(DV97:DV108)</f>
        <v>0</v>
      </c>
      <c r="DW109" s="40">
        <f t="shared" si="482"/>
        <v>0</v>
      </c>
      <c r="DX109" s="52"/>
      <c r="DY109" s="51">
        <f t="shared" ref="DY109:DZ109" si="483">SUM(DY97:DY108)</f>
        <v>0</v>
      </c>
      <c r="DZ109" s="40">
        <f t="shared" si="483"/>
        <v>0</v>
      </c>
      <c r="EA109" s="52"/>
      <c r="EB109" s="51">
        <f t="shared" ref="EB109:EC109" si="484">SUM(EB97:EB108)</f>
        <v>188</v>
      </c>
      <c r="EC109" s="40">
        <f t="shared" si="484"/>
        <v>6813</v>
      </c>
      <c r="ED109" s="52"/>
      <c r="EE109" s="51">
        <f t="shared" ref="EE109:EF109" si="485">SUM(EE97:EE108)</f>
        <v>906</v>
      </c>
      <c r="EF109" s="40">
        <f t="shared" si="485"/>
        <v>29562</v>
      </c>
      <c r="EG109" s="52"/>
      <c r="EH109" s="51">
        <f t="shared" ref="EH109:EI109" si="486">SUM(EH97:EH108)</f>
        <v>0</v>
      </c>
      <c r="EI109" s="40">
        <f t="shared" si="486"/>
        <v>0</v>
      </c>
      <c r="EJ109" s="52"/>
      <c r="EK109" s="51">
        <f t="shared" ref="EK109:EL109" si="487">SUM(EK97:EK108)</f>
        <v>0</v>
      </c>
      <c r="EL109" s="40">
        <f t="shared" si="487"/>
        <v>0</v>
      </c>
      <c r="EM109" s="52"/>
      <c r="EN109" s="41">
        <f t="shared" si="445"/>
        <v>3779</v>
      </c>
      <c r="EO109" s="42">
        <f t="shared" si="446"/>
        <v>107376</v>
      </c>
      <c r="EP109" s="4"/>
      <c r="EQ109" s="5"/>
      <c r="ER109" s="4"/>
      <c r="ES109" s="4"/>
      <c r="ET109" s="4"/>
      <c r="EU109" s="5"/>
      <c r="EV109" s="4"/>
      <c r="EW109" s="4"/>
      <c r="EX109" s="4"/>
      <c r="EY109" s="5"/>
      <c r="EZ109" s="4"/>
      <c r="FA109" s="4"/>
      <c r="FB109" s="4"/>
      <c r="FC109" s="5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3"/>
      <c r="GR109" s="3"/>
      <c r="GW109" s="3"/>
      <c r="HB109" s="3"/>
      <c r="HG109" s="3"/>
      <c r="HL109" s="3"/>
      <c r="HQ109" s="3"/>
      <c r="HV109" s="3"/>
      <c r="IA109" s="3"/>
      <c r="IF109" s="3"/>
      <c r="IK109" s="3"/>
      <c r="IP109" s="3"/>
      <c r="IU109" s="3"/>
      <c r="IZ109" s="3"/>
      <c r="JE109" s="3"/>
    </row>
    <row r="110" spans="1:265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88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89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90">V110/U110*1000</f>
        <v>49800</v>
      </c>
      <c r="X110" s="48">
        <v>22</v>
      </c>
      <c r="Y110" s="31">
        <v>791</v>
      </c>
      <c r="Z110" s="49">
        <f t="shared" ref="Z110:Z121" si="491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92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93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94">IF(CI110=0,0,CJ110/CI110*1000)</f>
        <v>0</v>
      </c>
      <c r="CL110" s="48">
        <v>0</v>
      </c>
      <c r="CM110" s="31">
        <v>0</v>
      </c>
      <c r="CN110" s="49">
        <f t="shared" ref="CN110:CN121" si="495">IF(CL110=0,0,CM110/CL110*1000)</f>
        <v>0</v>
      </c>
      <c r="CO110" s="48">
        <v>9</v>
      </c>
      <c r="CP110" s="31">
        <v>97</v>
      </c>
      <c r="CQ110" s="49">
        <f t="shared" ref="CQ110" si="496">CP110/CO110*1000</f>
        <v>10777.777777777779</v>
      </c>
      <c r="CR110" s="48">
        <v>0</v>
      </c>
      <c r="CS110" s="31">
        <v>0</v>
      </c>
      <c r="CT110" s="49">
        <f t="shared" ref="CT110:CT121" si="497">IF(CR110=0,0,CS110/CR110*1000)</f>
        <v>0</v>
      </c>
      <c r="CU110" s="48">
        <v>0</v>
      </c>
      <c r="CV110" s="31">
        <v>0</v>
      </c>
      <c r="CW110" s="49">
        <f t="shared" ref="CW110:CW121" si="498">IF(CU110=0,0,CV110/CU110*1000)</f>
        <v>0</v>
      </c>
      <c r="CX110" s="48">
        <v>0</v>
      </c>
      <c r="CY110" s="31">
        <v>0</v>
      </c>
      <c r="CZ110" s="49">
        <v>0</v>
      </c>
      <c r="DA110" s="48">
        <v>0</v>
      </c>
      <c r="DB110" s="31">
        <v>0</v>
      </c>
      <c r="DC110" s="49">
        <v>0</v>
      </c>
      <c r="DD110" s="48">
        <v>22</v>
      </c>
      <c r="DE110" s="31">
        <v>171</v>
      </c>
      <c r="DF110" s="49">
        <f t="shared" ref="DF110:DF116" si="499">DE110/DD110*1000</f>
        <v>7772.7272727272721</v>
      </c>
      <c r="DG110" s="48">
        <v>0</v>
      </c>
      <c r="DH110" s="31">
        <v>0</v>
      </c>
      <c r="DI110" s="49">
        <v>0</v>
      </c>
      <c r="DJ110" s="48">
        <v>0</v>
      </c>
      <c r="DK110" s="31">
        <v>1</v>
      </c>
      <c r="DL110" s="49">
        <v>0</v>
      </c>
      <c r="DM110" s="48">
        <v>0</v>
      </c>
      <c r="DN110" s="31">
        <v>0</v>
      </c>
      <c r="DO110" s="49">
        <f t="shared" ref="DO110:DO121" si="500">IF(DM110=0,0,DN110/DM110*1000)</f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v>0</v>
      </c>
      <c r="DV110" s="48">
        <v>0</v>
      </c>
      <c r="DW110" s="31">
        <v>0</v>
      </c>
      <c r="DX110" s="49">
        <f t="shared" ref="DX110:DX121" si="501">IF(DV110=0,0,DW110/DV110*1000)</f>
        <v>0</v>
      </c>
      <c r="DY110" s="48">
        <v>0</v>
      </c>
      <c r="DZ110" s="31">
        <v>0</v>
      </c>
      <c r="EA110" s="49">
        <v>0</v>
      </c>
      <c r="EB110" s="48">
        <v>0</v>
      </c>
      <c r="EC110" s="31">
        <v>2</v>
      </c>
      <c r="ED110" s="49">
        <v>0</v>
      </c>
      <c r="EE110" s="48">
        <v>28</v>
      </c>
      <c r="EF110" s="31">
        <v>856</v>
      </c>
      <c r="EG110" s="49">
        <f t="shared" ref="EG110:EG121" si="502">EF110/EE110*1000</f>
        <v>30571.428571428572</v>
      </c>
      <c r="EH110" s="48">
        <v>0</v>
      </c>
      <c r="EI110" s="31">
        <v>0</v>
      </c>
      <c r="EJ110" s="49">
        <v>0</v>
      </c>
      <c r="EK110" s="48">
        <v>0</v>
      </c>
      <c r="EL110" s="31">
        <v>0</v>
      </c>
      <c r="EM110" s="49">
        <v>0</v>
      </c>
      <c r="EN110" s="33">
        <f t="shared" si="445"/>
        <v>391</v>
      </c>
      <c r="EO110" s="34">
        <f t="shared" si="446"/>
        <v>8118</v>
      </c>
      <c r="EP110" s="4"/>
      <c r="EQ110" s="5"/>
      <c r="ER110" s="4"/>
      <c r="ES110" s="4"/>
      <c r="ET110" s="4"/>
      <c r="EU110" s="5"/>
      <c r="EV110" s="4"/>
      <c r="EW110" s="4"/>
      <c r="EX110" s="4"/>
      <c r="EY110" s="5"/>
      <c r="EZ110" s="4"/>
      <c r="FA110" s="4"/>
      <c r="FB110" s="4"/>
      <c r="FC110" s="5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89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90"/>
        <v>28151.515151515152</v>
      </c>
      <c r="X111" s="48">
        <v>12</v>
      </c>
      <c r="Y111" s="31">
        <v>725</v>
      </c>
      <c r="Z111" s="49">
        <f t="shared" si="491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92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503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504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93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94"/>
        <v>0</v>
      </c>
      <c r="CL111" s="48">
        <v>0</v>
      </c>
      <c r="CM111" s="31">
        <v>0</v>
      </c>
      <c r="CN111" s="49">
        <f t="shared" si="495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97"/>
        <v>0</v>
      </c>
      <c r="CU111" s="48">
        <v>0</v>
      </c>
      <c r="CV111" s="31">
        <v>0</v>
      </c>
      <c r="CW111" s="49">
        <f t="shared" si="498"/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v>0</v>
      </c>
      <c r="DM111" s="48">
        <v>0</v>
      </c>
      <c r="DN111" s="31">
        <v>0</v>
      </c>
      <c r="DO111" s="49">
        <f t="shared" si="500"/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v>0</v>
      </c>
      <c r="DV111" s="48">
        <v>0</v>
      </c>
      <c r="DW111" s="31">
        <v>0</v>
      </c>
      <c r="DX111" s="49">
        <f t="shared" si="501"/>
        <v>0</v>
      </c>
      <c r="DY111" s="48">
        <v>0</v>
      </c>
      <c r="DZ111" s="31">
        <v>0</v>
      </c>
      <c r="EA111" s="49">
        <v>0</v>
      </c>
      <c r="EB111" s="48">
        <v>45</v>
      </c>
      <c r="EC111" s="31">
        <v>1115</v>
      </c>
      <c r="ED111" s="49">
        <f t="shared" ref="ED111:ED115" si="505">EC111/EB111*1000</f>
        <v>24777.777777777777</v>
      </c>
      <c r="EE111" s="48">
        <v>84</v>
      </c>
      <c r="EF111" s="31">
        <v>2455</v>
      </c>
      <c r="EG111" s="49">
        <f t="shared" si="502"/>
        <v>29226.190476190473</v>
      </c>
      <c r="EH111" s="50">
        <v>0</v>
      </c>
      <c r="EI111" s="32">
        <v>0</v>
      </c>
      <c r="EJ111" s="49">
        <v>0</v>
      </c>
      <c r="EK111" s="50">
        <v>0</v>
      </c>
      <c r="EL111" s="32">
        <v>0</v>
      </c>
      <c r="EM111" s="49">
        <v>0</v>
      </c>
      <c r="EN111" s="33">
        <f t="shared" si="445"/>
        <v>536</v>
      </c>
      <c r="EO111" s="34">
        <f t="shared" si="446"/>
        <v>11738</v>
      </c>
      <c r="EP111" s="4"/>
      <c r="EQ111" s="5"/>
      <c r="ER111" s="4"/>
      <c r="ES111" s="4"/>
      <c r="ET111" s="4"/>
      <c r="EU111" s="5"/>
      <c r="EV111" s="4"/>
      <c r="EW111" s="4"/>
      <c r="EX111" s="4"/>
      <c r="EY111" s="5"/>
      <c r="EZ111" s="4"/>
      <c r="FA111" s="4"/>
      <c r="FB111" s="4"/>
      <c r="FC111" s="5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88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89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90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506">AB112/AA112*1000</f>
        <v>297571.42857142858</v>
      </c>
      <c r="AD112" s="59">
        <v>141</v>
      </c>
      <c r="AE112" s="31">
        <v>2055</v>
      </c>
      <c r="AF112" s="49">
        <f t="shared" si="492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93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94"/>
        <v>0</v>
      </c>
      <c r="CL112" s="48">
        <v>0</v>
      </c>
      <c r="CM112" s="31">
        <v>0</v>
      </c>
      <c r="CN112" s="49">
        <f t="shared" si="495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97"/>
        <v>0</v>
      </c>
      <c r="CU112" s="48">
        <v>0</v>
      </c>
      <c r="CV112" s="31">
        <v>0</v>
      </c>
      <c r="CW112" s="49">
        <f t="shared" si="498"/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v>0</v>
      </c>
      <c r="DM112" s="48">
        <v>0</v>
      </c>
      <c r="DN112" s="31">
        <v>0</v>
      </c>
      <c r="DO112" s="49">
        <f t="shared" si="500"/>
        <v>0</v>
      </c>
      <c r="DP112" s="48">
        <v>1</v>
      </c>
      <c r="DQ112" s="31">
        <v>49</v>
      </c>
      <c r="DR112" s="49">
        <f t="shared" ref="DR112" si="507">DQ112/DP112*1000</f>
        <v>49000</v>
      </c>
      <c r="DS112" s="48">
        <v>0</v>
      </c>
      <c r="DT112" s="31">
        <v>0</v>
      </c>
      <c r="DU112" s="49">
        <v>0</v>
      </c>
      <c r="DV112" s="48">
        <v>0</v>
      </c>
      <c r="DW112" s="31">
        <v>0</v>
      </c>
      <c r="DX112" s="49">
        <f t="shared" si="501"/>
        <v>0</v>
      </c>
      <c r="DY112" s="48">
        <v>0</v>
      </c>
      <c r="DZ112" s="31">
        <v>0</v>
      </c>
      <c r="EA112" s="49">
        <v>0</v>
      </c>
      <c r="EB112" s="48">
        <v>5</v>
      </c>
      <c r="EC112" s="31">
        <v>122</v>
      </c>
      <c r="ED112" s="49">
        <f t="shared" si="505"/>
        <v>24400</v>
      </c>
      <c r="EE112" s="48">
        <v>39</v>
      </c>
      <c r="EF112" s="31">
        <v>2801</v>
      </c>
      <c r="EG112" s="49">
        <f t="shared" si="502"/>
        <v>71820.512820512813</v>
      </c>
      <c r="EH112" s="48">
        <v>0</v>
      </c>
      <c r="EI112" s="31">
        <v>0</v>
      </c>
      <c r="EJ112" s="49">
        <v>0</v>
      </c>
      <c r="EK112" s="48">
        <v>0</v>
      </c>
      <c r="EL112" s="31">
        <v>0</v>
      </c>
      <c r="EM112" s="49">
        <v>0</v>
      </c>
      <c r="EN112" s="33">
        <f t="shared" si="445"/>
        <v>340</v>
      </c>
      <c r="EO112" s="34">
        <f t="shared" si="446"/>
        <v>11169</v>
      </c>
      <c r="EP112" s="4"/>
      <c r="EQ112" s="5"/>
      <c r="ER112" s="4"/>
      <c r="ES112" s="4"/>
      <c r="ET112" s="4"/>
      <c r="EU112" s="5"/>
      <c r="EV112" s="4"/>
      <c r="EW112" s="4"/>
      <c r="EX112" s="4"/>
      <c r="EY112" s="5"/>
      <c r="EZ112" s="4"/>
      <c r="FA112" s="4"/>
      <c r="FB112" s="4"/>
      <c r="FC112" s="5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88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90"/>
        <v>19500</v>
      </c>
      <c r="X113" s="48">
        <v>10</v>
      </c>
      <c r="Y113" s="31">
        <v>519</v>
      </c>
      <c r="Z113" s="49">
        <f t="shared" si="491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92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508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93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94"/>
        <v>0</v>
      </c>
      <c r="CL113" s="48">
        <v>0</v>
      </c>
      <c r="CM113" s="31">
        <v>0</v>
      </c>
      <c r="CN113" s="49">
        <f t="shared" si="495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97"/>
        <v>0</v>
      </c>
      <c r="CU113" s="48">
        <v>0</v>
      </c>
      <c r="CV113" s="31">
        <v>0</v>
      </c>
      <c r="CW113" s="49">
        <f t="shared" si="498"/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v>0</v>
      </c>
      <c r="DM113" s="48">
        <v>0</v>
      </c>
      <c r="DN113" s="31">
        <v>0</v>
      </c>
      <c r="DO113" s="49">
        <f t="shared" si="500"/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v>0</v>
      </c>
      <c r="DV113" s="48">
        <v>0</v>
      </c>
      <c r="DW113" s="31">
        <v>0</v>
      </c>
      <c r="DX113" s="49">
        <f t="shared" si="501"/>
        <v>0</v>
      </c>
      <c r="DY113" s="48">
        <v>0</v>
      </c>
      <c r="DZ113" s="31">
        <v>0</v>
      </c>
      <c r="EA113" s="49">
        <v>0</v>
      </c>
      <c r="EB113" s="48">
        <v>4</v>
      </c>
      <c r="EC113" s="31">
        <v>82</v>
      </c>
      <c r="ED113" s="49">
        <f t="shared" si="505"/>
        <v>20500</v>
      </c>
      <c r="EE113" s="48">
        <v>64</v>
      </c>
      <c r="EF113" s="31">
        <v>1994</v>
      </c>
      <c r="EG113" s="49">
        <f t="shared" si="502"/>
        <v>31156.25</v>
      </c>
      <c r="EH113" s="48">
        <v>0</v>
      </c>
      <c r="EI113" s="31">
        <v>0</v>
      </c>
      <c r="EJ113" s="49">
        <v>0</v>
      </c>
      <c r="EK113" s="48">
        <v>0</v>
      </c>
      <c r="EL113" s="31">
        <v>0</v>
      </c>
      <c r="EM113" s="49">
        <v>0</v>
      </c>
      <c r="EN113" s="33">
        <f t="shared" si="445"/>
        <v>244</v>
      </c>
      <c r="EO113" s="34">
        <f t="shared" si="446"/>
        <v>7374</v>
      </c>
      <c r="EP113" s="4"/>
      <c r="EQ113" s="5"/>
      <c r="ER113" s="4"/>
      <c r="ES113" s="4"/>
      <c r="ET113" s="4"/>
      <c r="EU113" s="5"/>
      <c r="EV113" s="4"/>
      <c r="EW113" s="4"/>
      <c r="EX113" s="4"/>
      <c r="EY113" s="5"/>
      <c r="EZ113" s="4"/>
      <c r="FA113" s="4"/>
      <c r="FB113" s="4"/>
      <c r="FC113" s="5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91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92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509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94"/>
        <v>0</v>
      </c>
      <c r="CL114" s="48">
        <v>0</v>
      </c>
      <c r="CM114" s="31">
        <v>0</v>
      </c>
      <c r="CN114" s="49">
        <f t="shared" si="495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97"/>
        <v>0</v>
      </c>
      <c r="CU114" s="48">
        <v>0</v>
      </c>
      <c r="CV114" s="31">
        <v>0</v>
      </c>
      <c r="CW114" s="49">
        <f t="shared" si="498"/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v>0</v>
      </c>
      <c r="DM114" s="48">
        <v>0</v>
      </c>
      <c r="DN114" s="31">
        <v>0</v>
      </c>
      <c r="DO114" s="49">
        <f t="shared" si="500"/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v>0</v>
      </c>
      <c r="DV114" s="48">
        <v>0</v>
      </c>
      <c r="DW114" s="31">
        <v>0</v>
      </c>
      <c r="DX114" s="49">
        <f t="shared" si="501"/>
        <v>0</v>
      </c>
      <c r="DY114" s="48">
        <v>0</v>
      </c>
      <c r="DZ114" s="31">
        <v>0</v>
      </c>
      <c r="EA114" s="49">
        <v>0</v>
      </c>
      <c r="EB114" s="48">
        <v>22</v>
      </c>
      <c r="EC114" s="31">
        <v>627</v>
      </c>
      <c r="ED114" s="49">
        <f t="shared" si="505"/>
        <v>28500</v>
      </c>
      <c r="EE114" s="48">
        <v>75</v>
      </c>
      <c r="EF114" s="31">
        <v>2281</v>
      </c>
      <c r="EG114" s="49">
        <f t="shared" si="502"/>
        <v>30413.333333333336</v>
      </c>
      <c r="EH114" s="48">
        <v>0</v>
      </c>
      <c r="EI114" s="31">
        <v>0</v>
      </c>
      <c r="EJ114" s="49">
        <v>0</v>
      </c>
      <c r="EK114" s="48">
        <v>0</v>
      </c>
      <c r="EL114" s="31">
        <v>0</v>
      </c>
      <c r="EM114" s="49">
        <v>0</v>
      </c>
      <c r="EN114" s="33">
        <f t="shared" si="445"/>
        <v>227</v>
      </c>
      <c r="EO114" s="34">
        <f t="shared" si="446"/>
        <v>5741</v>
      </c>
      <c r="EP114" s="4"/>
      <c r="EQ114" s="5"/>
      <c r="ER114" s="4"/>
      <c r="ES114" s="4"/>
      <c r="ET114" s="4"/>
      <c r="EU114" s="5"/>
      <c r="EV114" s="4"/>
      <c r="EW114" s="4"/>
      <c r="EX114" s="4"/>
      <c r="EY114" s="5"/>
      <c r="EZ114" s="4"/>
      <c r="FA114" s="4"/>
      <c r="FB114" s="4"/>
      <c r="FC114" s="5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88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91"/>
        <v>46906.25</v>
      </c>
      <c r="AA115" s="48">
        <v>6</v>
      </c>
      <c r="AB115" s="31">
        <v>2100</v>
      </c>
      <c r="AC115" s="49">
        <f t="shared" si="506"/>
        <v>350000</v>
      </c>
      <c r="AD115" s="59">
        <v>76</v>
      </c>
      <c r="AE115" s="31">
        <v>1616</v>
      </c>
      <c r="AF115" s="49">
        <f t="shared" si="492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94"/>
        <v>0</v>
      </c>
      <c r="CL115" s="48">
        <v>0</v>
      </c>
      <c r="CM115" s="31">
        <v>0</v>
      </c>
      <c r="CN115" s="49">
        <f t="shared" si="495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97"/>
        <v>0</v>
      </c>
      <c r="CU115" s="48">
        <v>0</v>
      </c>
      <c r="CV115" s="31">
        <v>0</v>
      </c>
      <c r="CW115" s="49">
        <f t="shared" si="498"/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v>0</v>
      </c>
      <c r="DM115" s="48">
        <v>0</v>
      </c>
      <c r="DN115" s="31">
        <v>0</v>
      </c>
      <c r="DO115" s="49">
        <f t="shared" si="500"/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v>0</v>
      </c>
      <c r="DV115" s="48">
        <v>0</v>
      </c>
      <c r="DW115" s="31">
        <v>0</v>
      </c>
      <c r="DX115" s="49">
        <f t="shared" si="501"/>
        <v>0</v>
      </c>
      <c r="DY115" s="48">
        <v>0</v>
      </c>
      <c r="DZ115" s="31">
        <v>0</v>
      </c>
      <c r="EA115" s="49">
        <v>0</v>
      </c>
      <c r="EB115" s="48">
        <v>23</v>
      </c>
      <c r="EC115" s="31">
        <v>641</v>
      </c>
      <c r="ED115" s="49">
        <f t="shared" si="505"/>
        <v>27869.565217391304</v>
      </c>
      <c r="EE115" s="48">
        <v>178</v>
      </c>
      <c r="EF115" s="31">
        <v>5422</v>
      </c>
      <c r="EG115" s="49">
        <f t="shared" si="502"/>
        <v>30460.674157303369</v>
      </c>
      <c r="EH115" s="48">
        <v>0</v>
      </c>
      <c r="EI115" s="31">
        <v>0</v>
      </c>
      <c r="EJ115" s="49">
        <v>0</v>
      </c>
      <c r="EK115" s="48">
        <v>0</v>
      </c>
      <c r="EL115" s="31">
        <v>0</v>
      </c>
      <c r="EM115" s="49">
        <v>0</v>
      </c>
      <c r="EN115" s="33">
        <f t="shared" si="445"/>
        <v>335</v>
      </c>
      <c r="EO115" s="34">
        <f t="shared" si="446"/>
        <v>13197</v>
      </c>
      <c r="EP115" s="4"/>
      <c r="EQ115" s="5"/>
      <c r="ER115" s="4"/>
      <c r="ES115" s="4"/>
      <c r="ET115" s="4"/>
      <c r="EU115" s="5"/>
      <c r="EV115" s="4"/>
      <c r="EW115" s="4"/>
      <c r="EX115" s="4"/>
      <c r="EY115" s="5"/>
      <c r="EZ115" s="4"/>
      <c r="FA115" s="4"/>
      <c r="FB115" s="4"/>
      <c r="FC115" s="5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90"/>
        <v>20900</v>
      </c>
      <c r="X116" s="48">
        <v>21</v>
      </c>
      <c r="Y116" s="31">
        <v>1139</v>
      </c>
      <c r="Z116" s="49">
        <f t="shared" si="491"/>
        <v>54238.095238095244</v>
      </c>
      <c r="AA116" s="48">
        <v>7</v>
      </c>
      <c r="AB116" s="31">
        <v>2276</v>
      </c>
      <c r="AC116" s="49">
        <f t="shared" si="506"/>
        <v>325142.85714285716</v>
      </c>
      <c r="AD116" s="59">
        <v>159</v>
      </c>
      <c r="AE116" s="31">
        <v>3456</v>
      </c>
      <c r="AF116" s="49">
        <f t="shared" ref="AF116:AF121" si="510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504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511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94"/>
        <v>0</v>
      </c>
      <c r="CL116" s="48">
        <v>0</v>
      </c>
      <c r="CM116" s="31">
        <v>0</v>
      </c>
      <c r="CN116" s="49">
        <f t="shared" si="495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97"/>
        <v>0</v>
      </c>
      <c r="CU116" s="48">
        <v>0</v>
      </c>
      <c r="CV116" s="31">
        <v>0</v>
      </c>
      <c r="CW116" s="49">
        <f t="shared" si="498"/>
        <v>0</v>
      </c>
      <c r="CX116" s="48">
        <v>0</v>
      </c>
      <c r="CY116" s="31">
        <v>0</v>
      </c>
      <c r="CZ116" s="49">
        <v>0</v>
      </c>
      <c r="DA116" s="48">
        <v>0</v>
      </c>
      <c r="DB116" s="31">
        <v>0</v>
      </c>
      <c r="DC116" s="49">
        <v>0</v>
      </c>
      <c r="DD116" s="48">
        <v>4</v>
      </c>
      <c r="DE116" s="31">
        <v>141</v>
      </c>
      <c r="DF116" s="49">
        <f t="shared" si="499"/>
        <v>35250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v>0</v>
      </c>
      <c r="DM116" s="48">
        <v>0</v>
      </c>
      <c r="DN116" s="31">
        <v>0</v>
      </c>
      <c r="DO116" s="49">
        <f t="shared" si="500"/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v>0</v>
      </c>
      <c r="DV116" s="48">
        <v>0</v>
      </c>
      <c r="DW116" s="31">
        <v>0</v>
      </c>
      <c r="DX116" s="49">
        <f t="shared" si="501"/>
        <v>0</v>
      </c>
      <c r="DY116" s="48">
        <v>0</v>
      </c>
      <c r="DZ116" s="31">
        <v>0</v>
      </c>
      <c r="EA116" s="49">
        <v>0</v>
      </c>
      <c r="EB116" s="48">
        <v>0</v>
      </c>
      <c r="EC116" s="31">
        <v>5</v>
      </c>
      <c r="ED116" s="49">
        <v>0</v>
      </c>
      <c r="EE116" s="48">
        <v>36</v>
      </c>
      <c r="EF116" s="31">
        <v>1087</v>
      </c>
      <c r="EG116" s="49">
        <f t="shared" si="502"/>
        <v>30194.444444444442</v>
      </c>
      <c r="EH116" s="48">
        <v>0</v>
      </c>
      <c r="EI116" s="31">
        <v>0</v>
      </c>
      <c r="EJ116" s="49">
        <v>0</v>
      </c>
      <c r="EK116" s="48">
        <v>0</v>
      </c>
      <c r="EL116" s="31">
        <v>0</v>
      </c>
      <c r="EM116" s="49">
        <v>0</v>
      </c>
      <c r="EN116" s="33">
        <f t="shared" si="445"/>
        <v>359</v>
      </c>
      <c r="EO116" s="34">
        <f t="shared" si="446"/>
        <v>10376</v>
      </c>
      <c r="EP116" s="4"/>
      <c r="EQ116" s="5"/>
      <c r="ER116" s="4"/>
      <c r="ES116" s="4"/>
      <c r="ET116" s="4"/>
      <c r="EU116" s="5"/>
      <c r="EV116" s="4"/>
      <c r="EW116" s="4"/>
      <c r="EX116" s="4"/>
      <c r="EY116" s="5"/>
      <c r="EZ116" s="4"/>
      <c r="FA116" s="4"/>
      <c r="FB116" s="4"/>
      <c r="FC116" s="5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88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512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510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513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511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94"/>
        <v>0</v>
      </c>
      <c r="CL117" s="48">
        <v>0</v>
      </c>
      <c r="CM117" s="31">
        <v>0</v>
      </c>
      <c r="CN117" s="49">
        <f t="shared" si="495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97"/>
        <v>0</v>
      </c>
      <c r="CU117" s="48">
        <v>0</v>
      </c>
      <c r="CV117" s="31">
        <v>0</v>
      </c>
      <c r="CW117" s="49">
        <f t="shared" si="498"/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v>0</v>
      </c>
      <c r="DM117" s="48">
        <v>0</v>
      </c>
      <c r="DN117" s="31">
        <v>0</v>
      </c>
      <c r="DO117" s="49">
        <f t="shared" si="500"/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v>0</v>
      </c>
      <c r="DV117" s="48">
        <v>0</v>
      </c>
      <c r="DW117" s="31">
        <v>0</v>
      </c>
      <c r="DX117" s="49">
        <f t="shared" si="501"/>
        <v>0</v>
      </c>
      <c r="DY117" s="48">
        <v>0</v>
      </c>
      <c r="DZ117" s="31">
        <v>0</v>
      </c>
      <c r="EA117" s="49">
        <v>0</v>
      </c>
      <c r="EB117" s="48">
        <v>15</v>
      </c>
      <c r="EC117" s="31">
        <v>609</v>
      </c>
      <c r="ED117" s="49">
        <f t="shared" ref="ED117:ED121" si="514">EC117/EB117*1000</f>
        <v>40600</v>
      </c>
      <c r="EE117" s="48">
        <v>103</v>
      </c>
      <c r="EF117" s="31">
        <v>4567</v>
      </c>
      <c r="EG117" s="49">
        <f t="shared" si="502"/>
        <v>44339.805825242722</v>
      </c>
      <c r="EH117" s="48">
        <v>0</v>
      </c>
      <c r="EI117" s="31">
        <v>0</v>
      </c>
      <c r="EJ117" s="49">
        <v>0</v>
      </c>
      <c r="EK117" s="48">
        <v>0</v>
      </c>
      <c r="EL117" s="31">
        <v>0</v>
      </c>
      <c r="EM117" s="49">
        <v>0</v>
      </c>
      <c r="EN117" s="33">
        <f t="shared" si="445"/>
        <v>388</v>
      </c>
      <c r="EO117" s="34">
        <f t="shared" si="446"/>
        <v>13877</v>
      </c>
      <c r="EP117" s="4"/>
      <c r="EQ117" s="5"/>
      <c r="ER117" s="4"/>
      <c r="ES117" s="4"/>
      <c r="ET117" s="4"/>
      <c r="EU117" s="5"/>
      <c r="EV117" s="4"/>
      <c r="EW117" s="4"/>
      <c r="EX117" s="4"/>
      <c r="EY117" s="5"/>
      <c r="EZ117" s="4"/>
      <c r="FA117" s="4"/>
      <c r="FB117" s="4"/>
      <c r="FC117" s="5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88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90"/>
        <v>35804.878048780491</v>
      </c>
      <c r="X118" s="48">
        <v>22</v>
      </c>
      <c r="Y118" s="31">
        <v>858</v>
      </c>
      <c r="Z118" s="49">
        <f t="shared" si="491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510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511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94"/>
        <v>0</v>
      </c>
      <c r="CL118" s="48">
        <v>0</v>
      </c>
      <c r="CM118" s="31">
        <v>0</v>
      </c>
      <c r="CN118" s="49">
        <f t="shared" si="495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97"/>
        <v>0</v>
      </c>
      <c r="CU118" s="48">
        <v>0</v>
      </c>
      <c r="CV118" s="31">
        <v>0</v>
      </c>
      <c r="CW118" s="49">
        <f t="shared" si="498"/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v>0</v>
      </c>
      <c r="DM118" s="48">
        <v>0</v>
      </c>
      <c r="DN118" s="31">
        <v>0</v>
      </c>
      <c r="DO118" s="49">
        <f t="shared" si="500"/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v>0</v>
      </c>
      <c r="DV118" s="48">
        <v>0</v>
      </c>
      <c r="DW118" s="31">
        <v>0</v>
      </c>
      <c r="DX118" s="49">
        <f t="shared" si="501"/>
        <v>0</v>
      </c>
      <c r="DY118" s="48">
        <v>0</v>
      </c>
      <c r="DZ118" s="31">
        <v>0</v>
      </c>
      <c r="EA118" s="49">
        <v>0</v>
      </c>
      <c r="EB118" s="48">
        <v>0</v>
      </c>
      <c r="EC118" s="31">
        <v>0</v>
      </c>
      <c r="ED118" s="49">
        <v>0</v>
      </c>
      <c r="EE118" s="48">
        <v>56</v>
      </c>
      <c r="EF118" s="31">
        <v>1686</v>
      </c>
      <c r="EG118" s="49">
        <f t="shared" si="502"/>
        <v>30107.142857142859</v>
      </c>
      <c r="EH118" s="48">
        <v>0</v>
      </c>
      <c r="EI118" s="31">
        <v>0</v>
      </c>
      <c r="EJ118" s="49">
        <v>0</v>
      </c>
      <c r="EK118" s="48">
        <v>0</v>
      </c>
      <c r="EL118" s="31">
        <v>0</v>
      </c>
      <c r="EM118" s="49">
        <v>0</v>
      </c>
      <c r="EN118" s="33">
        <f t="shared" si="445"/>
        <v>276</v>
      </c>
      <c r="EO118" s="34">
        <f t="shared" si="446"/>
        <v>9107</v>
      </c>
      <c r="EP118" s="4"/>
      <c r="EQ118" s="5"/>
      <c r="ER118" s="4"/>
      <c r="ES118" s="4"/>
      <c r="ET118" s="4"/>
      <c r="EU118" s="5"/>
      <c r="EV118" s="4"/>
      <c r="EW118" s="4"/>
      <c r="EX118" s="4"/>
      <c r="EY118" s="5"/>
      <c r="EZ118" s="4"/>
      <c r="FA118" s="4"/>
      <c r="FB118" s="4"/>
      <c r="FC118" s="5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512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90"/>
        <v>55657.142857142855</v>
      </c>
      <c r="X119" s="48">
        <v>12</v>
      </c>
      <c r="Y119" s="31">
        <v>719</v>
      </c>
      <c r="Z119" s="49">
        <f t="shared" si="491"/>
        <v>59916.666666666664</v>
      </c>
      <c r="AA119" s="48">
        <v>141</v>
      </c>
      <c r="AB119" s="31">
        <v>4408</v>
      </c>
      <c r="AC119" s="49">
        <f t="shared" si="506"/>
        <v>31262.411347517729</v>
      </c>
      <c r="AD119" s="59">
        <v>166</v>
      </c>
      <c r="AE119" s="31">
        <v>3577</v>
      </c>
      <c r="AF119" s="49">
        <f t="shared" si="510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504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94"/>
        <v>0</v>
      </c>
      <c r="CL119" s="48">
        <v>0</v>
      </c>
      <c r="CM119" s="31">
        <v>0</v>
      </c>
      <c r="CN119" s="49">
        <f t="shared" si="495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97"/>
        <v>0</v>
      </c>
      <c r="CU119" s="48">
        <v>0</v>
      </c>
      <c r="CV119" s="31">
        <v>0</v>
      </c>
      <c r="CW119" s="49">
        <f t="shared" si="498"/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v>0</v>
      </c>
      <c r="DM119" s="48">
        <v>0</v>
      </c>
      <c r="DN119" s="31">
        <v>0</v>
      </c>
      <c r="DO119" s="49">
        <f t="shared" si="500"/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v>0</v>
      </c>
      <c r="DV119" s="48">
        <v>0</v>
      </c>
      <c r="DW119" s="31">
        <v>0</v>
      </c>
      <c r="DX119" s="49">
        <f t="shared" si="501"/>
        <v>0</v>
      </c>
      <c r="DY119" s="48">
        <v>0</v>
      </c>
      <c r="DZ119" s="31">
        <v>0</v>
      </c>
      <c r="EA119" s="49">
        <v>0</v>
      </c>
      <c r="EB119" s="48">
        <v>15</v>
      </c>
      <c r="EC119" s="31">
        <v>896</v>
      </c>
      <c r="ED119" s="49">
        <f t="shared" si="514"/>
        <v>59733.333333333336</v>
      </c>
      <c r="EE119" s="48">
        <v>110</v>
      </c>
      <c r="EF119" s="31">
        <v>4233</v>
      </c>
      <c r="EG119" s="49">
        <f t="shared" si="502"/>
        <v>38481.818181818184</v>
      </c>
      <c r="EH119" s="48">
        <v>0</v>
      </c>
      <c r="EI119" s="31">
        <v>0</v>
      </c>
      <c r="EJ119" s="49">
        <v>0</v>
      </c>
      <c r="EK119" s="48">
        <v>0</v>
      </c>
      <c r="EL119" s="31">
        <v>0</v>
      </c>
      <c r="EM119" s="49">
        <v>0</v>
      </c>
      <c r="EN119" s="33">
        <f t="shared" si="445"/>
        <v>596</v>
      </c>
      <c r="EO119" s="34">
        <f t="shared" si="446"/>
        <v>18659</v>
      </c>
      <c r="EP119" s="4"/>
      <c r="EQ119" s="5"/>
      <c r="ER119" s="4"/>
      <c r="ES119" s="4"/>
      <c r="ET119" s="4"/>
      <c r="EU119" s="5"/>
      <c r="EV119" s="4"/>
      <c r="EW119" s="4"/>
      <c r="EX119" s="4"/>
      <c r="EY119" s="5"/>
      <c r="EZ119" s="4"/>
      <c r="FA119" s="4"/>
      <c r="FB119" s="4"/>
      <c r="FC119" s="5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88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512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90"/>
        <v>31242.424242424244</v>
      </c>
      <c r="X120" s="48">
        <v>13</v>
      </c>
      <c r="Y120" s="31">
        <v>886</v>
      </c>
      <c r="Z120" s="49">
        <f t="shared" si="491"/>
        <v>68153.846153846156</v>
      </c>
      <c r="AA120" s="48">
        <v>98</v>
      </c>
      <c r="AB120" s="31">
        <v>3942</v>
      </c>
      <c r="AC120" s="49">
        <f t="shared" si="506"/>
        <v>40224.489795918365</v>
      </c>
      <c r="AD120" s="59">
        <v>102</v>
      </c>
      <c r="AE120" s="31">
        <v>2524</v>
      </c>
      <c r="AF120" s="49">
        <f t="shared" si="510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511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94"/>
        <v>0</v>
      </c>
      <c r="CL120" s="48">
        <v>0</v>
      </c>
      <c r="CM120" s="31">
        <v>0</v>
      </c>
      <c r="CN120" s="49">
        <f t="shared" si="495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97"/>
        <v>0</v>
      </c>
      <c r="CU120" s="48">
        <v>0</v>
      </c>
      <c r="CV120" s="31">
        <v>0</v>
      </c>
      <c r="CW120" s="49">
        <f t="shared" si="498"/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v>0</v>
      </c>
      <c r="DM120" s="48">
        <v>0</v>
      </c>
      <c r="DN120" s="31">
        <v>0</v>
      </c>
      <c r="DO120" s="49">
        <f t="shared" si="500"/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v>0</v>
      </c>
      <c r="DV120" s="48">
        <v>0</v>
      </c>
      <c r="DW120" s="31">
        <v>0</v>
      </c>
      <c r="DX120" s="49">
        <f t="shared" si="501"/>
        <v>0</v>
      </c>
      <c r="DY120" s="48">
        <v>0</v>
      </c>
      <c r="DZ120" s="31">
        <v>0</v>
      </c>
      <c r="EA120" s="49">
        <v>0</v>
      </c>
      <c r="EB120" s="48">
        <v>28</v>
      </c>
      <c r="EC120" s="31">
        <v>611</v>
      </c>
      <c r="ED120" s="49">
        <f t="shared" si="514"/>
        <v>21821.428571428572</v>
      </c>
      <c r="EE120" s="48">
        <v>38</v>
      </c>
      <c r="EF120" s="31">
        <v>714</v>
      </c>
      <c r="EG120" s="49">
        <f t="shared" si="502"/>
        <v>18789.473684210527</v>
      </c>
      <c r="EH120" s="48">
        <v>0</v>
      </c>
      <c r="EI120" s="31">
        <v>0</v>
      </c>
      <c r="EJ120" s="49">
        <v>0</v>
      </c>
      <c r="EK120" s="48">
        <v>0</v>
      </c>
      <c r="EL120" s="31">
        <v>0</v>
      </c>
      <c r="EM120" s="49">
        <v>0</v>
      </c>
      <c r="EN120" s="33">
        <f t="shared" si="445"/>
        <v>568</v>
      </c>
      <c r="EO120" s="34">
        <f t="shared" si="446"/>
        <v>17180</v>
      </c>
      <c r="EP120" s="4"/>
      <c r="EQ120" s="5"/>
      <c r="ER120" s="4"/>
      <c r="ES120" s="4"/>
      <c r="ET120" s="4"/>
      <c r="EU120" s="5"/>
      <c r="EV120" s="4"/>
      <c r="EW120" s="4"/>
      <c r="EX120" s="4"/>
      <c r="EY120" s="5"/>
      <c r="EZ120" s="4"/>
      <c r="FA120" s="4"/>
      <c r="FB120" s="4"/>
      <c r="FC120" s="5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88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90"/>
        <v>53666.666666666664</v>
      </c>
      <c r="X121" s="48">
        <v>25</v>
      </c>
      <c r="Y121" s="31">
        <v>1146</v>
      </c>
      <c r="Z121" s="49">
        <f t="shared" si="491"/>
        <v>45840</v>
      </c>
      <c r="AA121" s="48">
        <v>5</v>
      </c>
      <c r="AB121" s="31">
        <v>972</v>
      </c>
      <c r="AC121" s="49">
        <f t="shared" si="506"/>
        <v>194400</v>
      </c>
      <c r="AD121" s="59">
        <v>92</v>
      </c>
      <c r="AE121" s="31">
        <v>1490</v>
      </c>
      <c r="AF121" s="49">
        <f t="shared" si="510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94"/>
        <v>0</v>
      </c>
      <c r="CL121" s="48">
        <v>0</v>
      </c>
      <c r="CM121" s="31">
        <v>0</v>
      </c>
      <c r="CN121" s="49">
        <f t="shared" si="495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97"/>
        <v>0</v>
      </c>
      <c r="CU121" s="48">
        <v>0</v>
      </c>
      <c r="CV121" s="31">
        <v>0</v>
      </c>
      <c r="CW121" s="49">
        <f t="shared" si="498"/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v>0</v>
      </c>
      <c r="DM121" s="48">
        <v>0</v>
      </c>
      <c r="DN121" s="31">
        <v>0</v>
      </c>
      <c r="DO121" s="49">
        <f t="shared" si="500"/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v>0</v>
      </c>
      <c r="DV121" s="48">
        <v>0</v>
      </c>
      <c r="DW121" s="31">
        <v>0</v>
      </c>
      <c r="DX121" s="49">
        <f t="shared" si="501"/>
        <v>0</v>
      </c>
      <c r="DY121" s="48">
        <v>0</v>
      </c>
      <c r="DZ121" s="31">
        <v>0</v>
      </c>
      <c r="EA121" s="49">
        <v>0</v>
      </c>
      <c r="EB121" s="48">
        <v>25</v>
      </c>
      <c r="EC121" s="31">
        <v>1134</v>
      </c>
      <c r="ED121" s="49">
        <f t="shared" si="514"/>
        <v>45360</v>
      </c>
      <c r="EE121" s="48">
        <v>91</v>
      </c>
      <c r="EF121" s="31">
        <v>2948</v>
      </c>
      <c r="EG121" s="49">
        <f t="shared" si="502"/>
        <v>32395.604395604394</v>
      </c>
      <c r="EH121" s="48">
        <v>0</v>
      </c>
      <c r="EI121" s="31">
        <v>0</v>
      </c>
      <c r="EJ121" s="49">
        <v>0</v>
      </c>
      <c r="EK121" s="48">
        <v>0</v>
      </c>
      <c r="EL121" s="31">
        <v>0</v>
      </c>
      <c r="EM121" s="49">
        <v>0</v>
      </c>
      <c r="EN121" s="33">
        <f t="shared" si="445"/>
        <v>263</v>
      </c>
      <c r="EO121" s="34">
        <f t="shared" si="446"/>
        <v>11352</v>
      </c>
      <c r="EP121" s="4"/>
      <c r="EQ121" s="5"/>
      <c r="ER121" s="4"/>
      <c r="ES121" s="4"/>
      <c r="ET121" s="4"/>
      <c r="EU121" s="5"/>
      <c r="EV121" s="4"/>
      <c r="EW121" s="4"/>
      <c r="EX121" s="4"/>
      <c r="EY121" s="5"/>
      <c r="EZ121" s="4"/>
      <c r="FA121" s="4"/>
      <c r="FB121" s="4"/>
      <c r="FC121" s="5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515">SUM(AD110:AD121)</f>
        <v>1279</v>
      </c>
      <c r="AE122" s="40">
        <f t="shared" si="515"/>
        <v>25326</v>
      </c>
      <c r="AF122" s="52"/>
      <c r="AG122" s="51">
        <f t="shared" ref="AG122:AH122" si="516">SUM(AG110:AG121)</f>
        <v>0</v>
      </c>
      <c r="AH122" s="40">
        <f t="shared" si="516"/>
        <v>0</v>
      </c>
      <c r="AI122" s="52"/>
      <c r="AJ122" s="51">
        <f t="shared" ref="AJ122:AK122" si="517">SUM(AJ110:AJ121)</f>
        <v>0</v>
      </c>
      <c r="AK122" s="40">
        <f t="shared" si="517"/>
        <v>0</v>
      </c>
      <c r="AL122" s="52"/>
      <c r="AM122" s="51">
        <f t="shared" ref="AM122:AN122" si="518">SUM(AM110:AM121)</f>
        <v>1</v>
      </c>
      <c r="AN122" s="40">
        <f t="shared" si="518"/>
        <v>375</v>
      </c>
      <c r="AO122" s="52"/>
      <c r="AP122" s="51">
        <f t="shared" ref="AP122:AQ122" si="519">SUM(AP110:AP121)</f>
        <v>0</v>
      </c>
      <c r="AQ122" s="40">
        <f t="shared" si="519"/>
        <v>0</v>
      </c>
      <c r="AR122" s="52"/>
      <c r="AS122" s="51">
        <f t="shared" ref="AS122:AT122" si="520">SUM(AS110:AS121)</f>
        <v>9</v>
      </c>
      <c r="AT122" s="40">
        <f t="shared" si="520"/>
        <v>221</v>
      </c>
      <c r="AU122" s="52"/>
      <c r="AV122" s="51">
        <f t="shared" ref="AV122:AW122" si="521">SUM(AV110:AV121)</f>
        <v>0</v>
      </c>
      <c r="AW122" s="40">
        <f t="shared" si="521"/>
        <v>0</v>
      </c>
      <c r="AX122" s="52"/>
      <c r="AY122" s="51">
        <f t="shared" ref="AY122:AZ122" si="522">SUM(AY110:AY121)</f>
        <v>0</v>
      </c>
      <c r="AZ122" s="40">
        <f t="shared" si="522"/>
        <v>0</v>
      </c>
      <c r="BA122" s="52"/>
      <c r="BB122" s="51">
        <f t="shared" ref="BB122:BC122" si="523">SUM(BB110:BB121)</f>
        <v>0</v>
      </c>
      <c r="BC122" s="40">
        <f t="shared" si="523"/>
        <v>0</v>
      </c>
      <c r="BD122" s="52"/>
      <c r="BE122" s="51">
        <f t="shared" ref="BE122:BF122" si="524">SUM(BE110:BE121)</f>
        <v>1</v>
      </c>
      <c r="BF122" s="40">
        <f t="shared" si="524"/>
        <v>273</v>
      </c>
      <c r="BG122" s="52"/>
      <c r="BH122" s="51">
        <f t="shared" ref="BH122:BI122" si="525">SUM(BH110:BH121)</f>
        <v>20</v>
      </c>
      <c r="BI122" s="40">
        <f t="shared" si="525"/>
        <v>1275</v>
      </c>
      <c r="BJ122" s="52"/>
      <c r="BK122" s="51">
        <f t="shared" ref="BK122:BL122" si="526">SUM(BK110:BK121)</f>
        <v>30</v>
      </c>
      <c r="BL122" s="40">
        <f t="shared" si="526"/>
        <v>512</v>
      </c>
      <c r="BM122" s="52"/>
      <c r="BN122" s="51">
        <f t="shared" ref="BN122:BO122" si="527">SUM(BN110:BN121)</f>
        <v>0</v>
      </c>
      <c r="BO122" s="40">
        <f t="shared" si="527"/>
        <v>0</v>
      </c>
      <c r="BP122" s="52"/>
      <c r="BQ122" s="51">
        <f t="shared" ref="BQ122:BR122" si="528">SUM(BQ110:BQ121)</f>
        <v>0</v>
      </c>
      <c r="BR122" s="40">
        <f t="shared" si="528"/>
        <v>0</v>
      </c>
      <c r="BS122" s="52"/>
      <c r="BT122" s="51">
        <f t="shared" ref="BT122:BU122" si="529">SUM(BT110:BT121)</f>
        <v>0</v>
      </c>
      <c r="BU122" s="40">
        <f t="shared" si="529"/>
        <v>0</v>
      </c>
      <c r="BV122" s="52"/>
      <c r="BW122" s="51">
        <f t="shared" ref="BW122:BX122" si="530">SUM(BW110:BW121)</f>
        <v>0</v>
      </c>
      <c r="BX122" s="40">
        <f t="shared" si="530"/>
        <v>0</v>
      </c>
      <c r="BY122" s="52"/>
      <c r="BZ122" s="51">
        <f t="shared" ref="BZ122:CA122" si="531">SUM(BZ110:BZ121)</f>
        <v>0</v>
      </c>
      <c r="CA122" s="40">
        <f t="shared" si="531"/>
        <v>0</v>
      </c>
      <c r="CB122" s="52"/>
      <c r="CC122" s="51">
        <f t="shared" ref="CC122:CD122" si="532">SUM(CC110:CC121)</f>
        <v>788</v>
      </c>
      <c r="CD122" s="40">
        <f t="shared" si="532"/>
        <v>11529</v>
      </c>
      <c r="CE122" s="52"/>
      <c r="CF122" s="51">
        <f t="shared" ref="CF122:CG122" si="533">SUM(CF110:CF121)</f>
        <v>0</v>
      </c>
      <c r="CG122" s="40">
        <f t="shared" si="533"/>
        <v>0</v>
      </c>
      <c r="CH122" s="52"/>
      <c r="CI122" s="51">
        <f t="shared" ref="CI122:CJ122" si="534">SUM(CI110:CI121)</f>
        <v>0</v>
      </c>
      <c r="CJ122" s="40">
        <f t="shared" si="534"/>
        <v>0</v>
      </c>
      <c r="CK122" s="52"/>
      <c r="CL122" s="51">
        <f t="shared" ref="CL122:CM122" si="535">SUM(CL110:CL121)</f>
        <v>0</v>
      </c>
      <c r="CM122" s="40">
        <f t="shared" si="535"/>
        <v>0</v>
      </c>
      <c r="CN122" s="52"/>
      <c r="CO122" s="51">
        <f t="shared" ref="CO122:CP122" si="536">SUM(CO110:CO121)</f>
        <v>9</v>
      </c>
      <c r="CP122" s="40">
        <f t="shared" si="536"/>
        <v>97</v>
      </c>
      <c r="CQ122" s="52"/>
      <c r="CR122" s="51">
        <f t="shared" ref="CR122:CS122" si="537">SUM(CR110:CR121)</f>
        <v>0</v>
      </c>
      <c r="CS122" s="40">
        <f t="shared" si="537"/>
        <v>0</v>
      </c>
      <c r="CT122" s="52"/>
      <c r="CU122" s="51">
        <f t="shared" ref="CU122:CV122" si="538">SUM(CU110:CU121)</f>
        <v>0</v>
      </c>
      <c r="CV122" s="40">
        <f t="shared" si="538"/>
        <v>0</v>
      </c>
      <c r="CW122" s="52"/>
      <c r="CX122" s="51">
        <f t="shared" ref="CX122:CY122" si="539">SUM(CX110:CX121)</f>
        <v>0</v>
      </c>
      <c r="CY122" s="40">
        <f t="shared" si="539"/>
        <v>0</v>
      </c>
      <c r="CZ122" s="52"/>
      <c r="DA122" s="51">
        <f t="shared" ref="DA122:DB122" si="540">SUM(DA110:DA121)</f>
        <v>0</v>
      </c>
      <c r="DB122" s="40">
        <f t="shared" si="540"/>
        <v>0</v>
      </c>
      <c r="DC122" s="52"/>
      <c r="DD122" s="51">
        <f t="shared" ref="DD122:DE122" si="541">SUM(DD110:DD121)</f>
        <v>26</v>
      </c>
      <c r="DE122" s="40">
        <f t="shared" si="541"/>
        <v>312</v>
      </c>
      <c r="DF122" s="52"/>
      <c r="DG122" s="51">
        <f t="shared" ref="DG122:DH122" si="542">SUM(DG110:DG121)</f>
        <v>0</v>
      </c>
      <c r="DH122" s="40">
        <f t="shared" si="542"/>
        <v>0</v>
      </c>
      <c r="DI122" s="52"/>
      <c r="DJ122" s="51">
        <f t="shared" ref="DJ122:DK122" si="543">SUM(DJ110:DJ121)</f>
        <v>0</v>
      </c>
      <c r="DK122" s="40">
        <f t="shared" si="543"/>
        <v>1</v>
      </c>
      <c r="DL122" s="52"/>
      <c r="DM122" s="51">
        <f t="shared" ref="DM122:DN122" si="544">SUM(DM110:DM121)</f>
        <v>0</v>
      </c>
      <c r="DN122" s="40">
        <f t="shared" si="544"/>
        <v>0</v>
      </c>
      <c r="DO122" s="52"/>
      <c r="DP122" s="51">
        <f t="shared" ref="DP122:DQ122" si="545">SUM(DP110:DP121)</f>
        <v>1</v>
      </c>
      <c r="DQ122" s="40">
        <f t="shared" si="545"/>
        <v>49</v>
      </c>
      <c r="DR122" s="52"/>
      <c r="DS122" s="51">
        <f t="shared" ref="DS122:DT122" si="546">SUM(DS110:DS121)</f>
        <v>0</v>
      </c>
      <c r="DT122" s="40">
        <f t="shared" si="546"/>
        <v>0</v>
      </c>
      <c r="DU122" s="52"/>
      <c r="DV122" s="51">
        <f t="shared" ref="DV122:DW122" si="547">SUM(DV110:DV121)</f>
        <v>0</v>
      </c>
      <c r="DW122" s="40">
        <f t="shared" si="547"/>
        <v>0</v>
      </c>
      <c r="DX122" s="52"/>
      <c r="DY122" s="51">
        <f t="shared" ref="DY122:DZ122" si="548">SUM(DY110:DY121)</f>
        <v>0</v>
      </c>
      <c r="DZ122" s="40">
        <f t="shared" si="548"/>
        <v>0</v>
      </c>
      <c r="EA122" s="52"/>
      <c r="EB122" s="51">
        <f t="shared" ref="EB122:EC122" si="549">SUM(EB110:EB121)</f>
        <v>182</v>
      </c>
      <c r="EC122" s="40">
        <f t="shared" si="549"/>
        <v>5844</v>
      </c>
      <c r="ED122" s="52"/>
      <c r="EE122" s="51">
        <f t="shared" ref="EE122:EF122" si="550">SUM(EE110:EE121)</f>
        <v>902</v>
      </c>
      <c r="EF122" s="40">
        <f t="shared" si="550"/>
        <v>31044</v>
      </c>
      <c r="EG122" s="52"/>
      <c r="EH122" s="51">
        <f t="shared" ref="EH122:EI122" si="551">SUM(EH110:EH121)</f>
        <v>0</v>
      </c>
      <c r="EI122" s="40">
        <f t="shared" si="551"/>
        <v>0</v>
      </c>
      <c r="EJ122" s="52"/>
      <c r="EK122" s="51">
        <f t="shared" ref="EK122:EL122" si="552">SUM(EK110:EK121)</f>
        <v>0</v>
      </c>
      <c r="EL122" s="40">
        <f t="shared" si="552"/>
        <v>0</v>
      </c>
      <c r="EM122" s="52"/>
      <c r="EN122" s="41">
        <f t="shared" si="445"/>
        <v>4523</v>
      </c>
      <c r="EO122" s="42">
        <f t="shared" si="446"/>
        <v>137888</v>
      </c>
      <c r="EP122" s="4"/>
      <c r="EQ122" s="5"/>
      <c r="ER122" s="4"/>
      <c r="ES122" s="4"/>
      <c r="ET122" s="4"/>
      <c r="EU122" s="5"/>
      <c r="EV122" s="4"/>
      <c r="EW122" s="4"/>
      <c r="EX122" s="4"/>
      <c r="EY122" s="5"/>
      <c r="EZ122" s="4"/>
      <c r="FA122" s="4"/>
      <c r="FB122" s="4"/>
      <c r="FC122" s="5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3"/>
      <c r="GR122" s="3"/>
      <c r="GW122" s="3"/>
      <c r="HB122" s="3"/>
      <c r="HG122" s="3"/>
      <c r="HL122" s="3"/>
      <c r="HQ122" s="3"/>
      <c r="HV122" s="3"/>
      <c r="IA122" s="3"/>
      <c r="IF122" s="3"/>
      <c r="IK122" s="3"/>
      <c r="IP122" s="3"/>
      <c r="IU122" s="3"/>
      <c r="IZ122" s="3"/>
      <c r="JE122" s="3"/>
    </row>
    <row r="123" spans="1:265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53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54">V123/U123*1000</f>
        <v>22040</v>
      </c>
      <c r="X123" s="48">
        <v>22</v>
      </c>
      <c r="Y123" s="31">
        <v>1336</v>
      </c>
      <c r="Z123" s="49">
        <f t="shared" ref="Z123:Z127" si="555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56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57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58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59">IF(CI123=0,0,CJ123/CI123*1000)</f>
        <v>0</v>
      </c>
      <c r="CL123" s="48">
        <v>0</v>
      </c>
      <c r="CM123" s="31">
        <v>0</v>
      </c>
      <c r="CN123" s="49">
        <f t="shared" ref="CN123:CN134" si="560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61">IF(CR123=0,0,CS123/CR123*1000)</f>
        <v>0</v>
      </c>
      <c r="CU123" s="48">
        <v>0</v>
      </c>
      <c r="CV123" s="31">
        <v>0</v>
      </c>
      <c r="CW123" s="49">
        <f t="shared" ref="CW123:CW134" si="562">IF(CU123=0,0,CV123/CU123*1000)</f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v>0</v>
      </c>
      <c r="DM123" s="48">
        <v>0</v>
      </c>
      <c r="DN123" s="31">
        <v>0</v>
      </c>
      <c r="DO123" s="49">
        <f t="shared" ref="DO123:DO134" si="563">IF(DM123=0,0,DN123/DM123*1000)</f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v>0</v>
      </c>
      <c r="DV123" s="48">
        <v>0</v>
      </c>
      <c r="DW123" s="31">
        <v>0</v>
      </c>
      <c r="DX123" s="49">
        <f t="shared" ref="DX123:DX134" si="564">IF(DV123=0,0,DW123/DV123*1000)</f>
        <v>0</v>
      </c>
      <c r="DY123" s="48">
        <v>0</v>
      </c>
      <c r="DZ123" s="31">
        <v>0</v>
      </c>
      <c r="EA123" s="49">
        <v>0</v>
      </c>
      <c r="EB123" s="48">
        <v>0</v>
      </c>
      <c r="EC123" s="31">
        <v>0</v>
      </c>
      <c r="ED123" s="49">
        <v>0</v>
      </c>
      <c r="EE123" s="48">
        <v>25</v>
      </c>
      <c r="EF123" s="31">
        <v>2302</v>
      </c>
      <c r="EG123" s="49">
        <f t="shared" ref="EG123:EG128" si="565">EF123/EE123*1000</f>
        <v>92080</v>
      </c>
      <c r="EH123" s="48">
        <v>0</v>
      </c>
      <c r="EI123" s="31">
        <v>0</v>
      </c>
      <c r="EJ123" s="49">
        <v>0</v>
      </c>
      <c r="EK123" s="48">
        <v>0</v>
      </c>
      <c r="EL123" s="31">
        <v>0</v>
      </c>
      <c r="EM123" s="49">
        <v>0</v>
      </c>
      <c r="EN123" s="35">
        <f t="shared" ref="EN123:EN135" si="566">SUM(C123,F123,I123,L123,O123,U123,X123,AA123,AD123,AJ123,AM123,AS123,AY123,BB123,BE123,BH123,BK123,BN123,BQ123,CC123,CF123,CO123,DA123,DD123,DG123,DJ123,DP123,DY123,EB123,EE123,EK123,AV123+AG123)</f>
        <v>679</v>
      </c>
      <c r="EO123" s="34">
        <f t="shared" ref="EO123:EO135" si="567">SUM(D123,G123,J123,M123,P123,V123,Y123,AB123,AE123,AK123,AN123,AT123,AZ123,BC123,BF123,BI123,BL123,BO123,BR123,CD123,CG123,CP123,DB123,DE123,DH123,DK123,DQ123,DZ123,EC123,EF123,EL123,AW123+AH123)</f>
        <v>15684</v>
      </c>
      <c r="EP123" s="4"/>
      <c r="EQ123" s="5"/>
      <c r="ER123" s="4"/>
      <c r="ES123" s="4"/>
      <c r="ET123" s="4"/>
      <c r="EU123" s="5"/>
      <c r="EV123" s="4"/>
      <c r="EW123" s="4"/>
      <c r="EX123" s="4"/>
      <c r="EY123" s="5"/>
      <c r="EZ123" s="4"/>
      <c r="FA123" s="4"/>
      <c r="FB123" s="4"/>
      <c r="FC123" s="5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53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54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68">AB124/AA124*1000</f>
        <v>353800</v>
      </c>
      <c r="AD124" s="59">
        <v>84</v>
      </c>
      <c r="AE124" s="31">
        <v>1857</v>
      </c>
      <c r="AF124" s="49">
        <f t="shared" si="556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69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58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59"/>
        <v>0</v>
      </c>
      <c r="CL124" s="48">
        <v>0</v>
      </c>
      <c r="CM124" s="31">
        <v>0</v>
      </c>
      <c r="CN124" s="49">
        <f t="shared" si="560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61"/>
        <v>0</v>
      </c>
      <c r="CU124" s="48">
        <v>0</v>
      </c>
      <c r="CV124" s="31">
        <v>0</v>
      </c>
      <c r="CW124" s="49">
        <f t="shared" si="562"/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v>0</v>
      </c>
      <c r="DM124" s="48">
        <v>0</v>
      </c>
      <c r="DN124" s="31">
        <v>0</v>
      </c>
      <c r="DO124" s="49">
        <f t="shared" si="563"/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v>0</v>
      </c>
      <c r="DV124" s="48">
        <v>0</v>
      </c>
      <c r="DW124" s="31">
        <v>0</v>
      </c>
      <c r="DX124" s="49">
        <f t="shared" si="564"/>
        <v>0</v>
      </c>
      <c r="DY124" s="48">
        <v>0</v>
      </c>
      <c r="DZ124" s="31">
        <v>0</v>
      </c>
      <c r="EA124" s="49">
        <v>0</v>
      </c>
      <c r="EB124" s="48">
        <v>3</v>
      </c>
      <c r="EC124" s="31">
        <v>301</v>
      </c>
      <c r="ED124" s="49">
        <f t="shared" ref="ED124:EG134" si="570">EC124/EB124*1000</f>
        <v>100333.33333333333</v>
      </c>
      <c r="EE124" s="48">
        <v>67</v>
      </c>
      <c r="EF124" s="31">
        <v>3412</v>
      </c>
      <c r="EG124" s="49">
        <f t="shared" si="565"/>
        <v>50925.373134328358</v>
      </c>
      <c r="EH124" s="50">
        <v>0</v>
      </c>
      <c r="EI124" s="32">
        <v>0</v>
      </c>
      <c r="EJ124" s="49">
        <v>0</v>
      </c>
      <c r="EK124" s="50">
        <v>0</v>
      </c>
      <c r="EL124" s="32">
        <v>0</v>
      </c>
      <c r="EM124" s="49">
        <v>0</v>
      </c>
      <c r="EN124" s="35">
        <f t="shared" si="566"/>
        <v>321</v>
      </c>
      <c r="EO124" s="34">
        <f t="shared" si="567"/>
        <v>16046</v>
      </c>
      <c r="EP124" s="4"/>
      <c r="EQ124" s="5"/>
      <c r="ER124" s="4"/>
      <c r="ES124" s="4"/>
      <c r="ET124" s="4"/>
      <c r="EU124" s="5"/>
      <c r="EV124" s="4"/>
      <c r="EW124" s="4"/>
      <c r="EX124" s="4"/>
      <c r="EY124" s="5"/>
      <c r="EZ124" s="4"/>
      <c r="FA124" s="4"/>
      <c r="FB124" s="4"/>
      <c r="FC124" s="5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56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58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59"/>
        <v>0</v>
      </c>
      <c r="CL125" s="48">
        <v>0</v>
      </c>
      <c r="CM125" s="31">
        <v>0</v>
      </c>
      <c r="CN125" s="49">
        <f t="shared" si="560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61"/>
        <v>0</v>
      </c>
      <c r="CU125" s="48">
        <v>0</v>
      </c>
      <c r="CV125" s="31">
        <v>0</v>
      </c>
      <c r="CW125" s="49">
        <f t="shared" si="562"/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v>0</v>
      </c>
      <c r="DM125" s="48">
        <v>0</v>
      </c>
      <c r="DN125" s="31">
        <v>0</v>
      </c>
      <c r="DO125" s="49">
        <f t="shared" si="563"/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v>0</v>
      </c>
      <c r="DV125" s="48">
        <v>0</v>
      </c>
      <c r="DW125" s="31">
        <v>0</v>
      </c>
      <c r="DX125" s="49">
        <f t="shared" si="564"/>
        <v>0</v>
      </c>
      <c r="DY125" s="48">
        <v>0</v>
      </c>
      <c r="DZ125" s="31">
        <v>0</v>
      </c>
      <c r="EA125" s="49">
        <v>0</v>
      </c>
      <c r="EB125" s="48">
        <v>24</v>
      </c>
      <c r="EC125" s="31">
        <v>682</v>
      </c>
      <c r="ED125" s="49">
        <f t="shared" si="570"/>
        <v>28416.666666666668</v>
      </c>
      <c r="EE125" s="48">
        <v>101</v>
      </c>
      <c r="EF125" s="31">
        <v>3647</v>
      </c>
      <c r="EG125" s="49">
        <f t="shared" si="565"/>
        <v>36108.910891089108</v>
      </c>
      <c r="EH125" s="48">
        <v>0</v>
      </c>
      <c r="EI125" s="31">
        <v>0</v>
      </c>
      <c r="EJ125" s="49">
        <v>0</v>
      </c>
      <c r="EK125" s="48">
        <v>0</v>
      </c>
      <c r="EL125" s="31">
        <v>0</v>
      </c>
      <c r="EM125" s="49">
        <v>0</v>
      </c>
      <c r="EN125" s="35">
        <f t="shared" si="566"/>
        <v>348</v>
      </c>
      <c r="EO125" s="34">
        <f t="shared" si="567"/>
        <v>7847</v>
      </c>
      <c r="EP125" s="4"/>
      <c r="EQ125" s="5"/>
      <c r="ER125" s="4"/>
      <c r="ES125" s="4"/>
      <c r="ET125" s="4"/>
      <c r="EU125" s="5"/>
      <c r="EV125" s="4"/>
      <c r="EW125" s="4"/>
      <c r="EX125" s="4"/>
      <c r="EY125" s="5"/>
      <c r="EZ125" s="4"/>
      <c r="FA125" s="4"/>
      <c r="FB125" s="4"/>
      <c r="FC125" s="5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55"/>
        <v>52500</v>
      </c>
      <c r="AA126" s="48">
        <v>13</v>
      </c>
      <c r="AB126" s="31">
        <v>4941</v>
      </c>
      <c r="AC126" s="49">
        <f t="shared" si="568"/>
        <v>380076.92307692312</v>
      </c>
      <c r="AD126" s="59">
        <v>82</v>
      </c>
      <c r="AE126" s="31">
        <v>1691</v>
      </c>
      <c r="AF126" s="49">
        <f t="shared" si="556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71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58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59"/>
        <v>0</v>
      </c>
      <c r="CL126" s="48">
        <v>0</v>
      </c>
      <c r="CM126" s="31">
        <v>0</v>
      </c>
      <c r="CN126" s="49">
        <f t="shared" si="560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61"/>
        <v>0</v>
      </c>
      <c r="CU126" s="48">
        <v>0</v>
      </c>
      <c r="CV126" s="31">
        <v>0</v>
      </c>
      <c r="CW126" s="49">
        <f t="shared" si="562"/>
        <v>0</v>
      </c>
      <c r="CX126" s="48">
        <v>0</v>
      </c>
      <c r="CY126" s="31">
        <v>0</v>
      </c>
      <c r="CZ126" s="49">
        <v>0</v>
      </c>
      <c r="DA126" s="48">
        <v>0</v>
      </c>
      <c r="DB126" s="31">
        <v>0</v>
      </c>
      <c r="DC126" s="49">
        <v>0</v>
      </c>
      <c r="DD126" s="48">
        <v>22</v>
      </c>
      <c r="DE126" s="31">
        <v>185</v>
      </c>
      <c r="DF126" s="49">
        <f t="shared" ref="DF126" si="572">DE126/DD126*1000</f>
        <v>8409.0909090909081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v>0</v>
      </c>
      <c r="DM126" s="48">
        <v>0</v>
      </c>
      <c r="DN126" s="31">
        <v>0</v>
      </c>
      <c r="DO126" s="49">
        <f t="shared" si="563"/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v>0</v>
      </c>
      <c r="DV126" s="48">
        <v>0</v>
      </c>
      <c r="DW126" s="31">
        <v>0</v>
      </c>
      <c r="DX126" s="49">
        <f t="shared" si="564"/>
        <v>0</v>
      </c>
      <c r="DY126" s="48">
        <v>0</v>
      </c>
      <c r="DZ126" s="31">
        <v>0</v>
      </c>
      <c r="EA126" s="49">
        <v>0</v>
      </c>
      <c r="EB126" s="48">
        <v>0</v>
      </c>
      <c r="EC126" s="31">
        <v>0</v>
      </c>
      <c r="ED126" s="49">
        <v>0</v>
      </c>
      <c r="EE126" s="48">
        <v>64</v>
      </c>
      <c r="EF126" s="31">
        <v>1970</v>
      </c>
      <c r="EG126" s="49">
        <f t="shared" si="565"/>
        <v>30781.25</v>
      </c>
      <c r="EH126" s="48">
        <v>0</v>
      </c>
      <c r="EI126" s="31">
        <v>0</v>
      </c>
      <c r="EJ126" s="49">
        <v>0</v>
      </c>
      <c r="EK126" s="48">
        <v>0</v>
      </c>
      <c r="EL126" s="31">
        <v>0</v>
      </c>
      <c r="EM126" s="49">
        <v>0</v>
      </c>
      <c r="EN126" s="35">
        <f t="shared" si="566"/>
        <v>287</v>
      </c>
      <c r="EO126" s="34">
        <f t="shared" si="567"/>
        <v>10644</v>
      </c>
      <c r="EP126" s="4"/>
      <c r="EQ126" s="5"/>
      <c r="ER126" s="4"/>
      <c r="ES126" s="4"/>
      <c r="ET126" s="4"/>
      <c r="EU126" s="5"/>
      <c r="EV126" s="4"/>
      <c r="EW126" s="4"/>
      <c r="EX126" s="4"/>
      <c r="EY126" s="5"/>
      <c r="EZ126" s="4"/>
      <c r="FA126" s="4"/>
      <c r="FB126" s="4"/>
      <c r="FC126" s="5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55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56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69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58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59"/>
        <v>0</v>
      </c>
      <c r="CL127" s="48">
        <v>0</v>
      </c>
      <c r="CM127" s="31">
        <v>0</v>
      </c>
      <c r="CN127" s="49">
        <f t="shared" si="560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61"/>
        <v>0</v>
      </c>
      <c r="CU127" s="48">
        <v>0</v>
      </c>
      <c r="CV127" s="31">
        <v>0</v>
      </c>
      <c r="CW127" s="49">
        <f t="shared" si="562"/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v>0</v>
      </c>
      <c r="DM127" s="48">
        <v>0</v>
      </c>
      <c r="DN127" s="31">
        <v>0</v>
      </c>
      <c r="DO127" s="49">
        <f t="shared" si="563"/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v>0</v>
      </c>
      <c r="DV127" s="48">
        <v>0</v>
      </c>
      <c r="DW127" s="31">
        <v>0</v>
      </c>
      <c r="DX127" s="49">
        <f t="shared" si="564"/>
        <v>0</v>
      </c>
      <c r="DY127" s="48">
        <v>0</v>
      </c>
      <c r="DZ127" s="31">
        <v>0</v>
      </c>
      <c r="EA127" s="49">
        <v>0</v>
      </c>
      <c r="EB127" s="48">
        <v>17</v>
      </c>
      <c r="EC127" s="31">
        <v>1623</v>
      </c>
      <c r="ED127" s="49">
        <f t="shared" si="570"/>
        <v>95470.588235294112</v>
      </c>
      <c r="EE127" s="48">
        <v>55</v>
      </c>
      <c r="EF127" s="31">
        <v>1811</v>
      </c>
      <c r="EG127" s="49">
        <f t="shared" si="565"/>
        <v>32927.272727272728</v>
      </c>
      <c r="EH127" s="48">
        <v>0</v>
      </c>
      <c r="EI127" s="31">
        <v>0</v>
      </c>
      <c r="EJ127" s="49">
        <v>0</v>
      </c>
      <c r="EK127" s="48">
        <v>0</v>
      </c>
      <c r="EL127" s="31">
        <v>0</v>
      </c>
      <c r="EM127" s="49">
        <v>0</v>
      </c>
      <c r="EN127" s="35">
        <f t="shared" si="566"/>
        <v>277</v>
      </c>
      <c r="EO127" s="34">
        <f t="shared" si="567"/>
        <v>9335</v>
      </c>
      <c r="EP127" s="4"/>
      <c r="EQ127" s="5"/>
      <c r="ER127" s="4"/>
      <c r="ES127" s="4"/>
      <c r="ET127" s="4"/>
      <c r="EU127" s="5"/>
      <c r="EV127" s="4"/>
      <c r="EW127" s="4"/>
      <c r="EX127" s="4"/>
      <c r="EY127" s="5"/>
      <c r="EZ127" s="4"/>
      <c r="FA127" s="4"/>
      <c r="FB127" s="4"/>
      <c r="FC127" s="5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73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56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59"/>
        <v>0</v>
      </c>
      <c r="CL128" s="48">
        <v>0</v>
      </c>
      <c r="CM128" s="31">
        <v>0</v>
      </c>
      <c r="CN128" s="49">
        <f t="shared" si="560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61"/>
        <v>0</v>
      </c>
      <c r="CU128" s="48">
        <v>0</v>
      </c>
      <c r="CV128" s="31">
        <v>0</v>
      </c>
      <c r="CW128" s="49">
        <f t="shared" si="562"/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v>0</v>
      </c>
      <c r="DM128" s="48">
        <v>0</v>
      </c>
      <c r="DN128" s="31">
        <v>0</v>
      </c>
      <c r="DO128" s="49">
        <f t="shared" si="563"/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v>0</v>
      </c>
      <c r="DV128" s="48">
        <v>0</v>
      </c>
      <c r="DW128" s="31">
        <v>0</v>
      </c>
      <c r="DX128" s="49">
        <f t="shared" si="564"/>
        <v>0</v>
      </c>
      <c r="DY128" s="48">
        <v>0</v>
      </c>
      <c r="DZ128" s="31">
        <v>0</v>
      </c>
      <c r="EA128" s="49">
        <v>0</v>
      </c>
      <c r="EB128" s="48">
        <v>8</v>
      </c>
      <c r="EC128" s="31">
        <v>164</v>
      </c>
      <c r="ED128" s="49">
        <f t="shared" si="570"/>
        <v>20500</v>
      </c>
      <c r="EE128" s="48">
        <v>101</v>
      </c>
      <c r="EF128" s="31">
        <v>3088</v>
      </c>
      <c r="EG128" s="49">
        <f t="shared" si="565"/>
        <v>30574.257425742573</v>
      </c>
      <c r="EH128" s="48">
        <v>0</v>
      </c>
      <c r="EI128" s="31">
        <v>0</v>
      </c>
      <c r="EJ128" s="49">
        <v>0</v>
      </c>
      <c r="EK128" s="48">
        <v>0</v>
      </c>
      <c r="EL128" s="31">
        <v>1</v>
      </c>
      <c r="EM128" s="49">
        <v>0</v>
      </c>
      <c r="EN128" s="35">
        <f t="shared" si="566"/>
        <v>229</v>
      </c>
      <c r="EO128" s="34">
        <f t="shared" si="567"/>
        <v>8282</v>
      </c>
      <c r="EP128" s="4"/>
      <c r="EQ128" s="5"/>
      <c r="ER128" s="4"/>
      <c r="ES128" s="4"/>
      <c r="ET128" s="4"/>
      <c r="EU128" s="5"/>
      <c r="EV128" s="4"/>
      <c r="EW128" s="4"/>
      <c r="EX128" s="4"/>
      <c r="EY128" s="5"/>
      <c r="EZ128" s="4"/>
      <c r="FA128" s="4"/>
      <c r="FB128" s="4"/>
      <c r="FC128" s="5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74">V129/U129*1000</f>
        <v>62695.345268542194</v>
      </c>
      <c r="X129" s="48">
        <v>35.978000000000002</v>
      </c>
      <c r="Y129" s="31">
        <v>2102.2539999999999</v>
      </c>
      <c r="Z129" s="49">
        <f t="shared" si="574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56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75">BI129/BH129*1000</f>
        <v>57232.824427480911</v>
      </c>
      <c r="BK129" s="48">
        <v>9.6</v>
      </c>
      <c r="BL129" s="31">
        <v>189.38399999999999</v>
      </c>
      <c r="BM129" s="49">
        <f t="shared" ref="BM129:CE134" si="576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76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59"/>
        <v>0</v>
      </c>
      <c r="CL129" s="48">
        <v>0</v>
      </c>
      <c r="CM129" s="31">
        <v>0</v>
      </c>
      <c r="CN129" s="49">
        <f t="shared" si="560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61"/>
        <v>0</v>
      </c>
      <c r="CU129" s="48">
        <v>0</v>
      </c>
      <c r="CV129" s="31">
        <v>0</v>
      </c>
      <c r="CW129" s="49">
        <f t="shared" si="562"/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v>0</v>
      </c>
      <c r="DM129" s="48">
        <v>0</v>
      </c>
      <c r="DN129" s="31">
        <v>0</v>
      </c>
      <c r="DO129" s="49">
        <f t="shared" si="563"/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v>0</v>
      </c>
      <c r="DV129" s="48">
        <v>0</v>
      </c>
      <c r="DW129" s="31">
        <v>0</v>
      </c>
      <c r="DX129" s="49">
        <f t="shared" si="564"/>
        <v>0</v>
      </c>
      <c r="DY129" s="48">
        <v>0</v>
      </c>
      <c r="DZ129" s="31">
        <v>0</v>
      </c>
      <c r="EA129" s="49">
        <v>0</v>
      </c>
      <c r="EB129" s="48">
        <v>0</v>
      </c>
      <c r="EC129" s="31">
        <v>0</v>
      </c>
      <c r="ED129" s="49">
        <v>0</v>
      </c>
      <c r="EE129" s="48">
        <v>56.5</v>
      </c>
      <c r="EF129" s="31">
        <v>1843.2750000000001</v>
      </c>
      <c r="EG129" s="49">
        <f t="shared" si="570"/>
        <v>32624.336283185839</v>
      </c>
      <c r="EH129" s="48">
        <v>0</v>
      </c>
      <c r="EI129" s="31">
        <v>0</v>
      </c>
      <c r="EJ129" s="49">
        <v>0</v>
      </c>
      <c r="EK129" s="48">
        <v>0</v>
      </c>
      <c r="EL129" s="31">
        <v>0</v>
      </c>
      <c r="EM129" s="49">
        <v>0</v>
      </c>
      <c r="EN129" s="35">
        <f t="shared" si="566"/>
        <v>270.952</v>
      </c>
      <c r="EO129" s="34">
        <f t="shared" si="567"/>
        <v>7875.8600000000006</v>
      </c>
      <c r="EP129" s="4"/>
      <c r="EQ129" s="5"/>
      <c r="ER129" s="4"/>
      <c r="ES129" s="4"/>
      <c r="ET129" s="4"/>
      <c r="EU129" s="5"/>
      <c r="EV129" s="4"/>
      <c r="EW129" s="4"/>
      <c r="EX129" s="4"/>
      <c r="EY129" s="5"/>
      <c r="EZ129" s="4"/>
      <c r="FA129" s="4"/>
      <c r="FB129" s="4"/>
      <c r="FC129" s="5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74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74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56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77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76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59"/>
        <v>0</v>
      </c>
      <c r="CL130" s="48">
        <v>0</v>
      </c>
      <c r="CM130" s="31">
        <v>0</v>
      </c>
      <c r="CN130" s="49">
        <f t="shared" si="560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61"/>
        <v>0</v>
      </c>
      <c r="CU130" s="48">
        <v>0</v>
      </c>
      <c r="CV130" s="31">
        <v>0</v>
      </c>
      <c r="CW130" s="49">
        <f t="shared" si="562"/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v>0</v>
      </c>
      <c r="DM130" s="48">
        <v>0</v>
      </c>
      <c r="DN130" s="31">
        <v>0</v>
      </c>
      <c r="DO130" s="49">
        <f t="shared" si="563"/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v>0</v>
      </c>
      <c r="DV130" s="48">
        <v>0</v>
      </c>
      <c r="DW130" s="31">
        <v>0</v>
      </c>
      <c r="DX130" s="49">
        <f t="shared" si="564"/>
        <v>0</v>
      </c>
      <c r="DY130" s="48">
        <v>0</v>
      </c>
      <c r="DZ130" s="31">
        <v>0</v>
      </c>
      <c r="EA130" s="49">
        <v>0</v>
      </c>
      <c r="EB130" s="48">
        <v>51.767000000000003</v>
      </c>
      <c r="EC130" s="31">
        <v>1187.1089999999999</v>
      </c>
      <c r="ED130" s="49">
        <f t="shared" si="570"/>
        <v>22931.771205594294</v>
      </c>
      <c r="EE130" s="48">
        <v>92.941999999999993</v>
      </c>
      <c r="EF130" s="31">
        <v>4419.951</v>
      </c>
      <c r="EG130" s="49">
        <f t="shared" si="570"/>
        <v>47556.013427729129</v>
      </c>
      <c r="EH130" s="48">
        <v>0</v>
      </c>
      <c r="EI130" s="31">
        <v>0</v>
      </c>
      <c r="EJ130" s="49">
        <v>0</v>
      </c>
      <c r="EK130" s="48">
        <v>0</v>
      </c>
      <c r="EL130" s="31">
        <v>0</v>
      </c>
      <c r="EM130" s="49">
        <v>0</v>
      </c>
      <c r="EN130" s="35">
        <f t="shared" si="566"/>
        <v>296.47500000000002</v>
      </c>
      <c r="EO130" s="34">
        <f t="shared" si="567"/>
        <v>9069.125</v>
      </c>
      <c r="EP130" s="4"/>
      <c r="EQ130" s="5"/>
      <c r="ER130" s="4"/>
      <c r="ES130" s="4"/>
      <c r="ET130" s="4"/>
      <c r="EU130" s="5"/>
      <c r="EV130" s="4"/>
      <c r="EW130" s="4"/>
      <c r="EX130" s="4"/>
      <c r="EY130" s="5"/>
      <c r="EZ130" s="4"/>
      <c r="FA130" s="4"/>
      <c r="FB130" s="4"/>
      <c r="FC130" s="5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78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74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74"/>
        <v>45829.766233766226</v>
      </c>
      <c r="X131" s="48">
        <v>33.299999999999997</v>
      </c>
      <c r="Y131" s="31">
        <v>1646.184</v>
      </c>
      <c r="Z131" s="49">
        <f t="shared" si="574"/>
        <v>49434.954954954963</v>
      </c>
      <c r="AA131" s="48">
        <v>6.6</v>
      </c>
      <c r="AB131" s="31">
        <v>2465.1729999999998</v>
      </c>
      <c r="AC131" s="49">
        <f t="shared" si="574"/>
        <v>373511.06060606061</v>
      </c>
      <c r="AD131" s="59">
        <v>30</v>
      </c>
      <c r="AE131" s="31">
        <v>1178.462</v>
      </c>
      <c r="AF131" s="49">
        <f t="shared" si="556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76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59"/>
        <v>0</v>
      </c>
      <c r="CL131" s="48">
        <v>0</v>
      </c>
      <c r="CM131" s="31">
        <v>0</v>
      </c>
      <c r="CN131" s="49">
        <f t="shared" si="560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61"/>
        <v>0</v>
      </c>
      <c r="CU131" s="48">
        <v>0</v>
      </c>
      <c r="CV131" s="31">
        <v>0</v>
      </c>
      <c r="CW131" s="49">
        <f t="shared" si="562"/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v>0</v>
      </c>
      <c r="DM131" s="48">
        <v>0</v>
      </c>
      <c r="DN131" s="31">
        <v>0</v>
      </c>
      <c r="DO131" s="49">
        <f t="shared" si="563"/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v>0</v>
      </c>
      <c r="DV131" s="48">
        <v>0</v>
      </c>
      <c r="DW131" s="31">
        <v>0</v>
      </c>
      <c r="DX131" s="49">
        <f t="shared" si="564"/>
        <v>0</v>
      </c>
      <c r="DY131" s="48">
        <v>0</v>
      </c>
      <c r="DZ131" s="31">
        <v>0</v>
      </c>
      <c r="EA131" s="49">
        <v>0</v>
      </c>
      <c r="EB131" s="48">
        <v>18.649999999999999</v>
      </c>
      <c r="EC131" s="31">
        <v>1119.615</v>
      </c>
      <c r="ED131" s="49">
        <f t="shared" si="570"/>
        <v>60032.975871313683</v>
      </c>
      <c r="EE131" s="48">
        <v>72.897999999999996</v>
      </c>
      <c r="EF131" s="31">
        <v>2386.0909999999999</v>
      </c>
      <c r="EG131" s="49">
        <f t="shared" si="570"/>
        <v>32731.913084035226</v>
      </c>
      <c r="EH131" s="48">
        <v>0</v>
      </c>
      <c r="EI131" s="31">
        <v>0</v>
      </c>
      <c r="EJ131" s="49">
        <v>0</v>
      </c>
      <c r="EK131" s="48">
        <v>0</v>
      </c>
      <c r="EL131" s="31">
        <v>0</v>
      </c>
      <c r="EM131" s="49">
        <v>0</v>
      </c>
      <c r="EN131" s="35">
        <f t="shared" si="566"/>
        <v>323.39299999999997</v>
      </c>
      <c r="EO131" s="34">
        <f t="shared" si="567"/>
        <v>15174.608999999999</v>
      </c>
      <c r="EP131" s="4"/>
      <c r="EQ131" s="5"/>
      <c r="ER131" s="4"/>
      <c r="ES131" s="4"/>
      <c r="ET131" s="4"/>
      <c r="EU131" s="5"/>
      <c r="EV131" s="4"/>
      <c r="EW131" s="4"/>
      <c r="EX131" s="4"/>
      <c r="EY131" s="5"/>
      <c r="EZ131" s="4"/>
      <c r="FA131" s="4"/>
      <c r="FB131" s="4"/>
      <c r="FC131" s="5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78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74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74"/>
        <v>374169.54545454541</v>
      </c>
      <c r="AD132" s="59">
        <v>65.290000000000006</v>
      </c>
      <c r="AE132" s="31">
        <v>1661.367</v>
      </c>
      <c r="AF132" s="49">
        <f t="shared" si="556"/>
        <v>25445.964159901974</v>
      </c>
      <c r="AG132" s="48">
        <v>1690.85</v>
      </c>
      <c r="AH132" s="31">
        <v>5563.8680000000004</v>
      </c>
      <c r="AI132" s="49">
        <f t="shared" ref="AI132" si="579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76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76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59"/>
        <v>0</v>
      </c>
      <c r="CL132" s="48">
        <v>0</v>
      </c>
      <c r="CM132" s="31">
        <v>0</v>
      </c>
      <c r="CN132" s="49">
        <f t="shared" si="560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61"/>
        <v>0</v>
      </c>
      <c r="CU132" s="48">
        <v>0</v>
      </c>
      <c r="CV132" s="31">
        <v>0</v>
      </c>
      <c r="CW132" s="49">
        <f t="shared" si="562"/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v>0</v>
      </c>
      <c r="DM132" s="48">
        <v>0</v>
      </c>
      <c r="DN132" s="31">
        <v>0</v>
      </c>
      <c r="DO132" s="49">
        <f t="shared" si="563"/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v>0</v>
      </c>
      <c r="DV132" s="48">
        <v>0</v>
      </c>
      <c r="DW132" s="31">
        <v>0</v>
      </c>
      <c r="DX132" s="49">
        <f t="shared" si="564"/>
        <v>0</v>
      </c>
      <c r="DY132" s="48">
        <v>0</v>
      </c>
      <c r="DZ132" s="31">
        <v>0</v>
      </c>
      <c r="EA132" s="49">
        <v>0</v>
      </c>
      <c r="EB132" s="48">
        <v>32.704999999999998</v>
      </c>
      <c r="EC132" s="31">
        <v>1907.258</v>
      </c>
      <c r="ED132" s="49">
        <f t="shared" si="570"/>
        <v>58317.01574682771</v>
      </c>
      <c r="EE132" s="48">
        <v>232.34899999999999</v>
      </c>
      <c r="EF132" s="31">
        <v>7562.21</v>
      </c>
      <c r="EG132" s="49">
        <f t="shared" si="570"/>
        <v>32546.772312340487</v>
      </c>
      <c r="EH132" s="48">
        <v>0</v>
      </c>
      <c r="EI132" s="31">
        <v>0</v>
      </c>
      <c r="EJ132" s="49">
        <v>0</v>
      </c>
      <c r="EK132" s="48">
        <v>0</v>
      </c>
      <c r="EL132" s="31">
        <v>0</v>
      </c>
      <c r="EM132" s="49">
        <v>0</v>
      </c>
      <c r="EN132" s="35">
        <f t="shared" si="566"/>
        <v>2321.2539999999999</v>
      </c>
      <c r="EO132" s="34">
        <f t="shared" si="567"/>
        <v>28416.974999999999</v>
      </c>
      <c r="EP132" s="4"/>
      <c r="EQ132" s="5"/>
      <c r="ER132" s="4"/>
      <c r="ES132" s="4"/>
      <c r="ET132" s="4"/>
      <c r="EU132" s="5"/>
      <c r="EV132" s="4"/>
      <c r="EW132" s="4"/>
      <c r="EX132" s="4"/>
      <c r="EY132" s="5"/>
      <c r="EZ132" s="4"/>
      <c r="FA132" s="4"/>
      <c r="FB132" s="4"/>
      <c r="FC132" s="5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74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74"/>
        <v>65321.344800625484</v>
      </c>
      <c r="X133" s="48">
        <v>13.5</v>
      </c>
      <c r="Y133" s="31">
        <v>771.2</v>
      </c>
      <c r="Z133" s="49">
        <f t="shared" si="574"/>
        <v>57125.925925925927</v>
      </c>
      <c r="AA133" s="48">
        <v>6.6</v>
      </c>
      <c r="AB133" s="31">
        <v>2453.54</v>
      </c>
      <c r="AC133" s="49">
        <f t="shared" si="574"/>
        <v>371748.48484848486</v>
      </c>
      <c r="AD133" s="59">
        <v>79.8</v>
      </c>
      <c r="AE133" s="31">
        <v>1198.0899999999999</v>
      </c>
      <c r="AF133" s="49">
        <f t="shared" si="556"/>
        <v>15013.659147869674</v>
      </c>
      <c r="AG133" s="48">
        <v>1573.9880000000001</v>
      </c>
      <c r="AH133" s="31">
        <v>5460.33</v>
      </c>
      <c r="AI133" s="49">
        <f t="shared" ref="AI133:AI134" si="580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76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59"/>
        <v>0</v>
      </c>
      <c r="CL133" s="48">
        <v>0</v>
      </c>
      <c r="CM133" s="31">
        <v>0</v>
      </c>
      <c r="CN133" s="49">
        <f t="shared" si="560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61"/>
        <v>0</v>
      </c>
      <c r="CU133" s="48">
        <v>0</v>
      </c>
      <c r="CV133" s="31">
        <v>0</v>
      </c>
      <c r="CW133" s="49">
        <f t="shared" si="562"/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v>0</v>
      </c>
      <c r="DM133" s="48">
        <v>0</v>
      </c>
      <c r="DN133" s="31">
        <v>0</v>
      </c>
      <c r="DO133" s="49">
        <f t="shared" si="563"/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v>0</v>
      </c>
      <c r="DV133" s="48">
        <v>0</v>
      </c>
      <c r="DW133" s="31">
        <v>0</v>
      </c>
      <c r="DX133" s="49">
        <f t="shared" si="564"/>
        <v>0</v>
      </c>
      <c r="DY133" s="48">
        <v>0</v>
      </c>
      <c r="DZ133" s="31">
        <v>0</v>
      </c>
      <c r="EA133" s="49">
        <v>0</v>
      </c>
      <c r="EB133" s="48">
        <v>22.21</v>
      </c>
      <c r="EC133" s="31">
        <v>708.1</v>
      </c>
      <c r="ED133" s="49">
        <f t="shared" si="570"/>
        <v>31882.035119315624</v>
      </c>
      <c r="EE133" s="48">
        <v>91.084000000000003</v>
      </c>
      <c r="EF133" s="31">
        <v>2927.74</v>
      </c>
      <c r="EG133" s="49">
        <f t="shared" si="570"/>
        <v>32143.296297922796</v>
      </c>
      <c r="EH133" s="48">
        <v>0</v>
      </c>
      <c r="EI133" s="31">
        <v>0</v>
      </c>
      <c r="EJ133" s="49">
        <v>0</v>
      </c>
      <c r="EK133" s="48">
        <v>0</v>
      </c>
      <c r="EL133" s="31">
        <v>0</v>
      </c>
      <c r="EM133" s="49">
        <v>0</v>
      </c>
      <c r="EN133" s="35">
        <f t="shared" si="566"/>
        <v>1992.866</v>
      </c>
      <c r="EO133" s="34">
        <f t="shared" si="567"/>
        <v>19087.830000000002</v>
      </c>
      <c r="EP133" s="4"/>
      <c r="EQ133" s="5"/>
      <c r="ER133" s="4"/>
      <c r="ES133" s="4"/>
      <c r="ET133" s="4"/>
      <c r="EU133" s="5"/>
      <c r="EV133" s="4"/>
      <c r="EW133" s="4"/>
      <c r="EX133" s="4"/>
      <c r="EY133" s="5"/>
      <c r="EZ133" s="4"/>
      <c r="FA133" s="4"/>
      <c r="FB133" s="4"/>
      <c r="FC133" s="5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78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81">V134/U134*1000</f>
        <v>55837.479270315096</v>
      </c>
      <c r="X134" s="48">
        <v>8.25</v>
      </c>
      <c r="Y134" s="31">
        <v>659.07</v>
      </c>
      <c r="Z134" s="49">
        <f t="shared" si="574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56"/>
        <v>19945.283842794761</v>
      </c>
      <c r="AG134" s="48">
        <v>1634.528</v>
      </c>
      <c r="AH134" s="31">
        <v>5345.6</v>
      </c>
      <c r="AI134" s="49">
        <f t="shared" si="580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75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76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59"/>
        <v>0</v>
      </c>
      <c r="CL134" s="48">
        <v>0</v>
      </c>
      <c r="CM134" s="31">
        <v>0</v>
      </c>
      <c r="CN134" s="49">
        <f t="shared" si="560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61"/>
        <v>0</v>
      </c>
      <c r="CU134" s="48">
        <v>0</v>
      </c>
      <c r="CV134" s="31">
        <v>0</v>
      </c>
      <c r="CW134" s="49">
        <f t="shared" si="562"/>
        <v>0</v>
      </c>
      <c r="CX134" s="48">
        <v>0</v>
      </c>
      <c r="CY134" s="31">
        <v>0</v>
      </c>
      <c r="CZ134" s="49">
        <v>0</v>
      </c>
      <c r="DA134" s="48">
        <v>0</v>
      </c>
      <c r="DB134" s="31">
        <v>0</v>
      </c>
      <c r="DC134" s="49">
        <v>0</v>
      </c>
      <c r="DD134" s="48">
        <v>6.44</v>
      </c>
      <c r="DE134" s="31">
        <v>189.25</v>
      </c>
      <c r="DF134" s="49">
        <f t="shared" ref="DF134" si="582">DE134/DD134*1000</f>
        <v>29386.645962732917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v>0</v>
      </c>
      <c r="DM134" s="48">
        <v>0</v>
      </c>
      <c r="DN134" s="31">
        <v>0</v>
      </c>
      <c r="DO134" s="49">
        <f t="shared" si="563"/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v>0</v>
      </c>
      <c r="DV134" s="48">
        <v>0</v>
      </c>
      <c r="DW134" s="31">
        <v>0</v>
      </c>
      <c r="DX134" s="49">
        <f t="shared" si="564"/>
        <v>0</v>
      </c>
      <c r="DY134" s="48">
        <v>0</v>
      </c>
      <c r="DZ134" s="31">
        <v>0</v>
      </c>
      <c r="EA134" s="49">
        <v>0</v>
      </c>
      <c r="EB134" s="48">
        <v>7.5</v>
      </c>
      <c r="EC134" s="31">
        <v>163.37</v>
      </c>
      <c r="ED134" s="49">
        <f t="shared" si="570"/>
        <v>21782.666666666668</v>
      </c>
      <c r="EE134" s="48">
        <v>78.697999999999993</v>
      </c>
      <c r="EF134" s="31">
        <v>2512.2600000000002</v>
      </c>
      <c r="EG134" s="49">
        <f t="shared" si="570"/>
        <v>31922.79346362043</v>
      </c>
      <c r="EH134" s="48">
        <v>0</v>
      </c>
      <c r="EI134" s="31">
        <v>0</v>
      </c>
      <c r="EJ134" s="49">
        <v>0</v>
      </c>
      <c r="EK134" s="48">
        <v>0</v>
      </c>
      <c r="EL134" s="31">
        <v>0</v>
      </c>
      <c r="EM134" s="49">
        <v>0</v>
      </c>
      <c r="EN134" s="35">
        <f t="shared" si="566"/>
        <v>2002.1419999999998</v>
      </c>
      <c r="EO134" s="34">
        <f t="shared" si="567"/>
        <v>16592.32</v>
      </c>
      <c r="EP134" s="4"/>
      <c r="EQ134" s="5"/>
      <c r="ER134" s="4"/>
      <c r="ES134" s="4"/>
      <c r="ET134" s="4"/>
      <c r="EU134" s="5"/>
      <c r="EV134" s="4"/>
      <c r="EW134" s="4"/>
      <c r="EX134" s="4"/>
      <c r="EY134" s="5"/>
      <c r="EZ134" s="4"/>
      <c r="FA134" s="4"/>
      <c r="FB134" s="4"/>
      <c r="FC134" s="5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68"/>
      <c r="B135" s="69" t="s">
        <v>17</v>
      </c>
      <c r="C135" s="51">
        <f t="shared" ref="C135:BI135" si="583">SUM(C123:C134)</f>
        <v>0</v>
      </c>
      <c r="D135" s="40">
        <f t="shared" si="583"/>
        <v>0</v>
      </c>
      <c r="E135" s="52"/>
      <c r="F135" s="51">
        <f t="shared" si="583"/>
        <v>46.012</v>
      </c>
      <c r="G135" s="40">
        <f t="shared" si="583"/>
        <v>5333.3490000000002</v>
      </c>
      <c r="H135" s="52"/>
      <c r="I135" s="51">
        <f t="shared" si="583"/>
        <v>0</v>
      </c>
      <c r="J135" s="40">
        <f t="shared" si="583"/>
        <v>0</v>
      </c>
      <c r="K135" s="52"/>
      <c r="L135" s="51">
        <f t="shared" si="583"/>
        <v>0</v>
      </c>
      <c r="M135" s="40">
        <f t="shared" si="583"/>
        <v>0</v>
      </c>
      <c r="N135" s="52"/>
      <c r="O135" s="51">
        <f t="shared" si="583"/>
        <v>320.15899999999999</v>
      </c>
      <c r="P135" s="40">
        <f t="shared" si="583"/>
        <v>6390.49</v>
      </c>
      <c r="Q135" s="52"/>
      <c r="R135" s="51">
        <f t="shared" ref="R135:S135" si="584">SUM(R123:R134)</f>
        <v>0</v>
      </c>
      <c r="S135" s="40">
        <f t="shared" si="584"/>
        <v>0</v>
      </c>
      <c r="T135" s="52"/>
      <c r="U135" s="51">
        <f t="shared" si="583"/>
        <v>220.00099999999998</v>
      </c>
      <c r="V135" s="40">
        <f t="shared" si="583"/>
        <v>11955.966999999999</v>
      </c>
      <c r="W135" s="52"/>
      <c r="X135" s="51">
        <f t="shared" si="583"/>
        <v>161.02800000000002</v>
      </c>
      <c r="Y135" s="40">
        <f t="shared" si="583"/>
        <v>9141.7080000000005</v>
      </c>
      <c r="Z135" s="52"/>
      <c r="AA135" s="51">
        <f t="shared" si="583"/>
        <v>52.800000000000004</v>
      </c>
      <c r="AB135" s="40">
        <f t="shared" si="583"/>
        <v>19405.232</v>
      </c>
      <c r="AC135" s="52"/>
      <c r="AD135" s="60">
        <f t="shared" si="583"/>
        <v>1364.0650000000001</v>
      </c>
      <c r="AE135" s="40">
        <f t="shared" si="583"/>
        <v>29956.976999999999</v>
      </c>
      <c r="AF135" s="52"/>
      <c r="AG135" s="51">
        <f t="shared" ref="AG135:AH135" si="585">SUM(AG123:AG134)</f>
        <v>4899.366</v>
      </c>
      <c r="AH135" s="40">
        <f t="shared" si="585"/>
        <v>16369.798000000001</v>
      </c>
      <c r="AI135" s="52"/>
      <c r="AJ135" s="51">
        <f t="shared" si="583"/>
        <v>0</v>
      </c>
      <c r="AK135" s="40">
        <f t="shared" si="583"/>
        <v>0</v>
      </c>
      <c r="AL135" s="52"/>
      <c r="AM135" s="51">
        <f t="shared" si="583"/>
        <v>0</v>
      </c>
      <c r="AN135" s="40">
        <f t="shared" si="583"/>
        <v>0</v>
      </c>
      <c r="AO135" s="52"/>
      <c r="AP135" s="51">
        <f t="shared" ref="AP135:AQ135" si="586">SUM(AP123:AP134)</f>
        <v>0</v>
      </c>
      <c r="AQ135" s="40">
        <f t="shared" si="586"/>
        <v>0</v>
      </c>
      <c r="AR135" s="52"/>
      <c r="AS135" s="51">
        <f t="shared" si="583"/>
        <v>0</v>
      </c>
      <c r="AT135" s="40">
        <f t="shared" si="583"/>
        <v>0</v>
      </c>
      <c r="AU135" s="52"/>
      <c r="AV135" s="51">
        <f t="shared" ref="AV135:AW135" si="587">SUM(AV123:AV134)</f>
        <v>0.3</v>
      </c>
      <c r="AW135" s="40">
        <f t="shared" si="587"/>
        <v>38.978000000000002</v>
      </c>
      <c r="AX135" s="52"/>
      <c r="AY135" s="51">
        <f t="shared" si="583"/>
        <v>0</v>
      </c>
      <c r="AZ135" s="40">
        <f t="shared" si="583"/>
        <v>0</v>
      </c>
      <c r="BA135" s="52"/>
      <c r="BB135" s="51">
        <f t="shared" si="583"/>
        <v>3</v>
      </c>
      <c r="BC135" s="40">
        <f t="shared" si="583"/>
        <v>19</v>
      </c>
      <c r="BD135" s="52"/>
      <c r="BE135" s="51">
        <f t="shared" si="583"/>
        <v>0</v>
      </c>
      <c r="BF135" s="40">
        <f t="shared" si="583"/>
        <v>0</v>
      </c>
      <c r="BG135" s="52"/>
      <c r="BH135" s="51">
        <f t="shared" si="583"/>
        <v>2.056</v>
      </c>
      <c r="BI135" s="40">
        <f t="shared" si="583"/>
        <v>130.69</v>
      </c>
      <c r="BJ135" s="52"/>
      <c r="BK135" s="51">
        <f t="shared" ref="BK135:EL135" si="588">SUM(BK123:BK134)</f>
        <v>49.44</v>
      </c>
      <c r="BL135" s="40">
        <f t="shared" si="588"/>
        <v>1147.768</v>
      </c>
      <c r="BM135" s="52"/>
      <c r="BN135" s="51">
        <f t="shared" si="588"/>
        <v>0</v>
      </c>
      <c r="BO135" s="40">
        <f t="shared" si="588"/>
        <v>1</v>
      </c>
      <c r="BP135" s="52"/>
      <c r="BQ135" s="51">
        <f t="shared" si="588"/>
        <v>0</v>
      </c>
      <c r="BR135" s="40">
        <f t="shared" si="588"/>
        <v>0</v>
      </c>
      <c r="BS135" s="52"/>
      <c r="BT135" s="51">
        <f t="shared" ref="BT135:BU135" si="589">SUM(BT123:BT134)</f>
        <v>0</v>
      </c>
      <c r="BU135" s="40">
        <f t="shared" si="589"/>
        <v>0</v>
      </c>
      <c r="BV135" s="52"/>
      <c r="BW135" s="51">
        <f t="shared" ref="BW135:BX135" si="590">SUM(BW123:BW134)</f>
        <v>0</v>
      </c>
      <c r="BX135" s="40">
        <f t="shared" si="590"/>
        <v>0</v>
      </c>
      <c r="BY135" s="52"/>
      <c r="BZ135" s="51">
        <f t="shared" ref="BZ135:CA135" si="591">SUM(BZ123:BZ134)</f>
        <v>0</v>
      </c>
      <c r="CA135" s="40">
        <f t="shared" si="591"/>
        <v>0</v>
      </c>
      <c r="CB135" s="52"/>
      <c r="CC135" s="51">
        <f t="shared" si="588"/>
        <v>979.11200000000019</v>
      </c>
      <c r="CD135" s="40">
        <f t="shared" si="588"/>
        <v>18051.532999999996</v>
      </c>
      <c r="CE135" s="52"/>
      <c r="CF135" s="51">
        <f t="shared" si="588"/>
        <v>0</v>
      </c>
      <c r="CG135" s="40">
        <f t="shared" si="588"/>
        <v>0</v>
      </c>
      <c r="CH135" s="52"/>
      <c r="CI135" s="51">
        <f t="shared" ref="CI135:CJ135" si="592">SUM(CI123:CI134)</f>
        <v>0</v>
      </c>
      <c r="CJ135" s="40">
        <f t="shared" si="592"/>
        <v>0</v>
      </c>
      <c r="CK135" s="52"/>
      <c r="CL135" s="51">
        <f t="shared" ref="CL135:CM135" si="593">SUM(CL123:CL134)</f>
        <v>0</v>
      </c>
      <c r="CM135" s="40">
        <f t="shared" si="593"/>
        <v>0</v>
      </c>
      <c r="CN135" s="52"/>
      <c r="CO135" s="51">
        <f t="shared" si="588"/>
        <v>0</v>
      </c>
      <c r="CP135" s="40">
        <f t="shared" si="588"/>
        <v>0</v>
      </c>
      <c r="CQ135" s="52"/>
      <c r="CR135" s="51">
        <f t="shared" ref="CR135:CS135" si="594">SUM(CR123:CR134)</f>
        <v>0</v>
      </c>
      <c r="CS135" s="40">
        <f t="shared" si="594"/>
        <v>0</v>
      </c>
      <c r="CT135" s="52"/>
      <c r="CU135" s="51">
        <f t="shared" ref="CU135:CV135" si="595">SUM(CU123:CU134)</f>
        <v>0</v>
      </c>
      <c r="CV135" s="40">
        <f t="shared" si="595"/>
        <v>0</v>
      </c>
      <c r="CW135" s="52"/>
      <c r="CX135" s="51">
        <f t="shared" ref="CX135:CY135" si="596">SUM(CX123:CX134)</f>
        <v>0</v>
      </c>
      <c r="CY135" s="40">
        <f t="shared" si="596"/>
        <v>0</v>
      </c>
      <c r="CZ135" s="52"/>
      <c r="DA135" s="51">
        <f t="shared" si="588"/>
        <v>0</v>
      </c>
      <c r="DB135" s="40">
        <f t="shared" si="588"/>
        <v>0</v>
      </c>
      <c r="DC135" s="52"/>
      <c r="DD135" s="51">
        <f t="shared" si="588"/>
        <v>28.44</v>
      </c>
      <c r="DE135" s="40">
        <f t="shared" si="588"/>
        <v>374.25</v>
      </c>
      <c r="DF135" s="52"/>
      <c r="DG135" s="51">
        <f t="shared" si="588"/>
        <v>0</v>
      </c>
      <c r="DH135" s="40">
        <f t="shared" si="588"/>
        <v>0</v>
      </c>
      <c r="DI135" s="52"/>
      <c r="DJ135" s="51">
        <f t="shared" si="588"/>
        <v>0</v>
      </c>
      <c r="DK135" s="40">
        <f t="shared" si="588"/>
        <v>0</v>
      </c>
      <c r="DL135" s="52"/>
      <c r="DM135" s="51">
        <f t="shared" ref="DM135:DN135" si="597">SUM(DM123:DM134)</f>
        <v>0</v>
      </c>
      <c r="DN135" s="40">
        <f t="shared" si="597"/>
        <v>0</v>
      </c>
      <c r="DO135" s="52"/>
      <c r="DP135" s="51">
        <f t="shared" si="588"/>
        <v>0</v>
      </c>
      <c r="DQ135" s="40">
        <f t="shared" si="588"/>
        <v>0</v>
      </c>
      <c r="DR135" s="52"/>
      <c r="DS135" s="51">
        <f t="shared" ref="DS135:DT135" si="598">SUM(DS123:DS134)</f>
        <v>0</v>
      </c>
      <c r="DT135" s="40">
        <f t="shared" si="598"/>
        <v>0</v>
      </c>
      <c r="DU135" s="52"/>
      <c r="DV135" s="51">
        <f t="shared" ref="DV135:DW135" si="599">SUM(DV123:DV134)</f>
        <v>0</v>
      </c>
      <c r="DW135" s="40">
        <f t="shared" si="599"/>
        <v>0</v>
      </c>
      <c r="DX135" s="52"/>
      <c r="DY135" s="51">
        <f t="shared" si="588"/>
        <v>0</v>
      </c>
      <c r="DZ135" s="40">
        <f t="shared" si="588"/>
        <v>0</v>
      </c>
      <c r="EA135" s="52"/>
      <c r="EB135" s="51">
        <f t="shared" si="588"/>
        <v>184.83200000000002</v>
      </c>
      <c r="EC135" s="40">
        <f t="shared" si="588"/>
        <v>7855.4520000000002</v>
      </c>
      <c r="ED135" s="52"/>
      <c r="EE135" s="51">
        <f t="shared" si="588"/>
        <v>1037.4710000000002</v>
      </c>
      <c r="EF135" s="40">
        <f t="shared" si="588"/>
        <v>37881.527000000002</v>
      </c>
      <c r="EG135" s="52"/>
      <c r="EH135" s="51">
        <f t="shared" ref="EH135:EI135" si="600">SUM(EH123:EH134)</f>
        <v>0</v>
      </c>
      <c r="EI135" s="40">
        <f t="shared" si="600"/>
        <v>0</v>
      </c>
      <c r="EJ135" s="52"/>
      <c r="EK135" s="51">
        <f t="shared" si="588"/>
        <v>0</v>
      </c>
      <c r="EL135" s="40">
        <f t="shared" si="588"/>
        <v>1</v>
      </c>
      <c r="EM135" s="52"/>
      <c r="EN135" s="41">
        <f t="shared" si="566"/>
        <v>9348.0820000000003</v>
      </c>
      <c r="EO135" s="42">
        <f t="shared" si="567"/>
        <v>164054.71900000001</v>
      </c>
      <c r="EP135" s="4"/>
      <c r="EQ135" s="5"/>
      <c r="ER135" s="4"/>
      <c r="ES135" s="4"/>
      <c r="ET135" s="4"/>
      <c r="EU135" s="5"/>
      <c r="EV135" s="4"/>
      <c r="EW135" s="4"/>
      <c r="EX135" s="4"/>
      <c r="EY135" s="5"/>
      <c r="EZ135" s="4"/>
      <c r="FA135" s="4"/>
      <c r="FB135" s="4"/>
      <c r="FC135" s="5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3"/>
      <c r="GR135" s="3"/>
      <c r="GW135" s="3"/>
      <c r="HB135" s="3"/>
      <c r="HG135" s="3"/>
      <c r="HL135" s="3"/>
      <c r="HQ135" s="3"/>
      <c r="HV135" s="3"/>
      <c r="IA135" s="3"/>
      <c r="IF135" s="3"/>
      <c r="IK135" s="3"/>
      <c r="IP135" s="3"/>
      <c r="IU135" s="3"/>
      <c r="IZ135" s="3"/>
      <c r="JE135" s="3"/>
    </row>
    <row r="136" spans="1:265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60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60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603">AB136/AA136*1000</f>
        <v>398256.06060606061</v>
      </c>
      <c r="AD136" s="59">
        <v>140.19999999999999</v>
      </c>
      <c r="AE136" s="31">
        <v>2825.42</v>
      </c>
      <c r="AF136" s="49">
        <f t="shared" ref="AF136:AF147" si="604">AE136/AD136*1000</f>
        <v>20152.781740370901</v>
      </c>
      <c r="AG136" s="48">
        <v>1477.8420000000001</v>
      </c>
      <c r="AH136" s="31">
        <v>5087.42</v>
      </c>
      <c r="AI136" s="49">
        <f t="shared" ref="AI136:AI147" si="60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60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60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608">IF(CI136=0,0,CJ136/CI136*1000)</f>
        <v>0</v>
      </c>
      <c r="CL136" s="48">
        <v>0</v>
      </c>
      <c r="CM136" s="31">
        <v>0</v>
      </c>
      <c r="CN136" s="49">
        <f t="shared" ref="CN136:CN147" si="60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610">IF(CR136=0,0,CS136/CR136*1000)</f>
        <v>0</v>
      </c>
      <c r="CU136" s="48">
        <v>0</v>
      </c>
      <c r="CV136" s="31">
        <v>0</v>
      </c>
      <c r="CW136" s="49">
        <f t="shared" ref="CW136:CW147" si="611">IF(CU136=0,0,CV136/CU136*1000)</f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v>0</v>
      </c>
      <c r="DM136" s="48">
        <v>0</v>
      </c>
      <c r="DN136" s="31">
        <v>0</v>
      </c>
      <c r="DO136" s="49">
        <f t="shared" ref="DO136:DO147" si="612">IF(DM136=0,0,DN136/DM136*1000)</f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v>0</v>
      </c>
      <c r="DV136" s="48">
        <v>0</v>
      </c>
      <c r="DW136" s="31">
        <v>0</v>
      </c>
      <c r="DX136" s="49">
        <f t="shared" ref="DX136:DX147" si="613">IF(DV136=0,0,DW136/DV136*1000)</f>
        <v>0</v>
      </c>
      <c r="DY136" s="48">
        <v>0</v>
      </c>
      <c r="DZ136" s="31">
        <v>0</v>
      </c>
      <c r="EA136" s="49">
        <v>0</v>
      </c>
      <c r="EB136" s="48">
        <v>9.35</v>
      </c>
      <c r="EC136" s="31">
        <v>668.2</v>
      </c>
      <c r="ED136" s="49">
        <f t="shared" ref="ED136:ED147" si="614">EC136/EB136*1000</f>
        <v>71465.240641711236</v>
      </c>
      <c r="EE136" s="48">
        <v>145.499</v>
      </c>
      <c r="EF136" s="31">
        <v>4845.2299999999996</v>
      </c>
      <c r="EG136" s="49">
        <f t="shared" ref="EG136:EG147" si="615">EF136/EE136*1000</f>
        <v>33300.77869950996</v>
      </c>
      <c r="EH136" s="48">
        <v>0</v>
      </c>
      <c r="EI136" s="31">
        <v>0</v>
      </c>
      <c r="EJ136" s="49">
        <v>0</v>
      </c>
      <c r="EK136" s="48">
        <v>0</v>
      </c>
      <c r="EL136" s="31">
        <v>0</v>
      </c>
      <c r="EM136" s="49">
        <v>0</v>
      </c>
      <c r="EN136" s="35">
        <f t="shared" ref="EN136:EN161" si="616">SUM(C136,F136,I136,L136,O136,U136,X136,AA136,AD136,AJ136,AM136,AS136,AY136,BB136,BE136,BH136,BK136,BN136,BQ136,CC136,CF136,CO136,DA136,DD136,DG136,DJ136,DP136,DY136,EB136,EE136,EK136,AV136+AG136+BZ136+R136+BT136+EH136)</f>
        <v>2242.123</v>
      </c>
      <c r="EO136" s="34">
        <f t="shared" ref="EO136:EO161" si="617">SUM(D136,G136,J136,M136,P136,V136,Y136,AB136,AE136,AK136,AN136,AT136,AZ136,BC136,BF136,BI136,BL136,BO136,BR136,CD136,CG136,CP136,DB136,DE136,DH136,DK136,DQ136,DZ136,EC136,EF136,EL136,AW136+AH136+CA136+S136+BU136+EI136)</f>
        <v>32018.03</v>
      </c>
      <c r="EP136" s="4"/>
      <c r="EQ136" s="5"/>
      <c r="ER136" s="4"/>
      <c r="ES136" s="4"/>
      <c r="ET136" s="4"/>
      <c r="EU136" s="5"/>
      <c r="EV136" s="4"/>
      <c r="EW136" s="4"/>
      <c r="EX136" s="4"/>
      <c r="EY136" s="5"/>
      <c r="EZ136" s="4"/>
      <c r="FA136" s="4"/>
      <c r="FB136" s="4"/>
      <c r="FC136" s="5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618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60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60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619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620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60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608"/>
        <v>0</v>
      </c>
      <c r="CL137" s="48">
        <v>0</v>
      </c>
      <c r="CM137" s="31">
        <v>0</v>
      </c>
      <c r="CN137" s="49">
        <f t="shared" si="60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610"/>
        <v>0</v>
      </c>
      <c r="CU137" s="48">
        <v>0</v>
      </c>
      <c r="CV137" s="31">
        <v>0</v>
      </c>
      <c r="CW137" s="49">
        <f t="shared" si="611"/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v>0</v>
      </c>
      <c r="DM137" s="48">
        <v>0</v>
      </c>
      <c r="DN137" s="31">
        <v>0</v>
      </c>
      <c r="DO137" s="49">
        <f t="shared" si="612"/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v>0</v>
      </c>
      <c r="DV137" s="48">
        <v>0</v>
      </c>
      <c r="DW137" s="31">
        <v>0</v>
      </c>
      <c r="DX137" s="49">
        <f t="shared" si="613"/>
        <v>0</v>
      </c>
      <c r="DY137" s="48">
        <v>0</v>
      </c>
      <c r="DZ137" s="31">
        <v>0</v>
      </c>
      <c r="EA137" s="49">
        <v>0</v>
      </c>
      <c r="EB137" s="48">
        <v>24.754999999999999</v>
      </c>
      <c r="EC137" s="31">
        <v>1974.24</v>
      </c>
      <c r="ED137" s="49">
        <f t="shared" si="614"/>
        <v>79751.161381539088</v>
      </c>
      <c r="EE137" s="48">
        <v>10.138</v>
      </c>
      <c r="EF137" s="31">
        <v>1832.14</v>
      </c>
      <c r="EG137" s="49">
        <f t="shared" si="615"/>
        <v>180720.06312882225</v>
      </c>
      <c r="EH137" s="48">
        <v>0</v>
      </c>
      <c r="EI137" s="31">
        <v>0</v>
      </c>
      <c r="EJ137" s="49">
        <v>0</v>
      </c>
      <c r="EK137" s="48">
        <v>0</v>
      </c>
      <c r="EL137" s="31">
        <v>0</v>
      </c>
      <c r="EM137" s="49">
        <v>0</v>
      </c>
      <c r="EN137" s="35">
        <f t="shared" si="616"/>
        <v>1565.963</v>
      </c>
      <c r="EO137" s="34">
        <f t="shared" si="617"/>
        <v>13830.7</v>
      </c>
      <c r="EP137" s="4"/>
      <c r="EQ137" s="5"/>
      <c r="ER137" s="4"/>
      <c r="ES137" s="4"/>
      <c r="ET137" s="4"/>
      <c r="EU137" s="5"/>
      <c r="EV137" s="4"/>
      <c r="EW137" s="4"/>
      <c r="EX137" s="4"/>
      <c r="EY137" s="5"/>
      <c r="EZ137" s="4"/>
      <c r="FA137" s="4"/>
      <c r="FB137" s="4"/>
      <c r="FC137" s="5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60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618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21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604"/>
        <v>23411.990040222179</v>
      </c>
      <c r="AG138" s="48">
        <v>1783.77</v>
      </c>
      <c r="AH138" s="31">
        <v>5945.48</v>
      </c>
      <c r="AI138" s="49">
        <f t="shared" si="60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619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60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608"/>
        <v>0</v>
      </c>
      <c r="CL138" s="48">
        <v>0</v>
      </c>
      <c r="CM138" s="31">
        <v>0</v>
      </c>
      <c r="CN138" s="49">
        <f t="shared" si="60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610"/>
        <v>0</v>
      </c>
      <c r="CU138" s="48">
        <v>0</v>
      </c>
      <c r="CV138" s="31">
        <v>0</v>
      </c>
      <c r="CW138" s="49">
        <f t="shared" si="611"/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v>0</v>
      </c>
      <c r="DM138" s="48">
        <v>0</v>
      </c>
      <c r="DN138" s="31">
        <v>0</v>
      </c>
      <c r="DO138" s="49">
        <f t="shared" si="612"/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v>0</v>
      </c>
      <c r="DV138" s="48">
        <v>0</v>
      </c>
      <c r="DW138" s="31">
        <v>0</v>
      </c>
      <c r="DX138" s="49">
        <f t="shared" si="613"/>
        <v>0</v>
      </c>
      <c r="DY138" s="48">
        <v>0</v>
      </c>
      <c r="DZ138" s="31">
        <v>0</v>
      </c>
      <c r="EA138" s="49">
        <v>0</v>
      </c>
      <c r="EB138" s="48">
        <v>0</v>
      </c>
      <c r="EC138" s="31">
        <v>0</v>
      </c>
      <c r="ED138" s="49">
        <v>0</v>
      </c>
      <c r="EE138" s="48">
        <v>2.1760000000000002</v>
      </c>
      <c r="EF138" s="31">
        <v>153.85</v>
      </c>
      <c r="EG138" s="49">
        <f t="shared" si="615"/>
        <v>70703.124999999985</v>
      </c>
      <c r="EH138" s="48">
        <v>0</v>
      </c>
      <c r="EI138" s="31">
        <v>0</v>
      </c>
      <c r="EJ138" s="49">
        <v>0</v>
      </c>
      <c r="EK138" s="48">
        <v>0</v>
      </c>
      <c r="EL138" s="31">
        <v>0</v>
      </c>
      <c r="EM138" s="49">
        <v>0</v>
      </c>
      <c r="EN138" s="35">
        <f t="shared" si="616"/>
        <v>2045.1869999999999</v>
      </c>
      <c r="EO138" s="34">
        <f t="shared" si="617"/>
        <v>14212.06</v>
      </c>
      <c r="EP138" s="4"/>
      <c r="EQ138" s="5"/>
      <c r="ER138" s="4"/>
      <c r="ES138" s="4"/>
      <c r="ET138" s="4"/>
      <c r="EU138" s="5"/>
      <c r="EV138" s="4"/>
      <c r="EW138" s="4"/>
      <c r="EX138" s="4"/>
      <c r="EY138" s="5"/>
      <c r="EZ138" s="4"/>
      <c r="FA138" s="4"/>
      <c r="FB138" s="4"/>
      <c r="FC138" s="5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21"/>
        <v>45072.056737588653</v>
      </c>
      <c r="AA139" s="48">
        <v>6.6</v>
      </c>
      <c r="AB139" s="31">
        <v>2777.17</v>
      </c>
      <c r="AC139" s="49">
        <f t="shared" si="603"/>
        <v>420783.33333333337</v>
      </c>
      <c r="AD139" s="59">
        <v>142.36500000000001</v>
      </c>
      <c r="AE139" s="31">
        <v>4498.45</v>
      </c>
      <c r="AF139" s="49">
        <f t="shared" si="604"/>
        <v>31598.005127664801</v>
      </c>
      <c r="AG139" s="48">
        <v>2037.5419999999999</v>
      </c>
      <c r="AH139" s="31">
        <v>7355.63</v>
      </c>
      <c r="AI139" s="49">
        <f t="shared" si="60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620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60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608"/>
        <v>0</v>
      </c>
      <c r="CL139" s="48">
        <v>0</v>
      </c>
      <c r="CM139" s="31">
        <v>0</v>
      </c>
      <c r="CN139" s="49">
        <f t="shared" si="609"/>
        <v>0</v>
      </c>
      <c r="CO139" s="48">
        <v>40.68</v>
      </c>
      <c r="CP139" s="31">
        <v>547.02</v>
      </c>
      <c r="CQ139" s="49">
        <f t="shared" ref="CQ139" si="622">CP139/CO139*1000</f>
        <v>13446.902654867257</v>
      </c>
      <c r="CR139" s="48">
        <v>0</v>
      </c>
      <c r="CS139" s="31">
        <v>0</v>
      </c>
      <c r="CT139" s="49">
        <f t="shared" si="610"/>
        <v>0</v>
      </c>
      <c r="CU139" s="48">
        <v>0</v>
      </c>
      <c r="CV139" s="31">
        <v>0</v>
      </c>
      <c r="CW139" s="49">
        <f t="shared" si="611"/>
        <v>0</v>
      </c>
      <c r="CX139" s="48">
        <v>0</v>
      </c>
      <c r="CY139" s="31">
        <v>0</v>
      </c>
      <c r="CZ139" s="49">
        <v>0</v>
      </c>
      <c r="DA139" s="48">
        <v>0</v>
      </c>
      <c r="DB139" s="31">
        <v>0</v>
      </c>
      <c r="DC139" s="49">
        <v>0</v>
      </c>
      <c r="DD139" s="48">
        <v>22</v>
      </c>
      <c r="DE139" s="31">
        <v>230.22</v>
      </c>
      <c r="DF139" s="49">
        <f t="shared" ref="DF139:DF146" si="623">DE139/DD139*1000</f>
        <v>10464.545454545454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v>0</v>
      </c>
      <c r="DM139" s="48">
        <v>0</v>
      </c>
      <c r="DN139" s="31">
        <v>0</v>
      </c>
      <c r="DO139" s="49">
        <f t="shared" si="612"/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v>0</v>
      </c>
      <c r="DV139" s="48">
        <v>0</v>
      </c>
      <c r="DW139" s="31">
        <v>0</v>
      </c>
      <c r="DX139" s="49">
        <f t="shared" si="613"/>
        <v>0</v>
      </c>
      <c r="DY139" s="48">
        <v>0</v>
      </c>
      <c r="DZ139" s="31">
        <v>0</v>
      </c>
      <c r="EA139" s="49">
        <v>0</v>
      </c>
      <c r="EB139" s="48">
        <v>20.675000000000001</v>
      </c>
      <c r="EC139" s="31">
        <v>1593.38</v>
      </c>
      <c r="ED139" s="49">
        <f t="shared" si="614"/>
        <v>77067.956469165671</v>
      </c>
      <c r="EE139" s="48">
        <v>92.203000000000003</v>
      </c>
      <c r="EF139" s="31">
        <v>4023.56</v>
      </c>
      <c r="EG139" s="49">
        <f t="shared" si="615"/>
        <v>43638.059499148614</v>
      </c>
      <c r="EH139" s="48">
        <v>0</v>
      </c>
      <c r="EI139" s="31">
        <v>0</v>
      </c>
      <c r="EJ139" s="49">
        <v>0</v>
      </c>
      <c r="EK139" s="48">
        <v>0</v>
      </c>
      <c r="EL139" s="31">
        <v>0</v>
      </c>
      <c r="EM139" s="49">
        <v>0</v>
      </c>
      <c r="EN139" s="35">
        <f t="shared" si="616"/>
        <v>2504.5230000000001</v>
      </c>
      <c r="EO139" s="34">
        <f t="shared" si="617"/>
        <v>25074.660000000003</v>
      </c>
      <c r="EP139" s="4"/>
      <c r="EQ139" s="5"/>
      <c r="ER139" s="4"/>
      <c r="ES139" s="4"/>
      <c r="ET139" s="4"/>
      <c r="EU139" s="5"/>
      <c r="EV139" s="4"/>
      <c r="EW139" s="4"/>
      <c r="EX139" s="4"/>
      <c r="EY139" s="5"/>
      <c r="EZ139" s="4"/>
      <c r="FA139" s="4"/>
      <c r="FB139" s="4"/>
      <c r="FC139" s="5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60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618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60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603"/>
        <v>405850</v>
      </c>
      <c r="AD140" s="59">
        <v>82.1</v>
      </c>
      <c r="AE140" s="31">
        <v>1448.71</v>
      </c>
      <c r="AF140" s="49">
        <f t="shared" si="604"/>
        <v>17645.676004872108</v>
      </c>
      <c r="AG140" s="48">
        <v>1749.2280000000001</v>
      </c>
      <c r="AH140" s="31">
        <v>6856.32</v>
      </c>
      <c r="AI140" s="49">
        <f t="shared" si="60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24">CA140/BZ140*1000</f>
        <v>10000</v>
      </c>
      <c r="CC140" s="48">
        <v>32</v>
      </c>
      <c r="CD140" s="31">
        <v>643.98</v>
      </c>
      <c r="CE140" s="49">
        <f t="shared" si="60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608"/>
        <v>0</v>
      </c>
      <c r="CL140" s="48">
        <v>0</v>
      </c>
      <c r="CM140" s="31">
        <v>0</v>
      </c>
      <c r="CN140" s="49">
        <f t="shared" si="60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610"/>
        <v>0</v>
      </c>
      <c r="CU140" s="48">
        <v>0</v>
      </c>
      <c r="CV140" s="31">
        <v>0</v>
      </c>
      <c r="CW140" s="49">
        <f t="shared" si="611"/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v>0</v>
      </c>
      <c r="DM140" s="48">
        <v>0</v>
      </c>
      <c r="DN140" s="31">
        <v>0</v>
      </c>
      <c r="DO140" s="49">
        <f t="shared" si="612"/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v>0</v>
      </c>
      <c r="DV140" s="48">
        <v>0</v>
      </c>
      <c r="DW140" s="31">
        <v>0</v>
      </c>
      <c r="DX140" s="49">
        <f t="shared" si="613"/>
        <v>0</v>
      </c>
      <c r="DY140" s="48">
        <v>0</v>
      </c>
      <c r="DZ140" s="31">
        <v>0</v>
      </c>
      <c r="EA140" s="49">
        <v>0</v>
      </c>
      <c r="EB140" s="48">
        <v>11.3</v>
      </c>
      <c r="EC140" s="31">
        <v>870.98</v>
      </c>
      <c r="ED140" s="49">
        <f t="shared" si="614"/>
        <v>77077.876106194701</v>
      </c>
      <c r="EE140" s="48">
        <v>55.22</v>
      </c>
      <c r="EF140" s="31">
        <v>2469.6999999999998</v>
      </c>
      <c r="EG140" s="49">
        <f t="shared" si="615"/>
        <v>44724.737413980445</v>
      </c>
      <c r="EH140" s="48">
        <v>0</v>
      </c>
      <c r="EI140" s="31">
        <v>0</v>
      </c>
      <c r="EJ140" s="49">
        <v>0</v>
      </c>
      <c r="EK140" s="48">
        <v>0</v>
      </c>
      <c r="EL140" s="31">
        <v>0</v>
      </c>
      <c r="EM140" s="49">
        <v>0</v>
      </c>
      <c r="EN140" s="35">
        <f t="shared" si="616"/>
        <v>2090.5239999999999</v>
      </c>
      <c r="EO140" s="34">
        <f t="shared" si="617"/>
        <v>21274.68</v>
      </c>
      <c r="EP140" s="4"/>
      <c r="EQ140" s="5"/>
      <c r="ER140" s="4"/>
      <c r="ES140" s="4"/>
      <c r="ET140" s="4"/>
      <c r="EU140" s="5"/>
      <c r="EV140" s="4"/>
      <c r="EW140" s="4"/>
      <c r="EX140" s="4"/>
      <c r="EY140" s="5"/>
      <c r="EZ140" s="4"/>
      <c r="FA140" s="4"/>
      <c r="FB140" s="4"/>
      <c r="FC140" s="5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60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618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60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604"/>
        <v>38624.800000000003</v>
      </c>
      <c r="AG141" s="48">
        <v>1734.8030000000001</v>
      </c>
      <c r="AH141" s="31">
        <v>6556.33</v>
      </c>
      <c r="AI141" s="49">
        <f t="shared" si="60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60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608"/>
        <v>0</v>
      </c>
      <c r="CL141" s="48">
        <v>0</v>
      </c>
      <c r="CM141" s="31">
        <v>0</v>
      </c>
      <c r="CN141" s="49">
        <f t="shared" si="60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610"/>
        <v>0</v>
      </c>
      <c r="CU141" s="48">
        <v>0</v>
      </c>
      <c r="CV141" s="31">
        <v>0</v>
      </c>
      <c r="CW141" s="49">
        <f t="shared" si="611"/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v>0</v>
      </c>
      <c r="DM141" s="48">
        <v>0</v>
      </c>
      <c r="DN141" s="31">
        <v>0</v>
      </c>
      <c r="DO141" s="49">
        <f t="shared" si="612"/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v>0</v>
      </c>
      <c r="DV141" s="48">
        <v>0</v>
      </c>
      <c r="DW141" s="31">
        <v>0</v>
      </c>
      <c r="DX141" s="49">
        <f t="shared" si="613"/>
        <v>0</v>
      </c>
      <c r="DY141" s="48">
        <v>0</v>
      </c>
      <c r="DZ141" s="31">
        <v>0</v>
      </c>
      <c r="EA141" s="49">
        <v>0</v>
      </c>
      <c r="EB141" s="48">
        <v>0</v>
      </c>
      <c r="EC141" s="31">
        <v>0</v>
      </c>
      <c r="ED141" s="49">
        <v>0</v>
      </c>
      <c r="EE141" s="48">
        <v>28.414999999999999</v>
      </c>
      <c r="EF141" s="31">
        <v>1390.01</v>
      </c>
      <c r="EG141" s="49">
        <f t="shared" si="615"/>
        <v>48918.177019180017</v>
      </c>
      <c r="EH141" s="48">
        <v>0</v>
      </c>
      <c r="EI141" s="31">
        <v>0</v>
      </c>
      <c r="EJ141" s="49">
        <v>0</v>
      </c>
      <c r="EK141" s="48">
        <v>0</v>
      </c>
      <c r="EL141" s="31">
        <v>0</v>
      </c>
      <c r="EM141" s="49">
        <v>0</v>
      </c>
      <c r="EN141" s="35">
        <f t="shared" si="616"/>
        <v>1938.2900000000002</v>
      </c>
      <c r="EO141" s="34">
        <f t="shared" si="617"/>
        <v>12153.73</v>
      </c>
      <c r="EP141" s="4"/>
      <c r="EQ141" s="5"/>
      <c r="ER141" s="4"/>
      <c r="ES141" s="4"/>
      <c r="ET141" s="4"/>
      <c r="EU141" s="5"/>
      <c r="EV141" s="4"/>
      <c r="EW141" s="4"/>
      <c r="EX141" s="4"/>
      <c r="EY141" s="5"/>
      <c r="EZ141" s="4"/>
      <c r="FA141" s="4"/>
      <c r="FB141" s="4"/>
      <c r="FC141" s="5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601"/>
        <v>156516.65395372489</v>
      </c>
      <c r="I142" s="48">
        <v>2.4E-2</v>
      </c>
      <c r="J142" s="31">
        <v>12.35</v>
      </c>
      <c r="K142" s="49">
        <f t="shared" ref="K142" si="625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26">S142/R142*1000</f>
        <v>15888.888888888889</v>
      </c>
      <c r="U142" s="48">
        <v>16</v>
      </c>
      <c r="V142" s="31">
        <v>1078.3599999999999</v>
      </c>
      <c r="W142" s="49">
        <f t="shared" si="602"/>
        <v>67397.5</v>
      </c>
      <c r="X142" s="48">
        <v>16.045000000000002</v>
      </c>
      <c r="Y142" s="31">
        <v>967.47</v>
      </c>
      <c r="Z142" s="49">
        <f t="shared" si="621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604"/>
        <v>41512.023460410557</v>
      </c>
      <c r="AG142" s="48">
        <v>2050.3069999999998</v>
      </c>
      <c r="AH142" s="31">
        <v>7850.23</v>
      </c>
      <c r="AI142" s="49">
        <f t="shared" si="60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60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27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60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608"/>
        <v>0</v>
      </c>
      <c r="CL142" s="48">
        <v>0</v>
      </c>
      <c r="CM142" s="31">
        <v>0</v>
      </c>
      <c r="CN142" s="49">
        <f t="shared" si="60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610"/>
        <v>0</v>
      </c>
      <c r="CU142" s="48">
        <v>0</v>
      </c>
      <c r="CV142" s="31">
        <v>0</v>
      </c>
      <c r="CW142" s="49">
        <f t="shared" si="611"/>
        <v>0</v>
      </c>
      <c r="CX142" s="48">
        <v>0</v>
      </c>
      <c r="CY142" s="31">
        <v>0</v>
      </c>
      <c r="CZ142" s="49">
        <v>0</v>
      </c>
      <c r="DA142" s="48">
        <v>0</v>
      </c>
      <c r="DB142" s="31">
        <v>0</v>
      </c>
      <c r="DC142" s="49">
        <v>0</v>
      </c>
      <c r="DD142" s="48">
        <v>22</v>
      </c>
      <c r="DE142" s="31">
        <v>225.98</v>
      </c>
      <c r="DF142" s="49">
        <f t="shared" si="623"/>
        <v>10271.818181818182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v>0</v>
      </c>
      <c r="DM142" s="48">
        <v>0</v>
      </c>
      <c r="DN142" s="31">
        <v>0</v>
      </c>
      <c r="DO142" s="49">
        <f t="shared" si="612"/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v>0</v>
      </c>
      <c r="DV142" s="48">
        <v>0</v>
      </c>
      <c r="DW142" s="31">
        <v>0</v>
      </c>
      <c r="DX142" s="49">
        <f t="shared" si="613"/>
        <v>0</v>
      </c>
      <c r="DY142" s="48">
        <v>0</v>
      </c>
      <c r="DZ142" s="31">
        <v>0</v>
      </c>
      <c r="EA142" s="49">
        <v>0</v>
      </c>
      <c r="EB142" s="48">
        <v>20.675000000000001</v>
      </c>
      <c r="EC142" s="31">
        <v>1593.89</v>
      </c>
      <c r="ED142" s="49">
        <f t="shared" si="614"/>
        <v>77092.623941958896</v>
      </c>
      <c r="EE142" s="48">
        <v>83.834000000000003</v>
      </c>
      <c r="EF142" s="31">
        <v>5614.93</v>
      </c>
      <c r="EG142" s="49">
        <f t="shared" si="615"/>
        <v>66976.763604265565</v>
      </c>
      <c r="EH142" s="48">
        <v>0</v>
      </c>
      <c r="EI142" s="31">
        <v>0</v>
      </c>
      <c r="EJ142" s="49">
        <v>0</v>
      </c>
      <c r="EK142" s="48">
        <v>0</v>
      </c>
      <c r="EL142" s="31">
        <v>0</v>
      </c>
      <c r="EM142" s="49">
        <v>0</v>
      </c>
      <c r="EN142" s="35">
        <f t="shared" si="616"/>
        <v>2478.3980000000001</v>
      </c>
      <c r="EO142" s="34">
        <f t="shared" si="617"/>
        <v>27983.98</v>
      </c>
      <c r="EP142" s="4"/>
      <c r="EQ142" s="5"/>
      <c r="ER142" s="4"/>
      <c r="ES142" s="4"/>
      <c r="ET142" s="4"/>
      <c r="EU142" s="5"/>
      <c r="EV142" s="4"/>
      <c r="EW142" s="4"/>
      <c r="EX142" s="4"/>
      <c r="EY142" s="5"/>
      <c r="EZ142" s="4"/>
      <c r="FA142" s="4"/>
      <c r="FB142" s="4"/>
      <c r="FC142" s="5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26"/>
        <v>17580.645161290326</v>
      </c>
      <c r="U143" s="48">
        <v>74</v>
      </c>
      <c r="V143" s="31">
        <v>2860.52</v>
      </c>
      <c r="W143" s="49">
        <f t="shared" si="60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604"/>
        <v>22204.550799623707</v>
      </c>
      <c r="AG143" s="48">
        <v>2136.12</v>
      </c>
      <c r="AH143" s="31">
        <v>8368.7000000000007</v>
      </c>
      <c r="AI143" s="49">
        <f t="shared" si="60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28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29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620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60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608"/>
        <v>0</v>
      </c>
      <c r="CL143" s="48">
        <v>0</v>
      </c>
      <c r="CM143" s="31">
        <v>0</v>
      </c>
      <c r="CN143" s="49">
        <f t="shared" si="60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610"/>
        <v>0</v>
      </c>
      <c r="CU143" s="48">
        <v>0</v>
      </c>
      <c r="CV143" s="31">
        <v>0</v>
      </c>
      <c r="CW143" s="49">
        <f t="shared" si="611"/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v>0</v>
      </c>
      <c r="DM143" s="48">
        <v>0</v>
      </c>
      <c r="DN143" s="31">
        <v>0</v>
      </c>
      <c r="DO143" s="49">
        <f t="shared" si="612"/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v>0</v>
      </c>
      <c r="DV143" s="48">
        <v>0</v>
      </c>
      <c r="DW143" s="31">
        <v>0</v>
      </c>
      <c r="DX143" s="49">
        <f t="shared" si="613"/>
        <v>0</v>
      </c>
      <c r="DY143" s="48">
        <v>0</v>
      </c>
      <c r="DZ143" s="31">
        <v>0</v>
      </c>
      <c r="EA143" s="49">
        <v>0</v>
      </c>
      <c r="EB143" s="48">
        <v>26.875</v>
      </c>
      <c r="EC143" s="31">
        <v>2658.94</v>
      </c>
      <c r="ED143" s="49">
        <f t="shared" si="614"/>
        <v>98937.302325581404</v>
      </c>
      <c r="EE143" s="48">
        <v>33.338999999999999</v>
      </c>
      <c r="EF143" s="31">
        <v>1244.07</v>
      </c>
      <c r="EG143" s="49">
        <f t="shared" si="615"/>
        <v>37315.756321425353</v>
      </c>
      <c r="EH143" s="48">
        <v>12</v>
      </c>
      <c r="EI143" s="31">
        <v>52.06</v>
      </c>
      <c r="EJ143" s="49">
        <f t="shared" ref="EJ143" si="630">EI143/EH143*1000</f>
        <v>4338.3333333333339</v>
      </c>
      <c r="EK143" s="48">
        <v>0</v>
      </c>
      <c r="EL143" s="31">
        <v>0</v>
      </c>
      <c r="EM143" s="49">
        <v>0</v>
      </c>
      <c r="EN143" s="35">
        <f t="shared" si="616"/>
        <v>2459.9369999999999</v>
      </c>
      <c r="EO143" s="34">
        <f t="shared" si="617"/>
        <v>19281.760000000002</v>
      </c>
      <c r="EP143" s="4"/>
      <c r="EQ143" s="5"/>
      <c r="ER143" s="4"/>
      <c r="ES143" s="4"/>
      <c r="ET143" s="4"/>
      <c r="EU143" s="5"/>
      <c r="EV143" s="4"/>
      <c r="EW143" s="4"/>
      <c r="EX143" s="4"/>
      <c r="EY143" s="5"/>
      <c r="EZ143" s="4"/>
      <c r="FA143" s="4"/>
      <c r="FB143" s="4"/>
      <c r="FC143" s="5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60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31">M144/L144*1000</f>
        <v>7200000</v>
      </c>
      <c r="O144" s="48">
        <v>24.672000000000001</v>
      </c>
      <c r="P144" s="31">
        <v>820.56</v>
      </c>
      <c r="Q144" s="49">
        <f t="shared" si="618"/>
        <v>33258.754863813221</v>
      </c>
      <c r="R144" s="48">
        <v>4.5999999999999999E-2</v>
      </c>
      <c r="S144" s="31">
        <v>0.78</v>
      </c>
      <c r="T144" s="49">
        <f t="shared" si="626"/>
        <v>16956.521739130436</v>
      </c>
      <c r="U144" s="48">
        <v>85.173000000000002</v>
      </c>
      <c r="V144" s="31">
        <v>3992.33</v>
      </c>
      <c r="W144" s="49">
        <f t="shared" si="60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603"/>
        <v>435431.81818181818</v>
      </c>
      <c r="AD144" s="59">
        <v>143.84</v>
      </c>
      <c r="AE144" s="31">
        <v>2317.44</v>
      </c>
      <c r="AF144" s="49">
        <f t="shared" si="604"/>
        <v>16111.234705228033</v>
      </c>
      <c r="AG144" s="48">
        <v>2562.6439999999998</v>
      </c>
      <c r="AH144" s="31">
        <v>9772.69</v>
      </c>
      <c r="AI144" s="49">
        <f t="shared" si="60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60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60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608"/>
        <v>0</v>
      </c>
      <c r="CL144" s="48">
        <v>0</v>
      </c>
      <c r="CM144" s="31">
        <v>0</v>
      </c>
      <c r="CN144" s="49">
        <f t="shared" si="60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610"/>
        <v>0</v>
      </c>
      <c r="CU144" s="48">
        <v>0</v>
      </c>
      <c r="CV144" s="31">
        <v>0</v>
      </c>
      <c r="CW144" s="49">
        <f t="shared" si="611"/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v>0</v>
      </c>
      <c r="DM144" s="48">
        <v>0</v>
      </c>
      <c r="DN144" s="31">
        <v>0</v>
      </c>
      <c r="DO144" s="49">
        <f t="shared" si="612"/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v>0</v>
      </c>
      <c r="DV144" s="48">
        <v>0</v>
      </c>
      <c r="DW144" s="31">
        <v>0</v>
      </c>
      <c r="DX144" s="49">
        <f t="shared" si="613"/>
        <v>0</v>
      </c>
      <c r="DY144" s="48">
        <v>0</v>
      </c>
      <c r="DZ144" s="31">
        <v>0</v>
      </c>
      <c r="EA144" s="49">
        <v>0</v>
      </c>
      <c r="EB144" s="48">
        <v>6.85</v>
      </c>
      <c r="EC144" s="31">
        <v>741.65</v>
      </c>
      <c r="ED144" s="49">
        <f t="shared" si="614"/>
        <v>108270.07299270073</v>
      </c>
      <c r="EE144" s="48">
        <v>109.753</v>
      </c>
      <c r="EF144" s="31">
        <v>4910.99</v>
      </c>
      <c r="EG144" s="49">
        <f t="shared" si="615"/>
        <v>44745.838382549904</v>
      </c>
      <c r="EH144" s="48">
        <v>0</v>
      </c>
      <c r="EI144" s="31">
        <v>0</v>
      </c>
      <c r="EJ144" s="49">
        <v>0</v>
      </c>
      <c r="EK144" s="48">
        <v>0</v>
      </c>
      <c r="EL144" s="31">
        <v>0</v>
      </c>
      <c r="EM144" s="49">
        <v>0</v>
      </c>
      <c r="EN144" s="35">
        <f t="shared" si="616"/>
        <v>3126.9369999999999</v>
      </c>
      <c r="EO144" s="34">
        <f t="shared" si="617"/>
        <v>31078</v>
      </c>
      <c r="EP144" s="4"/>
      <c r="EQ144" s="5"/>
      <c r="ER144" s="4"/>
      <c r="ES144" s="4"/>
      <c r="ET144" s="4"/>
      <c r="EU144" s="5"/>
      <c r="EV144" s="4"/>
      <c r="EW144" s="4"/>
      <c r="EX144" s="4"/>
      <c r="EY144" s="5"/>
      <c r="EZ144" s="4"/>
      <c r="FA144" s="4"/>
      <c r="FB144" s="4"/>
      <c r="FC144" s="5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60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26"/>
        <v>93999.999999999985</v>
      </c>
      <c r="U145" s="48">
        <v>47.825000000000003</v>
      </c>
      <c r="V145" s="31">
        <v>3319.13</v>
      </c>
      <c r="W145" s="49">
        <f t="shared" si="60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603"/>
        <v>434754.54545454553</v>
      </c>
      <c r="AD145" s="59">
        <v>85</v>
      </c>
      <c r="AE145" s="31">
        <v>1957.57</v>
      </c>
      <c r="AF145" s="49">
        <f t="shared" si="604"/>
        <v>23030.235294117647</v>
      </c>
      <c r="AG145" s="48">
        <v>2864.6190000000001</v>
      </c>
      <c r="AH145" s="31">
        <v>10592.36</v>
      </c>
      <c r="AI145" s="49">
        <f t="shared" si="60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32">CA145/BZ145*1000</f>
        <v>30000</v>
      </c>
      <c r="CC145" s="48">
        <v>169.32499999999999</v>
      </c>
      <c r="CD145" s="31">
        <v>3152.68</v>
      </c>
      <c r="CE145" s="49">
        <f t="shared" si="60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608"/>
        <v>0</v>
      </c>
      <c r="CL145" s="48">
        <v>0</v>
      </c>
      <c r="CM145" s="31">
        <v>0</v>
      </c>
      <c r="CN145" s="49">
        <f t="shared" si="60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610"/>
        <v>0</v>
      </c>
      <c r="CU145" s="48">
        <v>0</v>
      </c>
      <c r="CV145" s="31">
        <v>0</v>
      </c>
      <c r="CW145" s="49">
        <f t="shared" si="611"/>
        <v>0</v>
      </c>
      <c r="CX145" s="48">
        <v>0</v>
      </c>
      <c r="CY145" s="31">
        <v>0</v>
      </c>
      <c r="CZ145" s="49">
        <v>0</v>
      </c>
      <c r="DA145" s="48">
        <v>0</v>
      </c>
      <c r="DB145" s="31">
        <v>0</v>
      </c>
      <c r="DC145" s="49">
        <v>0</v>
      </c>
      <c r="DD145" s="48">
        <v>22</v>
      </c>
      <c r="DE145" s="31">
        <v>221.12</v>
      </c>
      <c r="DF145" s="49">
        <f t="shared" si="623"/>
        <v>10050.90909090909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v>0</v>
      </c>
      <c r="DM145" s="48">
        <v>0</v>
      </c>
      <c r="DN145" s="31">
        <v>0</v>
      </c>
      <c r="DO145" s="49">
        <f t="shared" si="612"/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v>0</v>
      </c>
      <c r="DV145" s="48">
        <v>0</v>
      </c>
      <c r="DW145" s="31">
        <v>0</v>
      </c>
      <c r="DX145" s="49">
        <f t="shared" si="613"/>
        <v>0</v>
      </c>
      <c r="DY145" s="48">
        <v>0</v>
      </c>
      <c r="DZ145" s="31">
        <v>0</v>
      </c>
      <c r="EA145" s="49">
        <v>0</v>
      </c>
      <c r="EB145" s="48">
        <v>33.225000000000001</v>
      </c>
      <c r="EC145" s="31">
        <v>1157.3800000000001</v>
      </c>
      <c r="ED145" s="49">
        <f t="shared" si="614"/>
        <v>34834.612490594431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48">
        <v>0</v>
      </c>
      <c r="EL145" s="31">
        <v>0</v>
      </c>
      <c r="EM145" s="49">
        <v>0</v>
      </c>
      <c r="EN145" s="35">
        <f t="shared" si="616"/>
        <v>3249.6610000000005</v>
      </c>
      <c r="EO145" s="34">
        <f t="shared" si="617"/>
        <v>26667.08</v>
      </c>
      <c r="EP145" s="4"/>
      <c r="EQ145" s="5"/>
      <c r="ER145" s="4"/>
      <c r="ES145" s="4"/>
      <c r="ET145" s="4"/>
      <c r="EU145" s="5"/>
      <c r="EV145" s="4"/>
      <c r="EW145" s="4"/>
      <c r="EX145" s="4"/>
      <c r="EY145" s="5"/>
      <c r="EZ145" s="4"/>
      <c r="FA145" s="4"/>
      <c r="FB145" s="4"/>
      <c r="FC145" s="5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602"/>
        <v>43332.700221589112</v>
      </c>
      <c r="X146" s="48">
        <v>46.176000000000002</v>
      </c>
      <c r="Y146" s="31">
        <v>1390.06</v>
      </c>
      <c r="Z146" s="49">
        <f t="shared" si="621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604"/>
        <v>49866.407766990291</v>
      </c>
      <c r="AG146" s="48">
        <v>2611.0509999999999</v>
      </c>
      <c r="AH146" s="31">
        <v>9312.8700000000008</v>
      </c>
      <c r="AI146" s="49">
        <f t="shared" si="60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60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608"/>
        <v>0</v>
      </c>
      <c r="CL146" s="48">
        <v>0</v>
      </c>
      <c r="CM146" s="31">
        <v>0</v>
      </c>
      <c r="CN146" s="49">
        <f t="shared" si="60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610"/>
        <v>0</v>
      </c>
      <c r="CU146" s="48">
        <v>0</v>
      </c>
      <c r="CV146" s="31">
        <v>0</v>
      </c>
      <c r="CW146" s="49">
        <f t="shared" si="611"/>
        <v>0</v>
      </c>
      <c r="CX146" s="48">
        <v>0</v>
      </c>
      <c r="CY146" s="31">
        <v>0</v>
      </c>
      <c r="CZ146" s="49">
        <v>0</v>
      </c>
      <c r="DA146" s="48">
        <v>0</v>
      </c>
      <c r="DB146" s="31">
        <v>0</v>
      </c>
      <c r="DC146" s="49">
        <v>0</v>
      </c>
      <c r="DD146" s="48">
        <v>1.073</v>
      </c>
      <c r="DE146" s="31">
        <v>43.88</v>
      </c>
      <c r="DF146" s="49">
        <f t="shared" si="623"/>
        <v>40894.687791239521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v>0</v>
      </c>
      <c r="DM146" s="48">
        <v>0</v>
      </c>
      <c r="DN146" s="31">
        <v>0</v>
      </c>
      <c r="DO146" s="49">
        <f t="shared" si="612"/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v>0</v>
      </c>
      <c r="DV146" s="48">
        <v>0</v>
      </c>
      <c r="DW146" s="31">
        <v>0</v>
      </c>
      <c r="DX146" s="49">
        <f t="shared" si="613"/>
        <v>0</v>
      </c>
      <c r="DY146" s="48">
        <v>0</v>
      </c>
      <c r="DZ146" s="31">
        <v>0</v>
      </c>
      <c r="EA146" s="49">
        <v>0</v>
      </c>
      <c r="EB146" s="48">
        <v>29.975000000000001</v>
      </c>
      <c r="EC146" s="31">
        <v>2622.79</v>
      </c>
      <c r="ED146" s="49">
        <f t="shared" si="614"/>
        <v>87499.249374478721</v>
      </c>
      <c r="EE146" s="48">
        <v>0.21099999999999999</v>
      </c>
      <c r="EF146" s="31">
        <v>356.59</v>
      </c>
      <c r="EG146" s="49">
        <f t="shared" si="615"/>
        <v>1690000</v>
      </c>
      <c r="EH146" s="48">
        <v>0</v>
      </c>
      <c r="EI146" s="31">
        <v>0</v>
      </c>
      <c r="EJ146" s="49">
        <v>0</v>
      </c>
      <c r="EK146" s="48">
        <v>0</v>
      </c>
      <c r="EL146" s="31">
        <v>0</v>
      </c>
      <c r="EM146" s="49">
        <v>0</v>
      </c>
      <c r="EN146" s="35">
        <f t="shared" si="616"/>
        <v>2930.9609999999998</v>
      </c>
      <c r="EO146" s="34">
        <f t="shared" si="617"/>
        <v>21840.019999999997</v>
      </c>
      <c r="EP146" s="4"/>
      <c r="EQ146" s="5"/>
      <c r="ER146" s="4"/>
      <c r="ES146" s="4"/>
      <c r="ET146" s="4"/>
      <c r="EU146" s="5"/>
      <c r="EV146" s="4"/>
      <c r="EW146" s="4"/>
      <c r="EX146" s="4"/>
      <c r="EY146" s="5"/>
      <c r="EZ146" s="4"/>
      <c r="FA146" s="4"/>
      <c r="FB146" s="4"/>
      <c r="FC146" s="5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602"/>
        <v>24361.200000000001</v>
      </c>
      <c r="X147" s="48">
        <v>64</v>
      </c>
      <c r="Y147" s="31">
        <v>4969.68</v>
      </c>
      <c r="Z147" s="49">
        <f t="shared" si="621"/>
        <v>77651.25</v>
      </c>
      <c r="AA147" s="48">
        <v>13.2</v>
      </c>
      <c r="AB147" s="31">
        <v>5955.8</v>
      </c>
      <c r="AC147" s="49">
        <f t="shared" si="603"/>
        <v>451196.96969696973</v>
      </c>
      <c r="AD147" s="59">
        <v>93.5</v>
      </c>
      <c r="AE147" s="31">
        <v>2479.9499999999998</v>
      </c>
      <c r="AF147" s="49">
        <f t="shared" si="604"/>
        <v>26523.529411764703</v>
      </c>
      <c r="AG147" s="48">
        <v>2387.6219999999998</v>
      </c>
      <c r="AH147" s="31">
        <v>8884.66</v>
      </c>
      <c r="AI147" s="49">
        <f t="shared" si="60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60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60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608"/>
        <v>0</v>
      </c>
      <c r="CL147" s="48">
        <v>0</v>
      </c>
      <c r="CM147" s="31">
        <v>0</v>
      </c>
      <c r="CN147" s="49">
        <f t="shared" si="60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610"/>
        <v>0</v>
      </c>
      <c r="CU147" s="48">
        <v>0</v>
      </c>
      <c r="CV147" s="31">
        <v>0</v>
      </c>
      <c r="CW147" s="49">
        <f t="shared" si="611"/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v>0</v>
      </c>
      <c r="DM147" s="48">
        <v>0</v>
      </c>
      <c r="DN147" s="31">
        <v>0</v>
      </c>
      <c r="DO147" s="49">
        <f t="shared" si="612"/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v>0</v>
      </c>
      <c r="DV147" s="48">
        <v>0</v>
      </c>
      <c r="DW147" s="31">
        <v>0</v>
      </c>
      <c r="DX147" s="49">
        <f t="shared" si="613"/>
        <v>0</v>
      </c>
      <c r="DY147" s="48">
        <v>0</v>
      </c>
      <c r="DZ147" s="31">
        <v>0</v>
      </c>
      <c r="EA147" s="49">
        <v>0</v>
      </c>
      <c r="EB147" s="48">
        <v>23.675000000000001</v>
      </c>
      <c r="EC147" s="31">
        <v>581.03</v>
      </c>
      <c r="ED147" s="49">
        <f t="shared" si="614"/>
        <v>24541.921858500526</v>
      </c>
      <c r="EE147" s="48">
        <v>26.265000000000001</v>
      </c>
      <c r="EF147" s="31">
        <v>2490.7600000000002</v>
      </c>
      <c r="EG147" s="49">
        <f t="shared" si="615"/>
        <v>94831.905577765094</v>
      </c>
      <c r="EH147" s="48">
        <v>0</v>
      </c>
      <c r="EI147" s="31">
        <v>0</v>
      </c>
      <c r="EJ147" s="49">
        <v>0</v>
      </c>
      <c r="EK147" s="48">
        <v>0</v>
      </c>
      <c r="EL147" s="31">
        <v>0</v>
      </c>
      <c r="EM147" s="49">
        <v>0</v>
      </c>
      <c r="EN147" s="35">
        <f t="shared" si="616"/>
        <v>2772.2419999999997</v>
      </c>
      <c r="EO147" s="34">
        <f t="shared" si="617"/>
        <v>28840.81</v>
      </c>
      <c r="EP147" s="4"/>
      <c r="EQ147" s="5"/>
      <c r="ER147" s="4"/>
      <c r="ES147" s="4"/>
      <c r="ET147" s="4"/>
      <c r="EU147" s="5"/>
      <c r="EV147" s="4"/>
      <c r="EW147" s="4"/>
      <c r="EX147" s="4"/>
      <c r="EY147" s="5"/>
      <c r="EZ147" s="4"/>
      <c r="FA147" s="4"/>
      <c r="FB147" s="4"/>
      <c r="FC147" s="5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68"/>
      <c r="B148" s="69" t="s">
        <v>17</v>
      </c>
      <c r="C148" s="51">
        <f t="shared" ref="C148:D148" si="633">SUM(C136:C147)</f>
        <v>0</v>
      </c>
      <c r="D148" s="40">
        <f t="shared" si="633"/>
        <v>0</v>
      </c>
      <c r="E148" s="52"/>
      <c r="F148" s="51">
        <f t="shared" ref="F148:G148" si="634">SUM(F136:F147)</f>
        <v>91.885999999999996</v>
      </c>
      <c r="G148" s="40">
        <f t="shared" si="634"/>
        <v>14055.07</v>
      </c>
      <c r="H148" s="52"/>
      <c r="I148" s="51">
        <f t="shared" ref="I148:J148" si="635">SUM(I136:I147)</f>
        <v>2.4E-2</v>
      </c>
      <c r="J148" s="40">
        <f t="shared" si="635"/>
        <v>12.35</v>
      </c>
      <c r="K148" s="52"/>
      <c r="L148" s="51">
        <f t="shared" ref="L148:M148" si="636">SUM(L136:L147)</f>
        <v>1E-3</v>
      </c>
      <c r="M148" s="40">
        <f t="shared" si="636"/>
        <v>7.2</v>
      </c>
      <c r="N148" s="52"/>
      <c r="O148" s="51">
        <f t="shared" ref="O148:P148" si="637">SUM(O136:O147)</f>
        <v>77.122</v>
      </c>
      <c r="P148" s="40">
        <f t="shared" si="637"/>
        <v>1798.4299999999998</v>
      </c>
      <c r="Q148" s="52"/>
      <c r="R148" s="51">
        <f t="shared" ref="R148:S148" si="638">SUM(R136:R147)</f>
        <v>0.20800000000000002</v>
      </c>
      <c r="S148" s="40">
        <f t="shared" si="638"/>
        <v>4.24</v>
      </c>
      <c r="T148" s="52"/>
      <c r="U148" s="51">
        <f t="shared" ref="U148:V148" si="639">SUM(U136:U147)</f>
        <v>634.97299999999996</v>
      </c>
      <c r="V148" s="40">
        <f t="shared" si="639"/>
        <v>29244.000000000004</v>
      </c>
      <c r="W148" s="52"/>
      <c r="X148" s="51">
        <f t="shared" ref="X148:Y148" si="640">SUM(X136:X147)</f>
        <v>183.37099999999998</v>
      </c>
      <c r="Y148" s="40">
        <f t="shared" si="640"/>
        <v>10282.19</v>
      </c>
      <c r="Z148" s="52"/>
      <c r="AA148" s="51">
        <f t="shared" ref="AA148:AB148" si="641">SUM(AA136:AA147)</f>
        <v>46.2</v>
      </c>
      <c r="AB148" s="40">
        <f t="shared" si="641"/>
        <v>19783.3</v>
      </c>
      <c r="AC148" s="52"/>
      <c r="AD148" s="60">
        <f t="shared" ref="AD148:AE148" si="642">SUM(AD136:AD147)</f>
        <v>974.69100000000003</v>
      </c>
      <c r="AE148" s="40">
        <f t="shared" si="642"/>
        <v>25317.359999999997</v>
      </c>
      <c r="AF148" s="52"/>
      <c r="AG148" s="51">
        <f t="shared" ref="AG148:AH148" si="643">SUM(AG136:AG147)</f>
        <v>24732.978999999996</v>
      </c>
      <c r="AH148" s="40">
        <f t="shared" si="643"/>
        <v>91388.55</v>
      </c>
      <c r="AI148" s="52"/>
      <c r="AJ148" s="51">
        <f t="shared" ref="AJ148:AK148" si="644">SUM(AJ136:AJ147)</f>
        <v>0</v>
      </c>
      <c r="AK148" s="40">
        <f t="shared" si="644"/>
        <v>0</v>
      </c>
      <c r="AL148" s="52"/>
      <c r="AM148" s="51">
        <f t="shared" ref="AM148:AN148" si="645">SUM(AM136:AM147)</f>
        <v>4.3140000000000001</v>
      </c>
      <c r="AN148" s="40">
        <f t="shared" si="645"/>
        <v>590.19000000000005</v>
      </c>
      <c r="AO148" s="52"/>
      <c r="AP148" s="51">
        <f t="shared" ref="AP148:AQ148" si="646">SUM(AP136:AP147)</f>
        <v>0</v>
      </c>
      <c r="AQ148" s="40">
        <f t="shared" si="646"/>
        <v>0</v>
      </c>
      <c r="AR148" s="52"/>
      <c r="AS148" s="51">
        <f t="shared" ref="AS148:AT148" si="647">SUM(AS136:AS147)</f>
        <v>0</v>
      </c>
      <c r="AT148" s="40">
        <f t="shared" si="647"/>
        <v>0</v>
      </c>
      <c r="AU148" s="52"/>
      <c r="AV148" s="51">
        <f t="shared" ref="AV148:AW148" si="648">SUM(AV136:AV147)</f>
        <v>0</v>
      </c>
      <c r="AW148" s="40">
        <f t="shared" si="648"/>
        <v>0</v>
      </c>
      <c r="AX148" s="52"/>
      <c r="AY148" s="51">
        <f t="shared" ref="AY148:AZ148" si="649">SUM(AY136:AY147)</f>
        <v>0.23100000000000001</v>
      </c>
      <c r="AZ148" s="40">
        <f t="shared" si="649"/>
        <v>90.55</v>
      </c>
      <c r="BA148" s="52"/>
      <c r="BB148" s="51">
        <f t="shared" ref="BB148:BC148" si="650">SUM(BB136:BB147)</f>
        <v>0</v>
      </c>
      <c r="BC148" s="40">
        <f t="shared" si="650"/>
        <v>0</v>
      </c>
      <c r="BD148" s="52"/>
      <c r="BE148" s="51">
        <f t="shared" ref="BE148:BF148" si="651">SUM(BE136:BE147)</f>
        <v>0.57400000000000007</v>
      </c>
      <c r="BF148" s="40">
        <f t="shared" si="651"/>
        <v>197.76</v>
      </c>
      <c r="BG148" s="52"/>
      <c r="BH148" s="51">
        <f t="shared" ref="BH148:BI148" si="652">SUM(BH136:BH147)</f>
        <v>7.8140000000000001</v>
      </c>
      <c r="BI148" s="40">
        <f t="shared" si="652"/>
        <v>739.90000000000009</v>
      </c>
      <c r="BJ148" s="52"/>
      <c r="BK148" s="51">
        <f t="shared" ref="BK148:BL148" si="653">SUM(BK136:BK147)</f>
        <v>37.388000000000005</v>
      </c>
      <c r="BL148" s="40">
        <f t="shared" si="653"/>
        <v>794.24</v>
      </c>
      <c r="BM148" s="52"/>
      <c r="BN148" s="51">
        <f t="shared" ref="BN148:BO148" si="654">SUM(BN136:BN147)</f>
        <v>0</v>
      </c>
      <c r="BO148" s="40">
        <f t="shared" si="654"/>
        <v>0</v>
      </c>
      <c r="BP148" s="52"/>
      <c r="BQ148" s="51">
        <f t="shared" ref="BQ148:BR148" si="655">SUM(BQ136:BQ147)</f>
        <v>0</v>
      </c>
      <c r="BR148" s="40">
        <f t="shared" si="655"/>
        <v>0</v>
      </c>
      <c r="BS148" s="52"/>
      <c r="BT148" s="51">
        <f t="shared" ref="BT148:BU148" si="656">SUM(BT136:BT147)</f>
        <v>1.5</v>
      </c>
      <c r="BU148" s="40">
        <f t="shared" si="656"/>
        <v>41.04</v>
      </c>
      <c r="BV148" s="52"/>
      <c r="BW148" s="51">
        <f t="shared" ref="BW148:BX148" si="657">SUM(BW136:BW147)</f>
        <v>0</v>
      </c>
      <c r="BX148" s="40">
        <f t="shared" si="657"/>
        <v>0</v>
      </c>
      <c r="BY148" s="52"/>
      <c r="BZ148" s="51">
        <f t="shared" ref="BZ148:CA148" si="658">SUM(BZ136:BZ147)</f>
        <v>3.0000000000000001E-3</v>
      </c>
      <c r="CA148" s="40">
        <f t="shared" si="658"/>
        <v>0.05</v>
      </c>
      <c r="CB148" s="52"/>
      <c r="CC148" s="51">
        <f t="shared" ref="CC148:CD148" si="659">SUM(CC136:CC147)</f>
        <v>1697.306</v>
      </c>
      <c r="CD148" s="40">
        <f t="shared" si="659"/>
        <v>34794.5</v>
      </c>
      <c r="CE148" s="52"/>
      <c r="CF148" s="51">
        <f t="shared" ref="CF148:CG148" si="660">SUM(CF136:CF147)</f>
        <v>0</v>
      </c>
      <c r="CG148" s="40">
        <f t="shared" si="660"/>
        <v>0</v>
      </c>
      <c r="CH148" s="52"/>
      <c r="CI148" s="51">
        <f t="shared" ref="CI148:CJ148" si="661">SUM(CI136:CI147)</f>
        <v>0</v>
      </c>
      <c r="CJ148" s="40">
        <f t="shared" si="661"/>
        <v>0</v>
      </c>
      <c r="CK148" s="52"/>
      <c r="CL148" s="51">
        <f t="shared" ref="CL148:CM148" si="662">SUM(CL136:CL147)</f>
        <v>0</v>
      </c>
      <c r="CM148" s="40">
        <f t="shared" si="662"/>
        <v>0</v>
      </c>
      <c r="CN148" s="52"/>
      <c r="CO148" s="51">
        <f t="shared" ref="CO148:CP148" si="663">SUM(CO136:CO147)</f>
        <v>40.68</v>
      </c>
      <c r="CP148" s="40">
        <f t="shared" si="663"/>
        <v>547.02</v>
      </c>
      <c r="CQ148" s="52"/>
      <c r="CR148" s="51">
        <f t="shared" ref="CR148:CS148" si="664">SUM(CR136:CR147)</f>
        <v>0</v>
      </c>
      <c r="CS148" s="40">
        <f t="shared" si="664"/>
        <v>0</v>
      </c>
      <c r="CT148" s="52"/>
      <c r="CU148" s="51">
        <f t="shared" ref="CU148:CV148" si="665">SUM(CU136:CU147)</f>
        <v>0</v>
      </c>
      <c r="CV148" s="40">
        <f t="shared" si="665"/>
        <v>0</v>
      </c>
      <c r="CW148" s="52"/>
      <c r="CX148" s="51">
        <f t="shared" ref="CX148:CY148" si="666">SUM(CX136:CX147)</f>
        <v>0</v>
      </c>
      <c r="CY148" s="40">
        <f t="shared" si="666"/>
        <v>0</v>
      </c>
      <c r="CZ148" s="52"/>
      <c r="DA148" s="51">
        <f t="shared" ref="DA148:DB148" si="667">SUM(DA136:DA147)</f>
        <v>0</v>
      </c>
      <c r="DB148" s="40">
        <f t="shared" si="667"/>
        <v>0</v>
      </c>
      <c r="DC148" s="52"/>
      <c r="DD148" s="51">
        <f t="shared" ref="DD148:DE148" si="668">SUM(DD136:DD147)</f>
        <v>67.072999999999993</v>
      </c>
      <c r="DE148" s="40">
        <f t="shared" si="668"/>
        <v>721.19999999999993</v>
      </c>
      <c r="DF148" s="52"/>
      <c r="DG148" s="51">
        <f t="shared" ref="DG148:DH148" si="669">SUM(DG136:DG147)</f>
        <v>0</v>
      </c>
      <c r="DH148" s="40">
        <f t="shared" si="669"/>
        <v>0</v>
      </c>
      <c r="DI148" s="52"/>
      <c r="DJ148" s="51">
        <f t="shared" ref="DJ148:DK148" si="670">SUM(DJ136:DJ147)</f>
        <v>0</v>
      </c>
      <c r="DK148" s="40">
        <f t="shared" si="670"/>
        <v>0</v>
      </c>
      <c r="DL148" s="52"/>
      <c r="DM148" s="51">
        <f t="shared" ref="DM148:DN148" si="671">SUM(DM136:DM147)</f>
        <v>0</v>
      </c>
      <c r="DN148" s="40">
        <f t="shared" si="671"/>
        <v>0</v>
      </c>
      <c r="DO148" s="52"/>
      <c r="DP148" s="51">
        <f t="shared" ref="DP148:DQ148" si="672">SUM(DP136:DP147)</f>
        <v>0</v>
      </c>
      <c r="DQ148" s="40">
        <f t="shared" si="672"/>
        <v>0</v>
      </c>
      <c r="DR148" s="52"/>
      <c r="DS148" s="51">
        <f t="shared" ref="DS148:DT148" si="673">SUM(DS136:DS147)</f>
        <v>0</v>
      </c>
      <c r="DT148" s="40">
        <f t="shared" si="673"/>
        <v>0</v>
      </c>
      <c r="DU148" s="52"/>
      <c r="DV148" s="51">
        <f t="shared" ref="DV148:DW148" si="674">SUM(DV136:DV147)</f>
        <v>0</v>
      </c>
      <c r="DW148" s="40">
        <f t="shared" si="674"/>
        <v>0</v>
      </c>
      <c r="DX148" s="52"/>
      <c r="DY148" s="51">
        <f t="shared" ref="DY148:DZ148" si="675">SUM(DY136:DY147)</f>
        <v>0</v>
      </c>
      <c r="DZ148" s="40">
        <f t="shared" si="675"/>
        <v>0</v>
      </c>
      <c r="EA148" s="52"/>
      <c r="EB148" s="51">
        <f t="shared" ref="EB148:EC148" si="676">SUM(EB136:EB147)</f>
        <v>207.35499999999999</v>
      </c>
      <c r="EC148" s="40">
        <f t="shared" si="676"/>
        <v>14462.480000000001</v>
      </c>
      <c r="ED148" s="52"/>
      <c r="EE148" s="51">
        <f t="shared" ref="EE148:EF148" si="677">SUM(EE136:EE147)</f>
        <v>587.053</v>
      </c>
      <c r="EF148" s="40">
        <f t="shared" si="677"/>
        <v>29331.829999999994</v>
      </c>
      <c r="EG148" s="52"/>
      <c r="EH148" s="51">
        <f t="shared" ref="EH148:EI148" si="678">SUM(EH136:EH147)</f>
        <v>12</v>
      </c>
      <c r="EI148" s="40">
        <f t="shared" si="678"/>
        <v>52.06</v>
      </c>
      <c r="EJ148" s="52"/>
      <c r="EK148" s="51">
        <f t="shared" ref="EK148:EL148" si="679">SUM(EK136:EK147)</f>
        <v>0</v>
      </c>
      <c r="EL148" s="40">
        <f t="shared" si="679"/>
        <v>0</v>
      </c>
      <c r="EM148" s="52"/>
      <c r="EN148" s="41">
        <f t="shared" si="616"/>
        <v>29404.745999999996</v>
      </c>
      <c r="EO148" s="42">
        <f t="shared" si="617"/>
        <v>274255.51</v>
      </c>
      <c r="EP148" s="4"/>
      <c r="EQ148" s="5"/>
      <c r="ER148" s="4"/>
      <c r="ES148" s="4"/>
      <c r="ET148" s="4"/>
      <c r="EU148" s="5"/>
      <c r="EV148" s="4"/>
      <c r="EW148" s="4"/>
      <c r="EX148" s="4"/>
      <c r="EY148" s="5"/>
      <c r="EZ148" s="4"/>
      <c r="FA148" s="4"/>
      <c r="FB148" s="4"/>
      <c r="FC148" s="5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3"/>
      <c r="GR148" s="3"/>
      <c r="GW148" s="3"/>
      <c r="HB148" s="3"/>
      <c r="HG148" s="3"/>
      <c r="HL148" s="3"/>
      <c r="HQ148" s="3"/>
      <c r="HV148" s="3"/>
      <c r="IA148" s="3"/>
      <c r="IF148" s="3"/>
      <c r="IK148" s="3"/>
      <c r="IP148" s="3"/>
      <c r="IU148" s="3"/>
      <c r="IZ148" s="3"/>
      <c r="JE148" s="3"/>
    </row>
    <row r="149" spans="1:265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80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81">S149/R149*1000</f>
        <v>16785.714285714286</v>
      </c>
      <c r="U149" s="48">
        <v>33.950000000000003</v>
      </c>
      <c r="V149" s="31">
        <v>2699.39</v>
      </c>
      <c r="W149" s="49">
        <f t="shared" ref="W149:W160" si="682">V149/U149*1000</f>
        <v>79510.751104565526</v>
      </c>
      <c r="X149" s="48">
        <v>22.5</v>
      </c>
      <c r="Y149" s="31">
        <v>1234.6199999999999</v>
      </c>
      <c r="Z149" s="49">
        <f t="shared" ref="Z149:Z159" si="683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84">AE149/AD149*1000</f>
        <v>26879.82608695652</v>
      </c>
      <c r="AG149" s="48">
        <v>2231.317</v>
      </c>
      <c r="AH149" s="31">
        <v>7543.1</v>
      </c>
      <c r="AI149" s="49">
        <f t="shared" ref="AI149:AI160" si="685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86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87">IF(CI149=0,0,CJ149/CI149*1000)</f>
        <v>0</v>
      </c>
      <c r="CL149" s="48">
        <v>0</v>
      </c>
      <c r="CM149" s="31">
        <v>0</v>
      </c>
      <c r="CN149" s="49">
        <f t="shared" ref="CN149:CN160" si="688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89">IF(CR149=0,0,CS149/CR149*1000)</f>
        <v>0</v>
      </c>
      <c r="CU149" s="48">
        <v>0</v>
      </c>
      <c r="CV149" s="31">
        <v>0</v>
      </c>
      <c r="CW149" s="49">
        <f t="shared" ref="CW149:CW160" si="690">IF(CU149=0,0,CV149/CU149*1000)</f>
        <v>0</v>
      </c>
      <c r="CX149" s="48">
        <v>0</v>
      </c>
      <c r="CY149" s="31">
        <v>0</v>
      </c>
      <c r="CZ149" s="49">
        <v>0</v>
      </c>
      <c r="DA149" s="48">
        <v>0</v>
      </c>
      <c r="DB149" s="31">
        <v>0</v>
      </c>
      <c r="DC149" s="49">
        <v>0</v>
      </c>
      <c r="DD149" s="48">
        <v>22</v>
      </c>
      <c r="DE149" s="31">
        <v>225.85</v>
      </c>
      <c r="DF149" s="49">
        <f t="shared" ref="DF149:DF159" si="691">DE149/DD149*1000</f>
        <v>10265.90909090909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v>0</v>
      </c>
      <c r="DM149" s="48">
        <v>0</v>
      </c>
      <c r="DN149" s="31">
        <v>0</v>
      </c>
      <c r="DO149" s="49">
        <f t="shared" ref="DO149:DO160" si="692">IF(DM149=0,0,DN149/DM149*1000)</f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v>0</v>
      </c>
      <c r="DV149" s="48">
        <v>0</v>
      </c>
      <c r="DW149" s="31">
        <v>0</v>
      </c>
      <c r="DX149" s="49">
        <f t="shared" ref="DX149:DX160" si="693">IF(DV149=0,0,DW149/DV149*1000)</f>
        <v>0</v>
      </c>
      <c r="DY149" s="48">
        <v>0</v>
      </c>
      <c r="DZ149" s="31">
        <v>0</v>
      </c>
      <c r="EA149" s="49">
        <v>0</v>
      </c>
      <c r="EB149" s="48">
        <v>0</v>
      </c>
      <c r="EC149" s="31">
        <v>0</v>
      </c>
      <c r="ED149" s="49">
        <v>0</v>
      </c>
      <c r="EE149" s="48">
        <v>54.686</v>
      </c>
      <c r="EF149" s="31">
        <v>2025.8</v>
      </c>
      <c r="EG149" s="49">
        <f t="shared" ref="EG149:EG160" si="694">EF149/EE149*1000</f>
        <v>37044.216069926493</v>
      </c>
      <c r="EH149" s="48">
        <v>0</v>
      </c>
      <c r="EI149" s="31">
        <v>0</v>
      </c>
      <c r="EJ149" s="49">
        <v>0</v>
      </c>
      <c r="EK149" s="48">
        <v>0</v>
      </c>
      <c r="EL149" s="31">
        <v>0</v>
      </c>
      <c r="EM149" s="49">
        <v>0</v>
      </c>
      <c r="EN149" s="35">
        <f t="shared" si="616"/>
        <v>2650.8220000000001</v>
      </c>
      <c r="EO149" s="34">
        <f t="shared" si="617"/>
        <v>24048.290000000005</v>
      </c>
      <c r="EP149" s="4"/>
      <c r="EQ149" s="5"/>
      <c r="ER149" s="4"/>
      <c r="ES149" s="4"/>
      <c r="ET149" s="4"/>
      <c r="EU149" s="5"/>
      <c r="EV149" s="4"/>
      <c r="EW149" s="4"/>
      <c r="EX149" s="4"/>
      <c r="EY149" s="5"/>
      <c r="EZ149" s="4"/>
      <c r="FA149" s="4"/>
      <c r="FB149" s="4"/>
      <c r="FC149" s="5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80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81"/>
        <v>20000</v>
      </c>
      <c r="U150" s="48">
        <v>40</v>
      </c>
      <c r="V150" s="31">
        <v>2803.96</v>
      </c>
      <c r="W150" s="49">
        <f t="shared" si="682"/>
        <v>70099</v>
      </c>
      <c r="X150" s="48">
        <v>31.25</v>
      </c>
      <c r="Y150" s="31">
        <v>1701.13</v>
      </c>
      <c r="Z150" s="49">
        <f t="shared" si="683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84"/>
        <v>42714.909090909096</v>
      </c>
      <c r="AG150" s="48">
        <v>2246.9369999999999</v>
      </c>
      <c r="AH150" s="31">
        <v>8077.3</v>
      </c>
      <c r="AI150" s="49">
        <f t="shared" si="685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86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87"/>
        <v>0</v>
      </c>
      <c r="CL150" s="48">
        <v>0</v>
      </c>
      <c r="CM150" s="31">
        <v>0</v>
      </c>
      <c r="CN150" s="49">
        <f t="shared" si="688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89"/>
        <v>0</v>
      </c>
      <c r="CU150" s="48">
        <v>0</v>
      </c>
      <c r="CV150" s="31">
        <v>0</v>
      </c>
      <c r="CW150" s="49">
        <f t="shared" si="690"/>
        <v>0</v>
      </c>
      <c r="CX150" s="48">
        <v>0</v>
      </c>
      <c r="CY150" s="31">
        <v>0</v>
      </c>
      <c r="CZ150" s="49">
        <v>0</v>
      </c>
      <c r="DA150" s="48">
        <v>0</v>
      </c>
      <c r="DB150" s="31">
        <v>0</v>
      </c>
      <c r="DC150" s="49">
        <v>0</v>
      </c>
      <c r="DD150" s="48">
        <v>22</v>
      </c>
      <c r="DE150" s="31">
        <v>204.09</v>
      </c>
      <c r="DF150" s="49">
        <f t="shared" si="691"/>
        <v>9276.818181818182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v>0</v>
      </c>
      <c r="DM150" s="48">
        <v>0</v>
      </c>
      <c r="DN150" s="31">
        <v>0</v>
      </c>
      <c r="DO150" s="49">
        <f t="shared" si="692"/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v>0</v>
      </c>
      <c r="DV150" s="48">
        <v>0</v>
      </c>
      <c r="DW150" s="31">
        <v>0</v>
      </c>
      <c r="DX150" s="49">
        <f t="shared" si="693"/>
        <v>0</v>
      </c>
      <c r="DY150" s="48">
        <v>0</v>
      </c>
      <c r="DZ150" s="31">
        <v>0</v>
      </c>
      <c r="EA150" s="49">
        <v>0</v>
      </c>
      <c r="EB150" s="48">
        <v>0</v>
      </c>
      <c r="EC150" s="31">
        <v>0</v>
      </c>
      <c r="ED150" s="49">
        <v>0</v>
      </c>
      <c r="EE150" s="48">
        <v>45.814</v>
      </c>
      <c r="EF150" s="31">
        <v>4011.79</v>
      </c>
      <c r="EG150" s="49">
        <f t="shared" si="694"/>
        <v>87566.900947308677</v>
      </c>
      <c r="EH150" s="48">
        <v>0</v>
      </c>
      <c r="EI150" s="31">
        <v>0</v>
      </c>
      <c r="EJ150" s="49">
        <v>0</v>
      </c>
      <c r="EK150" s="48">
        <v>0</v>
      </c>
      <c r="EL150" s="31">
        <v>0</v>
      </c>
      <c r="EM150" s="49">
        <v>0</v>
      </c>
      <c r="EN150" s="35">
        <f t="shared" si="616"/>
        <v>2564.7730000000001</v>
      </c>
      <c r="EO150" s="34">
        <f t="shared" si="617"/>
        <v>23708.85</v>
      </c>
      <c r="EP150" s="4"/>
      <c r="EQ150" s="5"/>
      <c r="ER150" s="4"/>
      <c r="ES150" s="4"/>
      <c r="ET150" s="4"/>
      <c r="EU150" s="5"/>
      <c r="EV150" s="4"/>
      <c r="EW150" s="4"/>
      <c r="EX150" s="4"/>
      <c r="EY150" s="5"/>
      <c r="EZ150" s="4"/>
      <c r="FA150" s="4"/>
      <c r="FB150" s="4"/>
      <c r="FC150" s="5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80"/>
        <v>168673.28853112771</v>
      </c>
      <c r="I151" s="48">
        <v>2.4E-2</v>
      </c>
      <c r="J151" s="31">
        <v>12.47</v>
      </c>
      <c r="K151" s="49">
        <f t="shared" ref="K151" si="695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82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96">AB151/AA151*1000</f>
        <v>469412.49999999994</v>
      </c>
      <c r="AD151" s="59">
        <v>32</v>
      </c>
      <c r="AE151" s="31">
        <v>1058.18</v>
      </c>
      <c r="AF151" s="49">
        <f t="shared" si="684"/>
        <v>33068.125</v>
      </c>
      <c r="AG151" s="48">
        <v>2978.5410000000002</v>
      </c>
      <c r="AH151" s="31">
        <v>10999.96</v>
      </c>
      <c r="AI151" s="49">
        <f t="shared" si="685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97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86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87"/>
        <v>0</v>
      </c>
      <c r="CL151" s="48">
        <v>0</v>
      </c>
      <c r="CM151" s="31">
        <v>0</v>
      </c>
      <c r="CN151" s="49">
        <f t="shared" si="688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89"/>
        <v>0</v>
      </c>
      <c r="CU151" s="48">
        <v>0</v>
      </c>
      <c r="CV151" s="31">
        <v>0</v>
      </c>
      <c r="CW151" s="49">
        <f t="shared" si="690"/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v>0</v>
      </c>
      <c r="DM151" s="48">
        <v>0</v>
      </c>
      <c r="DN151" s="31">
        <v>0</v>
      </c>
      <c r="DO151" s="49">
        <f t="shared" si="692"/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v>0</v>
      </c>
      <c r="DV151" s="48">
        <v>0</v>
      </c>
      <c r="DW151" s="31">
        <v>0</v>
      </c>
      <c r="DX151" s="49">
        <f t="shared" si="693"/>
        <v>0</v>
      </c>
      <c r="DY151" s="48">
        <v>0</v>
      </c>
      <c r="DZ151" s="31">
        <v>0</v>
      </c>
      <c r="EA151" s="49">
        <v>0</v>
      </c>
      <c r="EB151" s="48">
        <v>20</v>
      </c>
      <c r="EC151" s="31">
        <v>146.44</v>
      </c>
      <c r="ED151" s="49">
        <f t="shared" ref="ED151:ED160" si="698">EC151/EB151*1000</f>
        <v>7322</v>
      </c>
      <c r="EE151" s="48">
        <v>0.26400000000000001</v>
      </c>
      <c r="EF151" s="31">
        <v>481.41</v>
      </c>
      <c r="EG151" s="49">
        <f t="shared" si="694"/>
        <v>1823522.7272727273</v>
      </c>
      <c r="EH151" s="48">
        <v>0</v>
      </c>
      <c r="EI151" s="31">
        <v>0</v>
      </c>
      <c r="EJ151" s="49">
        <v>0</v>
      </c>
      <c r="EK151" s="48">
        <v>0</v>
      </c>
      <c r="EL151" s="31">
        <v>0</v>
      </c>
      <c r="EM151" s="49">
        <v>0</v>
      </c>
      <c r="EN151" s="35">
        <f t="shared" si="616"/>
        <v>3287.1610000000001</v>
      </c>
      <c r="EO151" s="34">
        <f t="shared" si="617"/>
        <v>25961.730000000003</v>
      </c>
      <c r="EP151" s="4"/>
      <c r="EQ151" s="5"/>
      <c r="ER151" s="4"/>
      <c r="ES151" s="4"/>
      <c r="ET151" s="4"/>
      <c r="EU151" s="5"/>
      <c r="EV151" s="4"/>
      <c r="EW151" s="4"/>
      <c r="EX151" s="4"/>
      <c r="EY151" s="5"/>
      <c r="EZ151" s="4"/>
      <c r="FA151" s="4"/>
      <c r="FB151" s="4"/>
      <c r="FC151" s="5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81"/>
        <v>16785.714285714286</v>
      </c>
      <c r="U152" s="48">
        <v>20</v>
      </c>
      <c r="V152" s="31">
        <v>1448.68</v>
      </c>
      <c r="W152" s="49">
        <f t="shared" si="682"/>
        <v>72434</v>
      </c>
      <c r="X152" s="48">
        <v>68.31</v>
      </c>
      <c r="Y152" s="31">
        <v>1407.2</v>
      </c>
      <c r="Z152" s="49">
        <f t="shared" si="683"/>
        <v>20600.204948031034</v>
      </c>
      <c r="AA152" s="48">
        <v>17.600000000000001</v>
      </c>
      <c r="AB152" s="31">
        <v>7316.09</v>
      </c>
      <c r="AC152" s="49">
        <f t="shared" si="696"/>
        <v>415686.93181818177</v>
      </c>
      <c r="AD152" s="59">
        <v>87.5</v>
      </c>
      <c r="AE152" s="31">
        <v>2709.93</v>
      </c>
      <c r="AF152" s="49">
        <f t="shared" si="684"/>
        <v>30970.62857142857</v>
      </c>
      <c r="AG152" s="48">
        <v>2787.46</v>
      </c>
      <c r="AH152" s="31">
        <v>10295.06</v>
      </c>
      <c r="AI152" s="49">
        <f t="shared" si="685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86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87"/>
        <v>0</v>
      </c>
      <c r="CL152" s="48">
        <v>0</v>
      </c>
      <c r="CM152" s="31">
        <v>0</v>
      </c>
      <c r="CN152" s="49">
        <f t="shared" si="688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89"/>
        <v>0</v>
      </c>
      <c r="CU152" s="48">
        <v>0</v>
      </c>
      <c r="CV152" s="31">
        <v>0</v>
      </c>
      <c r="CW152" s="49">
        <f t="shared" si="690"/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v>0</v>
      </c>
      <c r="DM152" s="48">
        <v>0</v>
      </c>
      <c r="DN152" s="31">
        <v>0</v>
      </c>
      <c r="DO152" s="49">
        <f t="shared" si="692"/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v>0</v>
      </c>
      <c r="DV152" s="48">
        <v>0</v>
      </c>
      <c r="DW152" s="31">
        <v>0</v>
      </c>
      <c r="DX152" s="49">
        <f t="shared" si="693"/>
        <v>0</v>
      </c>
      <c r="DY152" s="48">
        <v>0</v>
      </c>
      <c r="DZ152" s="31">
        <v>0</v>
      </c>
      <c r="EA152" s="49">
        <v>0</v>
      </c>
      <c r="EB152" s="48">
        <v>0</v>
      </c>
      <c r="EC152" s="31">
        <v>0</v>
      </c>
      <c r="ED152" s="49">
        <v>0</v>
      </c>
      <c r="EE152" s="48">
        <v>51.82</v>
      </c>
      <c r="EF152" s="31">
        <v>2657.47</v>
      </c>
      <c r="EG152" s="49">
        <f t="shared" si="694"/>
        <v>51282.709378618296</v>
      </c>
      <c r="EH152" s="48">
        <v>0</v>
      </c>
      <c r="EI152" s="31">
        <v>0</v>
      </c>
      <c r="EJ152" s="49">
        <v>0</v>
      </c>
      <c r="EK152" s="48">
        <v>0</v>
      </c>
      <c r="EL152" s="31">
        <v>0</v>
      </c>
      <c r="EM152" s="49">
        <v>0</v>
      </c>
      <c r="EN152" s="35">
        <f t="shared" si="616"/>
        <v>3144.7179999999998</v>
      </c>
      <c r="EO152" s="34">
        <f t="shared" si="617"/>
        <v>27894.87</v>
      </c>
      <c r="EP152" s="4"/>
      <c r="EQ152" s="5"/>
      <c r="ER152" s="4"/>
      <c r="ES152" s="4"/>
      <c r="ET152" s="4"/>
      <c r="EU152" s="5"/>
      <c r="EV152" s="4"/>
      <c r="EW152" s="4"/>
      <c r="EX152" s="4"/>
      <c r="EY152" s="5"/>
      <c r="EZ152" s="4"/>
      <c r="FA152" s="4"/>
      <c r="FB152" s="4"/>
      <c r="FC152" s="5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99">P153/O153*1000</f>
        <v>21547.857142857145</v>
      </c>
      <c r="R153" s="48">
        <v>8.9999999999999993E-3</v>
      </c>
      <c r="S153" s="31">
        <v>0.46</v>
      </c>
      <c r="T153" s="49">
        <f t="shared" si="681"/>
        <v>51111.111111111117</v>
      </c>
      <c r="U153" s="48">
        <v>35.4</v>
      </c>
      <c r="V153" s="31">
        <v>948.67</v>
      </c>
      <c r="W153" s="49">
        <f t="shared" si="682"/>
        <v>26798.587570621468</v>
      </c>
      <c r="X153" s="48">
        <v>74.5</v>
      </c>
      <c r="Y153" s="31">
        <v>2467.73</v>
      </c>
      <c r="Z153" s="49">
        <f t="shared" si="683"/>
        <v>33123.892617449659</v>
      </c>
      <c r="AA153" s="48">
        <v>17.600000000000001</v>
      </c>
      <c r="AB153" s="31">
        <v>7432.98</v>
      </c>
      <c r="AC153" s="49">
        <f t="shared" si="696"/>
        <v>422328.409090909</v>
      </c>
      <c r="AD153" s="59">
        <v>74</v>
      </c>
      <c r="AE153" s="31">
        <v>3695.55</v>
      </c>
      <c r="AF153" s="49">
        <f t="shared" si="684"/>
        <v>49939.864864864867</v>
      </c>
      <c r="AG153" s="48">
        <v>2630.8510000000001</v>
      </c>
      <c r="AH153" s="31">
        <v>10272.700000000001</v>
      </c>
      <c r="AI153" s="49">
        <f t="shared" si="685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86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87"/>
        <v>0</v>
      </c>
      <c r="CL153" s="48">
        <v>0</v>
      </c>
      <c r="CM153" s="31">
        <v>0</v>
      </c>
      <c r="CN153" s="49">
        <f t="shared" si="688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89"/>
        <v>0</v>
      </c>
      <c r="CU153" s="48">
        <v>0</v>
      </c>
      <c r="CV153" s="31">
        <v>0</v>
      </c>
      <c r="CW153" s="49">
        <f t="shared" si="690"/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v>0</v>
      </c>
      <c r="DM153" s="48">
        <v>0</v>
      </c>
      <c r="DN153" s="31">
        <v>0</v>
      </c>
      <c r="DO153" s="49">
        <f t="shared" si="692"/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v>0</v>
      </c>
      <c r="DV153" s="48">
        <v>0</v>
      </c>
      <c r="DW153" s="31">
        <v>0</v>
      </c>
      <c r="DX153" s="49">
        <f t="shared" si="693"/>
        <v>0</v>
      </c>
      <c r="DY153" s="48">
        <v>0</v>
      </c>
      <c r="DZ153" s="31">
        <v>0</v>
      </c>
      <c r="EA153" s="49">
        <v>0</v>
      </c>
      <c r="EB153" s="48">
        <v>7.55</v>
      </c>
      <c r="EC153" s="31">
        <v>582.22</v>
      </c>
      <c r="ED153" s="49">
        <f t="shared" si="698"/>
        <v>77115.231788079473</v>
      </c>
      <c r="EE153" s="48">
        <v>108.514</v>
      </c>
      <c r="EF153" s="31">
        <v>6493.85</v>
      </c>
      <c r="EG153" s="49">
        <f t="shared" si="694"/>
        <v>59843.430340785526</v>
      </c>
      <c r="EH153" s="48">
        <v>0</v>
      </c>
      <c r="EI153" s="31">
        <v>0</v>
      </c>
      <c r="EJ153" s="49">
        <v>0</v>
      </c>
      <c r="EK153" s="48">
        <v>0</v>
      </c>
      <c r="EL153" s="31">
        <v>0</v>
      </c>
      <c r="EM153" s="49">
        <v>0</v>
      </c>
      <c r="EN153" s="35">
        <f t="shared" si="616"/>
        <v>3058.424</v>
      </c>
      <c r="EO153" s="34">
        <f t="shared" si="617"/>
        <v>33966.320000000007</v>
      </c>
      <c r="EP153" s="4"/>
      <c r="EQ153" s="5"/>
      <c r="ER153" s="4"/>
      <c r="ES153" s="4"/>
      <c r="ET153" s="4"/>
      <c r="EU153" s="5"/>
      <c r="EV153" s="4"/>
      <c r="EW153" s="4"/>
      <c r="EX153" s="4"/>
      <c r="EY153" s="5"/>
      <c r="EZ153" s="4"/>
      <c r="FA153" s="4"/>
      <c r="FB153" s="4"/>
      <c r="FC153" s="5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80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81"/>
        <v>39062.5</v>
      </c>
      <c r="U154" s="48">
        <v>35.4</v>
      </c>
      <c r="V154" s="31">
        <v>995.06</v>
      </c>
      <c r="W154" s="49">
        <f t="shared" si="682"/>
        <v>28109.039548022596</v>
      </c>
      <c r="X154" s="48">
        <v>145.36000000000001</v>
      </c>
      <c r="Y154" s="31">
        <v>4301.25</v>
      </c>
      <c r="Z154" s="49">
        <f t="shared" si="683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84"/>
        <v>37528.163265306124</v>
      </c>
      <c r="AG154" s="48">
        <v>2558.2170000000001</v>
      </c>
      <c r="AH154" s="31">
        <v>9920.23</v>
      </c>
      <c r="AI154" s="49">
        <f t="shared" si="685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97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87"/>
        <v>0</v>
      </c>
      <c r="CL154" s="48">
        <v>0</v>
      </c>
      <c r="CM154" s="31">
        <v>0</v>
      </c>
      <c r="CN154" s="49">
        <f t="shared" si="688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89"/>
        <v>0</v>
      </c>
      <c r="CU154" s="48">
        <v>0</v>
      </c>
      <c r="CV154" s="31">
        <v>0</v>
      </c>
      <c r="CW154" s="49">
        <f t="shared" si="690"/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v>0</v>
      </c>
      <c r="DM154" s="48">
        <v>0</v>
      </c>
      <c r="DN154" s="31">
        <v>0</v>
      </c>
      <c r="DO154" s="49">
        <f t="shared" si="692"/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v>0</v>
      </c>
      <c r="DV154" s="48">
        <v>0</v>
      </c>
      <c r="DW154" s="31">
        <v>0</v>
      </c>
      <c r="DX154" s="49">
        <f t="shared" si="693"/>
        <v>0</v>
      </c>
      <c r="DY154" s="48">
        <v>0</v>
      </c>
      <c r="DZ154" s="31">
        <v>0</v>
      </c>
      <c r="EA154" s="49">
        <v>0</v>
      </c>
      <c r="EB154" s="48">
        <v>10</v>
      </c>
      <c r="EC154" s="31">
        <v>83.57</v>
      </c>
      <c r="ED154" s="49">
        <f t="shared" si="698"/>
        <v>8357</v>
      </c>
      <c r="EE154" s="48">
        <v>36.576000000000001</v>
      </c>
      <c r="EF154" s="31">
        <v>1856.49</v>
      </c>
      <c r="EG154" s="49">
        <f t="shared" si="694"/>
        <v>50757.053805774274</v>
      </c>
      <c r="EH154" s="48">
        <v>0</v>
      </c>
      <c r="EI154" s="31">
        <v>0</v>
      </c>
      <c r="EJ154" s="49">
        <v>0</v>
      </c>
      <c r="EK154" s="48">
        <v>0</v>
      </c>
      <c r="EL154" s="31">
        <v>0</v>
      </c>
      <c r="EM154" s="49">
        <v>0</v>
      </c>
      <c r="EN154" s="35">
        <f t="shared" si="616"/>
        <v>2843.5419999999999</v>
      </c>
      <c r="EO154" s="34">
        <f t="shared" si="617"/>
        <v>19942.699999999997</v>
      </c>
      <c r="EP154" s="4"/>
      <c r="EQ154" s="5"/>
      <c r="ER154" s="4"/>
      <c r="ES154" s="4"/>
      <c r="ET154" s="4"/>
      <c r="EU154" s="5"/>
      <c r="EV154" s="4"/>
      <c r="EW154" s="4"/>
      <c r="EX154" s="4"/>
      <c r="EY154" s="5"/>
      <c r="EZ154" s="4"/>
      <c r="FA154" s="4"/>
      <c r="FB154" s="4"/>
      <c r="FC154" s="5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99"/>
        <v>32285.992217898831</v>
      </c>
      <c r="R155" s="48">
        <v>0.128</v>
      </c>
      <c r="S155" s="31">
        <v>2.29</v>
      </c>
      <c r="T155" s="49">
        <f t="shared" si="681"/>
        <v>17890.625</v>
      </c>
      <c r="U155" s="48">
        <v>41.424999999999997</v>
      </c>
      <c r="V155" s="31">
        <v>3182.12</v>
      </c>
      <c r="W155" s="49">
        <f t="shared" si="682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84"/>
        <v>28623.67088607595</v>
      </c>
      <c r="AG155" s="48">
        <v>2957.9870000000001</v>
      </c>
      <c r="AH155" s="31">
        <v>11575.24</v>
      </c>
      <c r="AI155" s="49">
        <f t="shared" si="685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97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86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87"/>
        <v>0</v>
      </c>
      <c r="CL155" s="48">
        <v>0</v>
      </c>
      <c r="CM155" s="31">
        <v>0</v>
      </c>
      <c r="CN155" s="49">
        <f t="shared" si="688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89"/>
        <v>0</v>
      </c>
      <c r="CU155" s="48">
        <v>0</v>
      </c>
      <c r="CV155" s="31">
        <v>0</v>
      </c>
      <c r="CW155" s="49">
        <f t="shared" si="690"/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v>0</v>
      </c>
      <c r="DM155" s="48">
        <v>0</v>
      </c>
      <c r="DN155" s="31">
        <v>0</v>
      </c>
      <c r="DO155" s="49">
        <f t="shared" si="692"/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v>0</v>
      </c>
      <c r="DV155" s="48">
        <v>0</v>
      </c>
      <c r="DW155" s="31">
        <v>0</v>
      </c>
      <c r="DX155" s="49">
        <f t="shared" si="693"/>
        <v>0</v>
      </c>
      <c r="DY155" s="48">
        <v>0</v>
      </c>
      <c r="DZ155" s="31">
        <v>0</v>
      </c>
      <c r="EA155" s="49">
        <v>0</v>
      </c>
      <c r="EB155" s="48">
        <v>5.9909999999999997</v>
      </c>
      <c r="EC155" s="31">
        <v>2089.69</v>
      </c>
      <c r="ED155" s="49">
        <f t="shared" si="698"/>
        <v>348804.87397763313</v>
      </c>
      <c r="EE155" s="48">
        <v>30.457999999999998</v>
      </c>
      <c r="EF155" s="31">
        <v>3471.03</v>
      </c>
      <c r="EG155" s="49">
        <f t="shared" si="694"/>
        <v>113961.19246175062</v>
      </c>
      <c r="EH155" s="48">
        <v>0</v>
      </c>
      <c r="EI155" s="31">
        <v>0</v>
      </c>
      <c r="EJ155" s="49">
        <v>0</v>
      </c>
      <c r="EK155" s="48">
        <v>0</v>
      </c>
      <c r="EL155" s="31">
        <v>0</v>
      </c>
      <c r="EM155" s="49">
        <v>0</v>
      </c>
      <c r="EN155" s="35">
        <f t="shared" si="616"/>
        <v>3347.9430000000002</v>
      </c>
      <c r="EO155" s="34">
        <f t="shared" si="617"/>
        <v>27318.97</v>
      </c>
      <c r="EP155" s="4"/>
      <c r="EQ155" s="5"/>
      <c r="ER155" s="4"/>
      <c r="ES155" s="4"/>
      <c r="ET155" s="4"/>
      <c r="EU155" s="5"/>
      <c r="EV155" s="4"/>
      <c r="EW155" s="4"/>
      <c r="EX155" s="4"/>
      <c r="EY155" s="5"/>
      <c r="EZ155" s="4"/>
      <c r="FA155" s="4"/>
      <c r="FB155" s="4"/>
      <c r="FC155" s="5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82"/>
        <v>49078.423722200539</v>
      </c>
      <c r="X156" s="48">
        <v>72.64</v>
      </c>
      <c r="Y156" s="31">
        <v>5143.32</v>
      </c>
      <c r="Z156" s="49">
        <f t="shared" si="683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84"/>
        <v>30008.640795259034</v>
      </c>
      <c r="AG156" s="48">
        <v>2943.3069999999998</v>
      </c>
      <c r="AH156" s="31">
        <v>11515.58</v>
      </c>
      <c r="AI156" s="49">
        <f t="shared" si="685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86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87"/>
        <v>0</v>
      </c>
      <c r="CL156" s="48">
        <v>0</v>
      </c>
      <c r="CM156" s="31">
        <v>0</v>
      </c>
      <c r="CN156" s="49">
        <f t="shared" si="688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89"/>
        <v>0</v>
      </c>
      <c r="CU156" s="48">
        <v>0</v>
      </c>
      <c r="CV156" s="31">
        <v>0</v>
      </c>
      <c r="CW156" s="49">
        <f t="shared" si="690"/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v>0</v>
      </c>
      <c r="DM156" s="48">
        <v>0</v>
      </c>
      <c r="DN156" s="31">
        <v>0</v>
      </c>
      <c r="DO156" s="49">
        <f t="shared" si="692"/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v>0</v>
      </c>
      <c r="DV156" s="48">
        <v>0</v>
      </c>
      <c r="DW156" s="31">
        <v>0</v>
      </c>
      <c r="DX156" s="49">
        <f t="shared" si="693"/>
        <v>0</v>
      </c>
      <c r="DY156" s="48">
        <v>0</v>
      </c>
      <c r="DZ156" s="31">
        <v>0</v>
      </c>
      <c r="EA156" s="49">
        <v>0</v>
      </c>
      <c r="EB156" s="48">
        <v>17.350000000000001</v>
      </c>
      <c r="EC156" s="31">
        <v>975.18</v>
      </c>
      <c r="ED156" s="49">
        <f t="shared" si="698"/>
        <v>56206.34005763688</v>
      </c>
      <c r="EE156" s="48">
        <v>53.067999999999998</v>
      </c>
      <c r="EF156" s="31">
        <v>3134.4</v>
      </c>
      <c r="EG156" s="49">
        <f t="shared" si="694"/>
        <v>59063.842617019676</v>
      </c>
      <c r="EH156" s="48">
        <v>23.94</v>
      </c>
      <c r="EI156" s="31">
        <v>123.31</v>
      </c>
      <c r="EJ156" s="49">
        <f t="shared" ref="EJ156" si="700">EI156/EH156*1000</f>
        <v>5150.7936507936502</v>
      </c>
      <c r="EK156" s="48">
        <v>0</v>
      </c>
      <c r="EL156" s="31">
        <v>0</v>
      </c>
      <c r="EM156" s="49">
        <v>0</v>
      </c>
      <c r="EN156" s="35">
        <f t="shared" si="616"/>
        <v>3401.1549999999997</v>
      </c>
      <c r="EO156" s="34">
        <f t="shared" si="617"/>
        <v>29855.940000000002</v>
      </c>
      <c r="EP156" s="4"/>
      <c r="EQ156" s="5"/>
      <c r="ER156" s="4"/>
      <c r="ES156" s="4"/>
      <c r="ET156" s="4"/>
      <c r="EU156" s="5"/>
      <c r="EV156" s="4"/>
      <c r="EW156" s="4"/>
      <c r="EX156" s="4"/>
      <c r="EY156" s="5"/>
      <c r="EZ156" s="4"/>
      <c r="FA156" s="4"/>
      <c r="FB156" s="4"/>
      <c r="FC156" s="5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82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84"/>
        <v>35078.382352941175</v>
      </c>
      <c r="AG157" s="48">
        <v>2899.922</v>
      </c>
      <c r="AH157" s="31">
        <v>11927.6</v>
      </c>
      <c r="AI157" s="49">
        <f t="shared" si="685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701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86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87"/>
        <v>0</v>
      </c>
      <c r="CL157" s="48">
        <v>0</v>
      </c>
      <c r="CM157" s="31">
        <v>0</v>
      </c>
      <c r="CN157" s="49">
        <f t="shared" si="688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89"/>
        <v>0</v>
      </c>
      <c r="CU157" s="48">
        <v>0</v>
      </c>
      <c r="CV157" s="31">
        <v>0</v>
      </c>
      <c r="CW157" s="49">
        <f t="shared" si="690"/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v>0</v>
      </c>
      <c r="DM157" s="48">
        <v>0</v>
      </c>
      <c r="DN157" s="31">
        <v>0</v>
      </c>
      <c r="DO157" s="49">
        <f t="shared" si="692"/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v>0</v>
      </c>
      <c r="DV157" s="48">
        <v>0</v>
      </c>
      <c r="DW157" s="31">
        <v>0</v>
      </c>
      <c r="DX157" s="49">
        <f t="shared" si="693"/>
        <v>0</v>
      </c>
      <c r="DY157" s="48">
        <v>0</v>
      </c>
      <c r="DZ157" s="31">
        <v>0</v>
      </c>
      <c r="EA157" s="49">
        <v>0</v>
      </c>
      <c r="EB157" s="48">
        <v>28.8</v>
      </c>
      <c r="EC157" s="31">
        <v>1706.66</v>
      </c>
      <c r="ED157" s="49">
        <f t="shared" si="698"/>
        <v>59259.027777777781</v>
      </c>
      <c r="EE157" s="48">
        <v>54.863999999999997</v>
      </c>
      <c r="EF157" s="31">
        <v>2912.36</v>
      </c>
      <c r="EG157" s="49">
        <f t="shared" si="694"/>
        <v>53083.260425780121</v>
      </c>
      <c r="EH157" s="48">
        <v>0</v>
      </c>
      <c r="EI157" s="31">
        <v>0</v>
      </c>
      <c r="EJ157" s="49">
        <v>0</v>
      </c>
      <c r="EK157" s="48">
        <v>0</v>
      </c>
      <c r="EL157" s="31">
        <v>0</v>
      </c>
      <c r="EM157" s="49">
        <v>0</v>
      </c>
      <c r="EN157" s="35">
        <f t="shared" si="616"/>
        <v>3161.3029999999999</v>
      </c>
      <c r="EO157" s="34">
        <f t="shared" si="617"/>
        <v>25562.720000000001</v>
      </c>
      <c r="EP157" s="4"/>
      <c r="EQ157" s="5"/>
      <c r="ER157" s="4"/>
      <c r="ES157" s="4"/>
      <c r="ET157" s="4"/>
      <c r="EU157" s="5"/>
      <c r="EV157" s="4"/>
      <c r="EW157" s="4"/>
      <c r="EX157" s="4"/>
      <c r="EY157" s="5"/>
      <c r="EZ157" s="4"/>
      <c r="FA157" s="4"/>
      <c r="FB157" s="4"/>
      <c r="FC157" s="5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82"/>
        <v>67495.590327169266</v>
      </c>
      <c r="X158" s="48">
        <v>19.100000000000001</v>
      </c>
      <c r="Y158" s="31">
        <v>1002.67</v>
      </c>
      <c r="Z158" s="49">
        <f t="shared" si="683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84"/>
        <v>31976.133333333335</v>
      </c>
      <c r="AG158" s="48">
        <v>3032.779</v>
      </c>
      <c r="AH158" s="31">
        <v>12656.27</v>
      </c>
      <c r="AI158" s="49">
        <f t="shared" si="685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97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86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87"/>
        <v>0</v>
      </c>
      <c r="CL158" s="48">
        <v>0</v>
      </c>
      <c r="CM158" s="31">
        <v>0</v>
      </c>
      <c r="CN158" s="49">
        <f t="shared" si="688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89"/>
        <v>0</v>
      </c>
      <c r="CU158" s="48">
        <v>0</v>
      </c>
      <c r="CV158" s="31">
        <v>0</v>
      </c>
      <c r="CW158" s="49">
        <f t="shared" si="690"/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v>0</v>
      </c>
      <c r="DM158" s="48">
        <v>0</v>
      </c>
      <c r="DN158" s="31">
        <v>0</v>
      </c>
      <c r="DO158" s="49">
        <f t="shared" si="692"/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v>0</v>
      </c>
      <c r="DV158" s="48">
        <v>0</v>
      </c>
      <c r="DW158" s="31">
        <v>0</v>
      </c>
      <c r="DX158" s="49">
        <f t="shared" si="693"/>
        <v>0</v>
      </c>
      <c r="DY158" s="48">
        <v>0</v>
      </c>
      <c r="DZ158" s="31">
        <v>0</v>
      </c>
      <c r="EA158" s="49">
        <v>0</v>
      </c>
      <c r="EB158" s="48">
        <v>20.75</v>
      </c>
      <c r="EC158" s="31">
        <v>1381.86</v>
      </c>
      <c r="ED158" s="49">
        <f t="shared" si="698"/>
        <v>66595.662650602404</v>
      </c>
      <c r="EE158" s="48">
        <v>46.920999999999999</v>
      </c>
      <c r="EF158" s="31">
        <v>3984.38</v>
      </c>
      <c r="EG158" s="49">
        <f t="shared" si="694"/>
        <v>84916.775004795301</v>
      </c>
      <c r="EH158" s="48">
        <v>0</v>
      </c>
      <c r="EI158" s="31">
        <v>0</v>
      </c>
      <c r="EJ158" s="49">
        <v>0</v>
      </c>
      <c r="EK158" s="48">
        <v>0</v>
      </c>
      <c r="EL158" s="31">
        <v>0</v>
      </c>
      <c r="EM158" s="49">
        <v>0</v>
      </c>
      <c r="EN158" s="35">
        <f t="shared" si="616"/>
        <v>3363.002</v>
      </c>
      <c r="EO158" s="34">
        <f t="shared" si="617"/>
        <v>28203.390000000003</v>
      </c>
      <c r="EP158" s="4"/>
      <c r="EQ158" s="5"/>
      <c r="ER158" s="4"/>
      <c r="ES158" s="4"/>
      <c r="ET158" s="4"/>
      <c r="EU158" s="5"/>
      <c r="EV158" s="4"/>
      <c r="EW158" s="4"/>
      <c r="EX158" s="4"/>
      <c r="EY158" s="5"/>
      <c r="EZ158" s="4"/>
      <c r="FA158" s="4"/>
      <c r="FB158" s="4"/>
      <c r="FC158" s="5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82"/>
        <v>73961.998041136161</v>
      </c>
      <c r="X159" s="48">
        <v>21</v>
      </c>
      <c r="Y159" s="31">
        <v>1041.0899999999999</v>
      </c>
      <c r="Z159" s="49">
        <f t="shared" si="683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84"/>
        <v>25583.333333333332</v>
      </c>
      <c r="AG159" s="48">
        <v>3255.538</v>
      </c>
      <c r="AH159" s="31">
        <v>13770.18</v>
      </c>
      <c r="AI159" s="49">
        <f t="shared" si="685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86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87"/>
        <v>0</v>
      </c>
      <c r="CL159" s="48">
        <v>0</v>
      </c>
      <c r="CM159" s="31">
        <v>0</v>
      </c>
      <c r="CN159" s="49">
        <f t="shared" si="688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89"/>
        <v>0</v>
      </c>
      <c r="CU159" s="48">
        <v>0</v>
      </c>
      <c r="CV159" s="31">
        <v>0</v>
      </c>
      <c r="CW159" s="49">
        <f t="shared" si="690"/>
        <v>0</v>
      </c>
      <c r="CX159" s="48">
        <v>0</v>
      </c>
      <c r="CY159" s="31">
        <v>0</v>
      </c>
      <c r="CZ159" s="49">
        <v>0</v>
      </c>
      <c r="DA159" s="48">
        <v>0</v>
      </c>
      <c r="DB159" s="31">
        <v>0</v>
      </c>
      <c r="DC159" s="49">
        <v>0</v>
      </c>
      <c r="DD159" s="48">
        <v>24.4</v>
      </c>
      <c r="DE159" s="31">
        <v>310.66000000000003</v>
      </c>
      <c r="DF159" s="49">
        <f t="shared" si="691"/>
        <v>12731.967213114754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v>0</v>
      </c>
      <c r="DM159" s="48">
        <v>0</v>
      </c>
      <c r="DN159" s="31">
        <v>0</v>
      </c>
      <c r="DO159" s="49">
        <f t="shared" si="692"/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v>0</v>
      </c>
      <c r="DV159" s="48">
        <v>0</v>
      </c>
      <c r="DW159" s="31">
        <v>0</v>
      </c>
      <c r="DX159" s="49">
        <f t="shared" si="693"/>
        <v>0</v>
      </c>
      <c r="DY159" s="48">
        <v>0</v>
      </c>
      <c r="DZ159" s="31">
        <v>0</v>
      </c>
      <c r="EA159" s="49">
        <v>0</v>
      </c>
      <c r="EB159" s="48">
        <v>67.424999999999997</v>
      </c>
      <c r="EC159" s="31">
        <v>2409.67</v>
      </c>
      <c r="ED159" s="49">
        <f t="shared" si="698"/>
        <v>35738.524286243977</v>
      </c>
      <c r="EE159" s="48">
        <v>1E-3</v>
      </c>
      <c r="EF159" s="31">
        <v>1.77</v>
      </c>
      <c r="EG159" s="49">
        <f t="shared" si="694"/>
        <v>1770000</v>
      </c>
      <c r="EH159" s="48">
        <v>0</v>
      </c>
      <c r="EI159" s="31">
        <v>0</v>
      </c>
      <c r="EJ159" s="49">
        <v>0</v>
      </c>
      <c r="EK159" s="48">
        <v>0</v>
      </c>
      <c r="EL159" s="31">
        <v>0</v>
      </c>
      <c r="EM159" s="49">
        <v>0</v>
      </c>
      <c r="EN159" s="35">
        <f t="shared" si="616"/>
        <v>3485.9789999999998</v>
      </c>
      <c r="EO159" s="34">
        <f t="shared" si="617"/>
        <v>21602.04</v>
      </c>
      <c r="EP159" s="4"/>
      <c r="EQ159" s="5"/>
      <c r="ER159" s="4"/>
      <c r="ES159" s="4"/>
      <c r="ET159" s="4"/>
      <c r="EU159" s="5"/>
      <c r="EV159" s="4"/>
      <c r="EW159" s="4"/>
      <c r="EX159" s="4"/>
      <c r="EY159" s="5"/>
      <c r="EZ159" s="4"/>
      <c r="FA159" s="4"/>
      <c r="FB159" s="4"/>
      <c r="FC159" s="5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82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96"/>
        <v>391267.04545454541</v>
      </c>
      <c r="AD160" s="59">
        <v>157</v>
      </c>
      <c r="AE160" s="31">
        <v>5136.3999999999996</v>
      </c>
      <c r="AF160" s="49">
        <f t="shared" si="684"/>
        <v>32715.923566878977</v>
      </c>
      <c r="AG160" s="48">
        <v>3429.6970000000001</v>
      </c>
      <c r="AH160" s="31">
        <v>14492.24</v>
      </c>
      <c r="AI160" s="49">
        <f t="shared" si="685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97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86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87"/>
        <v>0</v>
      </c>
      <c r="CL160" s="48">
        <v>0</v>
      </c>
      <c r="CM160" s="31">
        <v>0</v>
      </c>
      <c r="CN160" s="49">
        <f t="shared" si="688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89"/>
        <v>0</v>
      </c>
      <c r="CU160" s="48">
        <v>0</v>
      </c>
      <c r="CV160" s="31">
        <v>0</v>
      </c>
      <c r="CW160" s="49">
        <f t="shared" si="690"/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v>0</v>
      </c>
      <c r="DM160" s="48">
        <v>0</v>
      </c>
      <c r="DN160" s="31">
        <v>0</v>
      </c>
      <c r="DO160" s="49">
        <f t="shared" si="692"/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v>0</v>
      </c>
      <c r="DV160" s="48">
        <v>0</v>
      </c>
      <c r="DW160" s="31">
        <v>0</v>
      </c>
      <c r="DX160" s="49">
        <f t="shared" si="693"/>
        <v>0</v>
      </c>
      <c r="DY160" s="48">
        <v>0</v>
      </c>
      <c r="DZ160" s="31">
        <v>0</v>
      </c>
      <c r="EA160" s="49">
        <v>0</v>
      </c>
      <c r="EB160" s="48">
        <v>18.628</v>
      </c>
      <c r="EC160" s="31">
        <v>1912.04</v>
      </c>
      <c r="ED160" s="49">
        <f t="shared" si="698"/>
        <v>102643.33261756496</v>
      </c>
      <c r="EE160" s="48">
        <v>92.045000000000002</v>
      </c>
      <c r="EF160" s="31">
        <v>4767.5600000000004</v>
      </c>
      <c r="EG160" s="49">
        <f t="shared" si="694"/>
        <v>51795.969362811666</v>
      </c>
      <c r="EH160" s="48">
        <v>0</v>
      </c>
      <c r="EI160" s="31">
        <v>0</v>
      </c>
      <c r="EJ160" s="49">
        <v>0</v>
      </c>
      <c r="EK160" s="48">
        <v>0</v>
      </c>
      <c r="EL160" s="31">
        <v>0</v>
      </c>
      <c r="EM160" s="49">
        <v>0</v>
      </c>
      <c r="EN160" s="35">
        <f t="shared" si="616"/>
        <v>3763.2820000000002</v>
      </c>
      <c r="EO160" s="34">
        <f t="shared" si="617"/>
        <v>35422.090000000004</v>
      </c>
      <c r="EP160" s="4"/>
      <c r="EQ160" s="5"/>
      <c r="ER160" s="4"/>
      <c r="ES160" s="4"/>
      <c r="ET160" s="4"/>
      <c r="EU160" s="5"/>
      <c r="EV160" s="4"/>
      <c r="EW160" s="4"/>
      <c r="EX160" s="4"/>
      <c r="EY160" s="5"/>
      <c r="EZ160" s="4"/>
      <c r="FA160" s="4"/>
      <c r="FB160" s="4"/>
      <c r="FC160" s="5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68"/>
      <c r="B161" s="69" t="s">
        <v>17</v>
      </c>
      <c r="C161" s="51">
        <f t="shared" ref="C161:D161" si="702">SUM(C149:C160)</f>
        <v>0</v>
      </c>
      <c r="D161" s="40">
        <f t="shared" si="702"/>
        <v>0</v>
      </c>
      <c r="E161" s="52"/>
      <c r="F161" s="51">
        <f t="shared" ref="F161:G161" si="703">SUM(F149:F160)</f>
        <v>84.564999999999998</v>
      </c>
      <c r="G161" s="40">
        <f t="shared" si="703"/>
        <v>13313.4</v>
      </c>
      <c r="H161" s="52"/>
      <c r="I161" s="51">
        <f t="shared" ref="I161:J161" si="704">SUM(I149:I160)</f>
        <v>2.4E-2</v>
      </c>
      <c r="J161" s="40">
        <f t="shared" si="704"/>
        <v>12.47</v>
      </c>
      <c r="K161" s="52"/>
      <c r="L161" s="51">
        <f t="shared" ref="L161:M161" si="705">SUM(L149:L160)</f>
        <v>0</v>
      </c>
      <c r="M161" s="40">
        <f t="shared" si="705"/>
        <v>0</v>
      </c>
      <c r="N161" s="52"/>
      <c r="O161" s="51">
        <f t="shared" ref="O161:P161" si="706">SUM(O149:O160)</f>
        <v>26.335999999999999</v>
      </c>
      <c r="P161" s="40">
        <f t="shared" si="706"/>
        <v>699.95</v>
      </c>
      <c r="Q161" s="52"/>
      <c r="R161" s="51">
        <f t="shared" ref="R161:S161" si="707">SUM(R149:R160)</f>
        <v>0.33200000000000002</v>
      </c>
      <c r="S161" s="40">
        <f t="shared" si="707"/>
        <v>7.6</v>
      </c>
      <c r="T161" s="52"/>
      <c r="U161" s="51">
        <f t="shared" ref="U161:V161" si="708">SUM(U149:U160)</f>
        <v>479.92500000000001</v>
      </c>
      <c r="V161" s="40">
        <f t="shared" si="708"/>
        <v>30148.2</v>
      </c>
      <c r="W161" s="52"/>
      <c r="X161" s="51">
        <f t="shared" ref="X161:Y161" si="709">SUM(X149:X160)</f>
        <v>454.66</v>
      </c>
      <c r="Y161" s="40">
        <f t="shared" si="709"/>
        <v>18299.009999999998</v>
      </c>
      <c r="Z161" s="52"/>
      <c r="AA161" s="51">
        <f t="shared" ref="AA161:AB161" si="710">SUM(AA149:AA160)</f>
        <v>61.6</v>
      </c>
      <c r="AB161" s="40">
        <f t="shared" si="710"/>
        <v>25766.2</v>
      </c>
      <c r="AC161" s="52"/>
      <c r="AD161" s="60">
        <f t="shared" ref="AD161:AE161" si="711">SUM(AD149:AD160)</f>
        <v>960.77499999999998</v>
      </c>
      <c r="AE161" s="40">
        <f t="shared" si="711"/>
        <v>31362.47</v>
      </c>
      <c r="AF161" s="52"/>
      <c r="AG161" s="51">
        <f t="shared" ref="AG161:AH161" si="712">SUM(AG149:AG160)</f>
        <v>33952.553</v>
      </c>
      <c r="AH161" s="40">
        <f t="shared" si="712"/>
        <v>133045.46</v>
      </c>
      <c r="AI161" s="52"/>
      <c r="AJ161" s="51">
        <f t="shared" ref="AJ161:AK161" si="713">SUM(AJ149:AJ160)</f>
        <v>0</v>
      </c>
      <c r="AK161" s="40">
        <f t="shared" si="713"/>
        <v>0</v>
      </c>
      <c r="AL161" s="52"/>
      <c r="AM161" s="51">
        <f t="shared" ref="AM161:AN161" si="714">SUM(AM149:AM160)</f>
        <v>0</v>
      </c>
      <c r="AN161" s="40">
        <f t="shared" si="714"/>
        <v>0</v>
      </c>
      <c r="AO161" s="52"/>
      <c r="AP161" s="51">
        <f t="shared" ref="AP161:AQ161" si="715">SUM(AP149:AP160)</f>
        <v>0</v>
      </c>
      <c r="AQ161" s="40">
        <f t="shared" si="715"/>
        <v>0</v>
      </c>
      <c r="AR161" s="52"/>
      <c r="AS161" s="51">
        <f t="shared" ref="AS161:AT161" si="716">SUM(AS149:AS160)</f>
        <v>0</v>
      </c>
      <c r="AT161" s="40">
        <f t="shared" si="716"/>
        <v>0</v>
      </c>
      <c r="AU161" s="52"/>
      <c r="AV161" s="51">
        <f t="shared" ref="AV161:AW161" si="717">SUM(AV149:AV160)</f>
        <v>0</v>
      </c>
      <c r="AW161" s="40">
        <f t="shared" si="717"/>
        <v>0</v>
      </c>
      <c r="AX161" s="52"/>
      <c r="AY161" s="51">
        <f t="shared" ref="AY161:AZ161" si="718">SUM(AY149:AY160)</f>
        <v>0</v>
      </c>
      <c r="AZ161" s="40">
        <f t="shared" si="718"/>
        <v>0</v>
      </c>
      <c r="BA161" s="52"/>
      <c r="BB161" s="51">
        <f t="shared" ref="BB161:BC161" si="719">SUM(BB149:BB160)</f>
        <v>0</v>
      </c>
      <c r="BC161" s="40">
        <f t="shared" si="719"/>
        <v>0</v>
      </c>
      <c r="BD161" s="52"/>
      <c r="BE161" s="51">
        <f t="shared" ref="BE161:BF161" si="720">SUM(BE149:BE160)</f>
        <v>0.36699999999999999</v>
      </c>
      <c r="BF161" s="40">
        <f t="shared" si="720"/>
        <v>144.51</v>
      </c>
      <c r="BG161" s="52"/>
      <c r="BH161" s="51">
        <f t="shared" ref="BH161:BI161" si="721">SUM(BH149:BH160)</f>
        <v>11.148</v>
      </c>
      <c r="BI161" s="40">
        <f t="shared" si="721"/>
        <v>1243.19</v>
      </c>
      <c r="BJ161" s="52"/>
      <c r="BK161" s="51">
        <f t="shared" ref="BK161:BL161" si="722">SUM(BK149:BK160)</f>
        <v>0</v>
      </c>
      <c r="BL161" s="40">
        <f t="shared" si="722"/>
        <v>0</v>
      </c>
      <c r="BM161" s="52"/>
      <c r="BN161" s="51">
        <f t="shared" ref="BN161:BO161" si="723">SUM(BN149:BN160)</f>
        <v>0</v>
      </c>
      <c r="BO161" s="40">
        <f t="shared" si="723"/>
        <v>0</v>
      </c>
      <c r="BP161" s="52"/>
      <c r="BQ161" s="51">
        <f t="shared" ref="BQ161:BR161" si="724">SUM(BQ149:BQ160)</f>
        <v>0</v>
      </c>
      <c r="BR161" s="40">
        <f t="shared" si="724"/>
        <v>0</v>
      </c>
      <c r="BS161" s="52"/>
      <c r="BT161" s="51">
        <f t="shared" ref="BT161:BU161" si="725">SUM(BT149:BT160)</f>
        <v>0</v>
      </c>
      <c r="BU161" s="40">
        <f t="shared" si="725"/>
        <v>0</v>
      </c>
      <c r="BV161" s="52"/>
      <c r="BW161" s="51">
        <f t="shared" ref="BW161:BX161" si="726">SUM(BW149:BW160)</f>
        <v>0</v>
      </c>
      <c r="BX161" s="40">
        <f t="shared" si="726"/>
        <v>0</v>
      </c>
      <c r="BY161" s="52"/>
      <c r="BZ161" s="51">
        <f t="shared" ref="BZ161:CA161" si="727">SUM(BZ149:BZ160)</f>
        <v>0</v>
      </c>
      <c r="CA161" s="40">
        <f t="shared" si="727"/>
        <v>0</v>
      </c>
      <c r="CB161" s="52"/>
      <c r="CC161" s="51">
        <f t="shared" ref="CC161:CD161" si="728">SUM(CC149:CC160)</f>
        <v>1175.954</v>
      </c>
      <c r="CD161" s="40">
        <f t="shared" si="728"/>
        <v>21495.9</v>
      </c>
      <c r="CE161" s="52"/>
      <c r="CF161" s="51">
        <f t="shared" ref="CF161:CG161" si="729">SUM(CF149:CF160)</f>
        <v>0</v>
      </c>
      <c r="CG161" s="40">
        <f t="shared" si="729"/>
        <v>0</v>
      </c>
      <c r="CH161" s="52"/>
      <c r="CI161" s="51">
        <f t="shared" ref="CI161:CJ161" si="730">SUM(CI149:CI160)</f>
        <v>0</v>
      </c>
      <c r="CJ161" s="40">
        <f t="shared" si="730"/>
        <v>0</v>
      </c>
      <c r="CK161" s="52"/>
      <c r="CL161" s="51">
        <f t="shared" ref="CL161:CM161" si="731">SUM(CL149:CL160)</f>
        <v>0</v>
      </c>
      <c r="CM161" s="40">
        <f t="shared" si="731"/>
        <v>0</v>
      </c>
      <c r="CN161" s="52"/>
      <c r="CO161" s="51">
        <f t="shared" ref="CO161:CP161" si="732">SUM(CO149:CO160)</f>
        <v>0</v>
      </c>
      <c r="CP161" s="40">
        <f t="shared" si="732"/>
        <v>0</v>
      </c>
      <c r="CQ161" s="52"/>
      <c r="CR161" s="51">
        <f t="shared" ref="CR161:CS161" si="733">SUM(CR149:CR160)</f>
        <v>0</v>
      </c>
      <c r="CS161" s="40">
        <f t="shared" si="733"/>
        <v>0</v>
      </c>
      <c r="CT161" s="52"/>
      <c r="CU161" s="51">
        <f t="shared" ref="CU161:CV161" si="734">SUM(CU149:CU160)</f>
        <v>0</v>
      </c>
      <c r="CV161" s="40">
        <f t="shared" si="734"/>
        <v>0</v>
      </c>
      <c r="CW161" s="52"/>
      <c r="CX161" s="51">
        <f t="shared" ref="CX161:CY161" si="735">SUM(CX149:CX160)</f>
        <v>0</v>
      </c>
      <c r="CY161" s="40">
        <f t="shared" si="735"/>
        <v>0</v>
      </c>
      <c r="CZ161" s="52"/>
      <c r="DA161" s="51">
        <f t="shared" ref="DA161:DB161" si="736">SUM(DA149:DA160)</f>
        <v>0</v>
      </c>
      <c r="DB161" s="40">
        <f t="shared" si="736"/>
        <v>0</v>
      </c>
      <c r="DC161" s="52"/>
      <c r="DD161" s="51">
        <f t="shared" ref="DD161:DE161" si="737">SUM(DD149:DD160)</f>
        <v>68.400000000000006</v>
      </c>
      <c r="DE161" s="40">
        <f t="shared" si="737"/>
        <v>740.6</v>
      </c>
      <c r="DF161" s="52"/>
      <c r="DG161" s="51">
        <f t="shared" ref="DG161:DH161" si="738">SUM(DG149:DG160)</f>
        <v>0</v>
      </c>
      <c r="DH161" s="40">
        <f t="shared" si="738"/>
        <v>0</v>
      </c>
      <c r="DI161" s="52"/>
      <c r="DJ161" s="51">
        <f t="shared" ref="DJ161:DK161" si="739">SUM(DJ149:DJ160)</f>
        <v>0</v>
      </c>
      <c r="DK161" s="40">
        <f t="shared" si="739"/>
        <v>0</v>
      </c>
      <c r="DL161" s="52"/>
      <c r="DM161" s="51">
        <f t="shared" ref="DM161:DN161" si="740">SUM(DM149:DM160)</f>
        <v>0</v>
      </c>
      <c r="DN161" s="40">
        <f t="shared" si="740"/>
        <v>0</v>
      </c>
      <c r="DO161" s="52"/>
      <c r="DP161" s="51">
        <f t="shared" ref="DP161:DQ161" si="741">SUM(DP149:DP160)</f>
        <v>0</v>
      </c>
      <c r="DQ161" s="40">
        <f t="shared" si="741"/>
        <v>0</v>
      </c>
      <c r="DR161" s="52"/>
      <c r="DS161" s="51">
        <f t="shared" ref="DS161:DT161" si="742">SUM(DS149:DS160)</f>
        <v>0</v>
      </c>
      <c r="DT161" s="40">
        <f t="shared" si="742"/>
        <v>0</v>
      </c>
      <c r="DU161" s="52"/>
      <c r="DV161" s="51">
        <f t="shared" ref="DV161:DW161" si="743">SUM(DV149:DV160)</f>
        <v>0</v>
      </c>
      <c r="DW161" s="40">
        <f t="shared" si="743"/>
        <v>0</v>
      </c>
      <c r="DX161" s="52"/>
      <c r="DY161" s="51">
        <f t="shared" ref="DY161:DZ161" si="744">SUM(DY149:DY160)</f>
        <v>0</v>
      </c>
      <c r="DZ161" s="40">
        <f t="shared" si="744"/>
        <v>0</v>
      </c>
      <c r="EA161" s="52"/>
      <c r="EB161" s="51">
        <f t="shared" ref="EB161:EC161" si="745">SUM(EB149:EB160)</f>
        <v>196.49399999999997</v>
      </c>
      <c r="EC161" s="40">
        <f t="shared" si="745"/>
        <v>11287.330000000002</v>
      </c>
      <c r="ED161" s="52"/>
      <c r="EE161" s="51">
        <f t="shared" ref="EE161:EF161" si="746">SUM(EE149:EE160)</f>
        <v>575.03099999999995</v>
      </c>
      <c r="EF161" s="40">
        <f t="shared" si="746"/>
        <v>35798.310000000005</v>
      </c>
      <c r="EG161" s="52"/>
      <c r="EH161" s="51">
        <f t="shared" ref="EH161:EI161" si="747">SUM(EH149:EH160)</f>
        <v>23.94</v>
      </c>
      <c r="EI161" s="40">
        <f t="shared" si="747"/>
        <v>123.31</v>
      </c>
      <c r="EJ161" s="52"/>
      <c r="EK161" s="51">
        <f t="shared" ref="EK161:EL161" si="748">SUM(EK149:EK160)</f>
        <v>0</v>
      </c>
      <c r="EL161" s="40">
        <f t="shared" si="748"/>
        <v>0</v>
      </c>
      <c r="EM161" s="52"/>
      <c r="EN161" s="41">
        <f t="shared" si="616"/>
        <v>38072.104000000007</v>
      </c>
      <c r="EO161" s="42">
        <f t="shared" si="617"/>
        <v>323487.90999999997</v>
      </c>
      <c r="EP161" s="4"/>
      <c r="EQ161" s="5"/>
      <c r="ER161" s="4"/>
      <c r="ES161" s="4"/>
      <c r="ET161" s="4"/>
      <c r="EU161" s="5"/>
      <c r="EV161" s="4"/>
      <c r="EW161" s="4"/>
      <c r="EX161" s="4"/>
      <c r="EY161" s="5"/>
      <c r="EZ161" s="4"/>
      <c r="FA161" s="4"/>
      <c r="FB161" s="4"/>
      <c r="FC161" s="5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3"/>
      <c r="GR161" s="3"/>
      <c r="GW161" s="3"/>
      <c r="HB161" s="3"/>
      <c r="HG161" s="3"/>
      <c r="HL161" s="3"/>
      <c r="HQ161" s="3"/>
      <c r="HV161" s="3"/>
      <c r="IA161" s="3"/>
      <c r="IF161" s="3"/>
      <c r="IK161" s="3"/>
      <c r="IP161" s="3"/>
      <c r="IU161" s="3"/>
      <c r="IZ161" s="3"/>
      <c r="JE161" s="3"/>
    </row>
    <row r="162" spans="1:265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49">V162/U162*1000</f>
        <v>87022.84820031299</v>
      </c>
      <c r="X162" s="48">
        <v>65.754999999999995</v>
      </c>
      <c r="Y162" s="31">
        <v>4076.6</v>
      </c>
      <c r="Z162" s="49">
        <f t="shared" ref="Z162:Z173" si="750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51">AE162/AD162*1000</f>
        <v>32008.061420345482</v>
      </c>
      <c r="AG162" s="48">
        <v>3358.9450000000002</v>
      </c>
      <c r="AH162" s="31">
        <v>14127.76</v>
      </c>
      <c r="AI162" s="49">
        <f t="shared" ref="AI162:AI173" si="752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53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54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55">IF(CI162=0,0,CJ162/CI162*1000)</f>
        <v>0</v>
      </c>
      <c r="CL162" s="48">
        <v>0</v>
      </c>
      <c r="CM162" s="31">
        <v>0</v>
      </c>
      <c r="CN162" s="49">
        <f t="shared" ref="CN162:CN173" si="756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57">IF(CR162=0,0,CS162/CR162*1000)</f>
        <v>0</v>
      </c>
      <c r="CU162" s="48">
        <v>0</v>
      </c>
      <c r="CV162" s="31">
        <v>0</v>
      </c>
      <c r="CW162" s="49">
        <f t="shared" ref="CW162:CW173" si="758">IF(CU162=0,0,CV162/CU162*1000)</f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v>0</v>
      </c>
      <c r="DM162" s="48">
        <v>0</v>
      </c>
      <c r="DN162" s="31">
        <v>0</v>
      </c>
      <c r="DO162" s="49">
        <f t="shared" ref="DO162:DO173" si="759">IF(DM162=0,0,DN162/DM162*1000)</f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v>0</v>
      </c>
      <c r="DV162" s="48">
        <v>0</v>
      </c>
      <c r="DW162" s="31">
        <v>0</v>
      </c>
      <c r="DX162" s="49">
        <f t="shared" ref="DX162:DX173" si="760">IF(DV162=0,0,DW162/DV162*1000)</f>
        <v>0</v>
      </c>
      <c r="DY162" s="48">
        <v>0</v>
      </c>
      <c r="DZ162" s="31">
        <v>0</v>
      </c>
      <c r="EA162" s="49">
        <v>0</v>
      </c>
      <c r="EB162" s="48">
        <v>0</v>
      </c>
      <c r="EC162" s="31">
        <v>0</v>
      </c>
      <c r="ED162" s="49">
        <v>0</v>
      </c>
      <c r="EE162" s="48">
        <v>18.917999999999999</v>
      </c>
      <c r="EF162" s="31">
        <v>928.25</v>
      </c>
      <c r="EG162" s="49">
        <f t="shared" ref="EG162:EG173" si="761">EF162/EE162*1000</f>
        <v>49067.026112696898</v>
      </c>
      <c r="EH162" s="48">
        <v>0</v>
      </c>
      <c r="EI162" s="31">
        <v>0</v>
      </c>
      <c r="EJ162" s="49">
        <v>0</v>
      </c>
      <c r="EK162" s="48">
        <v>0</v>
      </c>
      <c r="EL162" s="31">
        <v>0</v>
      </c>
      <c r="EM162" s="49">
        <v>0</v>
      </c>
      <c r="EN162" s="35">
        <f t="shared" ref="EN162:EN187" si="762">SUM(C162,F162,I162,L162,O162,U162,X162,AA162,AD162,AJ162,AM162,AS162,AY162,BB162,BE162,BH162,BK162,BN162,BQ162,CC162,CF162,CO162,DA162,DD162,DG162,DJ162,DP162,DY162,EB162,EE162,EK162,AV162+AG162+BZ162+R162+BT162+EH162+BW162)</f>
        <v>3650.9280000000003</v>
      </c>
      <c r="EO162" s="34">
        <f t="shared" ref="EO162:EO187" si="763">SUM(D162,G162,J162,M162,P162,V162,Y162,AB162,AE162,AK162,AN162,AT162,AZ162,BC162,BF162,BI162,BL162,BO162,BR162,CD162,CG162,CP162,DB162,DE162,DH162,DK162,DQ162,DZ162,EC162,EF162,EL162,AW162+AH162+CA162+S162+BU162+EI162+BX162)</f>
        <v>26606.799999999999</v>
      </c>
      <c r="EP162" s="4"/>
      <c r="EQ162" s="5"/>
      <c r="ER162" s="4"/>
      <c r="ES162" s="4"/>
      <c r="ET162" s="4"/>
      <c r="EU162" s="5"/>
      <c r="EV162" s="4"/>
      <c r="EW162" s="4"/>
      <c r="EX162" s="4"/>
      <c r="EY162" s="5"/>
      <c r="EZ162" s="4"/>
      <c r="FA162" s="4"/>
      <c r="FB162" s="4"/>
      <c r="FC162" s="5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64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49"/>
        <v>76780</v>
      </c>
      <c r="X163" s="48">
        <v>100.47499999999999</v>
      </c>
      <c r="Y163" s="31">
        <v>5575.13</v>
      </c>
      <c r="Z163" s="49">
        <f t="shared" si="750"/>
        <v>55487.733266981842</v>
      </c>
      <c r="AA163" s="48">
        <v>17.600000000000001</v>
      </c>
      <c r="AB163" s="31">
        <v>8113.18</v>
      </c>
      <c r="AC163" s="49">
        <f t="shared" ref="AC163:AC166" si="765">AB163/AA163*1000</f>
        <v>460976.13636363635</v>
      </c>
      <c r="AD163" s="59">
        <v>18</v>
      </c>
      <c r="AE163" s="31">
        <v>552.08000000000004</v>
      </c>
      <c r="AF163" s="49">
        <f t="shared" si="751"/>
        <v>30671.111111111113</v>
      </c>
      <c r="AG163" s="48">
        <v>2940.9459999999999</v>
      </c>
      <c r="AH163" s="31">
        <v>13673.55</v>
      </c>
      <c r="AI163" s="49">
        <f t="shared" si="752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54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55"/>
        <v>0</v>
      </c>
      <c r="CL163" s="48">
        <v>0</v>
      </c>
      <c r="CM163" s="31">
        <v>0</v>
      </c>
      <c r="CN163" s="49">
        <f t="shared" si="756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57"/>
        <v>0</v>
      </c>
      <c r="CU163" s="48">
        <v>0</v>
      </c>
      <c r="CV163" s="31">
        <v>0</v>
      </c>
      <c r="CW163" s="49">
        <f t="shared" si="758"/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v>0</v>
      </c>
      <c r="DM163" s="48">
        <v>0</v>
      </c>
      <c r="DN163" s="31">
        <v>0</v>
      </c>
      <c r="DO163" s="49">
        <f t="shared" si="759"/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v>0</v>
      </c>
      <c r="DV163" s="48">
        <v>0</v>
      </c>
      <c r="DW163" s="31">
        <v>0</v>
      </c>
      <c r="DX163" s="49">
        <f t="shared" si="760"/>
        <v>0</v>
      </c>
      <c r="DY163" s="48">
        <v>0</v>
      </c>
      <c r="DZ163" s="31">
        <v>0</v>
      </c>
      <c r="EA163" s="49">
        <v>0</v>
      </c>
      <c r="EB163" s="48">
        <v>11.074999999999999</v>
      </c>
      <c r="EC163" s="31">
        <v>1010.55</v>
      </c>
      <c r="ED163" s="49">
        <f t="shared" ref="ED163:ED172" si="766">EC163/EB163*1000</f>
        <v>91246.049661399549</v>
      </c>
      <c r="EE163" s="48">
        <v>8.1280000000000001</v>
      </c>
      <c r="EF163" s="31">
        <v>266.14</v>
      </c>
      <c r="EG163" s="49">
        <f t="shared" si="761"/>
        <v>32743.602362204718</v>
      </c>
      <c r="EH163" s="48">
        <v>0</v>
      </c>
      <c r="EI163" s="31">
        <v>0</v>
      </c>
      <c r="EJ163" s="49">
        <v>0</v>
      </c>
      <c r="EK163" s="48">
        <v>0</v>
      </c>
      <c r="EL163" s="31">
        <v>0</v>
      </c>
      <c r="EM163" s="49">
        <v>0</v>
      </c>
      <c r="EN163" s="35">
        <f t="shared" si="762"/>
        <v>3162.3959999999997</v>
      </c>
      <c r="EO163" s="34">
        <f t="shared" si="763"/>
        <v>31781.489999999998</v>
      </c>
      <c r="EP163" s="4"/>
      <c r="EQ163" s="5"/>
      <c r="ER163" s="4"/>
      <c r="ES163" s="4"/>
      <c r="ET163" s="4"/>
      <c r="EU163" s="5"/>
      <c r="EV163" s="4"/>
      <c r="EW163" s="4"/>
      <c r="EX163" s="4"/>
      <c r="EY163" s="5"/>
      <c r="EZ163" s="4"/>
      <c r="FA163" s="4"/>
      <c r="FB163" s="4"/>
      <c r="FC163" s="5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49"/>
        <v>78842.641091848025</v>
      </c>
      <c r="X164" s="48">
        <v>66.34</v>
      </c>
      <c r="Y164" s="31">
        <v>4868.8500000000004</v>
      </c>
      <c r="Z164" s="49">
        <f t="shared" si="750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51"/>
        <v>37024.295010845985</v>
      </c>
      <c r="AG164" s="48">
        <v>3611.2420000000002</v>
      </c>
      <c r="AH164" s="31">
        <v>16743.77</v>
      </c>
      <c r="AI164" s="49">
        <f t="shared" si="752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67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54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55"/>
        <v>0</v>
      </c>
      <c r="CL164" s="48">
        <v>0</v>
      </c>
      <c r="CM164" s="31">
        <v>0</v>
      </c>
      <c r="CN164" s="49">
        <f t="shared" si="756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57"/>
        <v>0</v>
      </c>
      <c r="CU164" s="48">
        <v>0</v>
      </c>
      <c r="CV164" s="31">
        <v>0</v>
      </c>
      <c r="CW164" s="49">
        <f t="shared" si="758"/>
        <v>0</v>
      </c>
      <c r="CX164" s="48">
        <v>0</v>
      </c>
      <c r="CY164" s="31">
        <v>0</v>
      </c>
      <c r="CZ164" s="49">
        <v>0</v>
      </c>
      <c r="DA164" s="48">
        <v>0</v>
      </c>
      <c r="DB164" s="31">
        <v>0</v>
      </c>
      <c r="DC164" s="49">
        <v>0</v>
      </c>
      <c r="DD164" s="48">
        <v>2.4</v>
      </c>
      <c r="DE164" s="31">
        <v>108.01</v>
      </c>
      <c r="DF164" s="49">
        <f t="shared" ref="DF164:DF170" si="768">DE164/DD164*1000</f>
        <v>45004.166666666672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v>0</v>
      </c>
      <c r="DM164" s="48">
        <v>0</v>
      </c>
      <c r="DN164" s="31">
        <v>0</v>
      </c>
      <c r="DO164" s="49">
        <f t="shared" si="759"/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v>0</v>
      </c>
      <c r="DV164" s="48">
        <v>0</v>
      </c>
      <c r="DW164" s="31">
        <v>0</v>
      </c>
      <c r="DX164" s="49">
        <f t="shared" si="760"/>
        <v>0</v>
      </c>
      <c r="DY164" s="48">
        <v>0</v>
      </c>
      <c r="DZ164" s="31">
        <v>0</v>
      </c>
      <c r="EA164" s="49">
        <v>0</v>
      </c>
      <c r="EB164" s="48">
        <v>18.452000000000002</v>
      </c>
      <c r="EC164" s="31">
        <v>2216.5100000000002</v>
      </c>
      <c r="ED164" s="49">
        <f t="shared" si="766"/>
        <v>120123.02189464556</v>
      </c>
      <c r="EE164" s="48">
        <v>94.388999999999996</v>
      </c>
      <c r="EF164" s="31">
        <v>4751.03</v>
      </c>
      <c r="EG164" s="49">
        <f t="shared" si="761"/>
        <v>50334.572884552224</v>
      </c>
      <c r="EH164" s="48">
        <v>11.98</v>
      </c>
      <c r="EI164" s="31">
        <v>47.53</v>
      </c>
      <c r="EJ164" s="49">
        <f t="shared" ref="EJ164" si="769">EI164/EH164*1000</f>
        <v>3967.4457429048412</v>
      </c>
      <c r="EK164" s="48">
        <v>0</v>
      </c>
      <c r="EL164" s="31">
        <v>0</v>
      </c>
      <c r="EM164" s="49">
        <v>0</v>
      </c>
      <c r="EN164" s="35">
        <f t="shared" si="762"/>
        <v>4206.5380000000005</v>
      </c>
      <c r="EO164" s="34">
        <f t="shared" si="763"/>
        <v>42359.729999999996</v>
      </c>
      <c r="EP164" s="4"/>
      <c r="EQ164" s="5"/>
      <c r="ER164" s="4"/>
      <c r="ES164" s="4"/>
      <c r="ET164" s="4"/>
      <c r="EU164" s="5"/>
      <c r="EV164" s="4"/>
      <c r="EW164" s="4"/>
      <c r="EX164" s="4"/>
      <c r="EY164" s="5"/>
      <c r="EZ164" s="4"/>
      <c r="FA164" s="4"/>
      <c r="FB164" s="4"/>
      <c r="FC164" s="5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70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49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51"/>
        <v>31721.578947368424</v>
      </c>
      <c r="AG165" s="48">
        <v>26.2</v>
      </c>
      <c r="AH165" s="31">
        <v>114.4</v>
      </c>
      <c r="AI165" s="49">
        <f t="shared" si="752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54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55"/>
        <v>0</v>
      </c>
      <c r="CL165" s="48">
        <v>0</v>
      </c>
      <c r="CM165" s="31">
        <v>0</v>
      </c>
      <c r="CN165" s="49">
        <f t="shared" si="756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57"/>
        <v>0</v>
      </c>
      <c r="CU165" s="48">
        <v>0</v>
      </c>
      <c r="CV165" s="31">
        <v>0</v>
      </c>
      <c r="CW165" s="49">
        <f t="shared" si="758"/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v>0</v>
      </c>
      <c r="DM165" s="48">
        <v>0</v>
      </c>
      <c r="DN165" s="31">
        <v>0</v>
      </c>
      <c r="DO165" s="49">
        <f t="shared" si="759"/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v>0</v>
      </c>
      <c r="DV165" s="48">
        <v>0</v>
      </c>
      <c r="DW165" s="31">
        <v>0</v>
      </c>
      <c r="DX165" s="49">
        <f t="shared" si="760"/>
        <v>0</v>
      </c>
      <c r="DY165" s="48">
        <v>0</v>
      </c>
      <c r="DZ165" s="31">
        <v>0</v>
      </c>
      <c r="EA165" s="49">
        <v>0</v>
      </c>
      <c r="EB165" s="48">
        <v>0</v>
      </c>
      <c r="EC165" s="31">
        <v>0</v>
      </c>
      <c r="ED165" s="49">
        <v>0</v>
      </c>
      <c r="EE165" s="48">
        <v>83.236000000000004</v>
      </c>
      <c r="EF165" s="31">
        <v>3842.27</v>
      </c>
      <c r="EG165" s="49">
        <f t="shared" si="761"/>
        <v>46161.156230477194</v>
      </c>
      <c r="EH165" s="48">
        <v>0</v>
      </c>
      <c r="EI165" s="31">
        <v>0</v>
      </c>
      <c r="EJ165" s="49">
        <v>0</v>
      </c>
      <c r="EK165" s="48">
        <v>0</v>
      </c>
      <c r="EL165" s="31">
        <v>0</v>
      </c>
      <c r="EM165" s="49">
        <v>0</v>
      </c>
      <c r="EN165" s="35">
        <f t="shared" si="762"/>
        <v>367.11099999999999</v>
      </c>
      <c r="EO165" s="34">
        <f t="shared" si="763"/>
        <v>16241.41</v>
      </c>
      <c r="EP165" s="4"/>
      <c r="EQ165" s="5"/>
      <c r="ER165" s="4"/>
      <c r="ES165" s="4"/>
      <c r="ET165" s="4"/>
      <c r="EU165" s="5"/>
      <c r="EV165" s="4"/>
      <c r="EW165" s="4"/>
      <c r="EX165" s="4"/>
      <c r="EY165" s="5"/>
      <c r="EZ165" s="4"/>
      <c r="FA165" s="4"/>
      <c r="FB165" s="4"/>
      <c r="FC165" s="5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71">S166/R166*1000</f>
        <v>21547.619047619046</v>
      </c>
      <c r="U166" s="48">
        <v>51.9</v>
      </c>
      <c r="V166" s="31">
        <v>2966.3</v>
      </c>
      <c r="W166" s="49">
        <f t="shared" si="749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65"/>
        <v>392644.31818181818</v>
      </c>
      <c r="AD166" s="59">
        <v>100</v>
      </c>
      <c r="AE166" s="31">
        <v>2928.26</v>
      </c>
      <c r="AF166" s="49">
        <f t="shared" si="751"/>
        <v>29282.600000000002</v>
      </c>
      <c r="AG166" s="48">
        <v>33.18</v>
      </c>
      <c r="AH166" s="31">
        <v>148.91</v>
      </c>
      <c r="AI166" s="49">
        <f t="shared" si="752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72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54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55"/>
        <v>0</v>
      </c>
      <c r="CL166" s="48">
        <v>0</v>
      </c>
      <c r="CM166" s="31">
        <v>0</v>
      </c>
      <c r="CN166" s="49">
        <f t="shared" si="756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57"/>
        <v>0</v>
      </c>
      <c r="CU166" s="48">
        <v>0</v>
      </c>
      <c r="CV166" s="31">
        <v>0</v>
      </c>
      <c r="CW166" s="49">
        <f t="shared" si="758"/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v>0</v>
      </c>
      <c r="DM166" s="48">
        <v>0</v>
      </c>
      <c r="DN166" s="31">
        <v>0</v>
      </c>
      <c r="DO166" s="49">
        <f t="shared" si="759"/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v>0</v>
      </c>
      <c r="DV166" s="48">
        <v>0</v>
      </c>
      <c r="DW166" s="31">
        <v>0</v>
      </c>
      <c r="DX166" s="49">
        <f t="shared" si="760"/>
        <v>0</v>
      </c>
      <c r="DY166" s="48">
        <v>0</v>
      </c>
      <c r="DZ166" s="31">
        <v>0</v>
      </c>
      <c r="EA166" s="49">
        <v>0</v>
      </c>
      <c r="EB166" s="48">
        <v>10</v>
      </c>
      <c r="EC166" s="31">
        <v>96.75</v>
      </c>
      <c r="ED166" s="49">
        <f t="shared" si="766"/>
        <v>9675</v>
      </c>
      <c r="EE166" s="48">
        <v>54.737000000000002</v>
      </c>
      <c r="EF166" s="31">
        <v>2778.29</v>
      </c>
      <c r="EG166" s="49">
        <f t="shared" si="761"/>
        <v>50757.074739207485</v>
      </c>
      <c r="EH166" s="48">
        <v>0</v>
      </c>
      <c r="EI166" s="31">
        <v>0</v>
      </c>
      <c r="EJ166" s="49">
        <v>0</v>
      </c>
      <c r="EK166" s="48">
        <v>0</v>
      </c>
      <c r="EL166" s="31">
        <v>0</v>
      </c>
      <c r="EM166" s="49">
        <v>0</v>
      </c>
      <c r="EN166" s="35">
        <f t="shared" si="762"/>
        <v>373.83300000000003</v>
      </c>
      <c r="EO166" s="34">
        <f t="shared" si="763"/>
        <v>14928.65</v>
      </c>
      <c r="EP166" s="4"/>
      <c r="EQ166" s="5"/>
      <c r="ER166" s="4"/>
      <c r="ES166" s="4"/>
      <c r="ET166" s="4"/>
      <c r="EU166" s="5"/>
      <c r="EV166" s="4"/>
      <c r="EW166" s="4"/>
      <c r="EX166" s="4"/>
      <c r="EY166" s="5"/>
      <c r="EZ166" s="4"/>
      <c r="FA166" s="4"/>
      <c r="FB166" s="4"/>
      <c r="FC166" s="5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51"/>
        <v>37331.69956964274</v>
      </c>
      <c r="AG167" s="48">
        <v>11.5</v>
      </c>
      <c r="AH167" s="31">
        <v>54.4</v>
      </c>
      <c r="AI167" s="49">
        <f t="shared" si="752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54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55"/>
        <v>0</v>
      </c>
      <c r="CL167" s="48">
        <v>0</v>
      </c>
      <c r="CM167" s="31">
        <v>0</v>
      </c>
      <c r="CN167" s="49">
        <f t="shared" si="756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57"/>
        <v>0</v>
      </c>
      <c r="CU167" s="48">
        <v>0</v>
      </c>
      <c r="CV167" s="31">
        <v>0</v>
      </c>
      <c r="CW167" s="49">
        <f t="shared" si="758"/>
        <v>0</v>
      </c>
      <c r="CX167" s="48">
        <v>0</v>
      </c>
      <c r="CY167" s="31">
        <v>0</v>
      </c>
      <c r="CZ167" s="49">
        <v>0</v>
      </c>
      <c r="DA167" s="48">
        <v>0</v>
      </c>
      <c r="DB167" s="31">
        <v>0</v>
      </c>
      <c r="DC167" s="49">
        <v>0</v>
      </c>
      <c r="DD167" s="48">
        <v>22</v>
      </c>
      <c r="DE167" s="31">
        <v>252.37</v>
      </c>
      <c r="DF167" s="49">
        <f t="shared" si="768"/>
        <v>11471.363636363636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v>0</v>
      </c>
      <c r="DM167" s="48">
        <v>0</v>
      </c>
      <c r="DN167" s="31">
        <v>0</v>
      </c>
      <c r="DO167" s="49">
        <f t="shared" si="759"/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v>0</v>
      </c>
      <c r="DV167" s="48">
        <v>0</v>
      </c>
      <c r="DW167" s="31">
        <v>0</v>
      </c>
      <c r="DX167" s="49">
        <f t="shared" si="760"/>
        <v>0</v>
      </c>
      <c r="DY167" s="48">
        <v>0</v>
      </c>
      <c r="DZ167" s="31">
        <v>0</v>
      </c>
      <c r="EA167" s="49">
        <v>0</v>
      </c>
      <c r="EB167" s="48">
        <v>0</v>
      </c>
      <c r="EC167" s="31">
        <v>0</v>
      </c>
      <c r="ED167" s="49">
        <v>0</v>
      </c>
      <c r="EE167" s="48">
        <v>110.886</v>
      </c>
      <c r="EF167" s="31">
        <v>5821.6</v>
      </c>
      <c r="EG167" s="49">
        <f t="shared" si="761"/>
        <v>52500.766553036454</v>
      </c>
      <c r="EH167" s="48">
        <v>0</v>
      </c>
      <c r="EI167" s="31">
        <v>0</v>
      </c>
      <c r="EJ167" s="49">
        <v>0</v>
      </c>
      <c r="EK167" s="48">
        <v>0</v>
      </c>
      <c r="EL167" s="31">
        <v>0</v>
      </c>
      <c r="EM167" s="49">
        <v>0</v>
      </c>
      <c r="EN167" s="35">
        <f t="shared" si="762"/>
        <v>525.62299999999993</v>
      </c>
      <c r="EO167" s="34">
        <f t="shared" si="763"/>
        <v>15486.820000000002</v>
      </c>
      <c r="EP167" s="4"/>
      <c r="EQ167" s="5"/>
      <c r="ER167" s="4"/>
      <c r="ES167" s="4"/>
      <c r="ET167" s="4"/>
      <c r="EU167" s="5"/>
      <c r="EV167" s="4"/>
      <c r="EW167" s="4"/>
      <c r="EX167" s="4"/>
      <c r="EY167" s="5"/>
      <c r="EZ167" s="4"/>
      <c r="FA167" s="4"/>
      <c r="FB167" s="4"/>
      <c r="FC167" s="5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51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54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55"/>
        <v>0</v>
      </c>
      <c r="CL168" s="48">
        <v>0</v>
      </c>
      <c r="CM168" s="31">
        <v>0</v>
      </c>
      <c r="CN168" s="49">
        <f t="shared" si="756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57"/>
        <v>0</v>
      </c>
      <c r="CU168" s="48">
        <v>0</v>
      </c>
      <c r="CV168" s="31">
        <v>0</v>
      </c>
      <c r="CW168" s="49">
        <f t="shared" si="758"/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v>0</v>
      </c>
      <c r="DM168" s="48">
        <v>0</v>
      </c>
      <c r="DN168" s="31">
        <v>0</v>
      </c>
      <c r="DO168" s="49">
        <f t="shared" si="759"/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v>0</v>
      </c>
      <c r="DV168" s="48">
        <v>0</v>
      </c>
      <c r="DW168" s="31">
        <v>0</v>
      </c>
      <c r="DX168" s="49">
        <f t="shared" si="760"/>
        <v>0</v>
      </c>
      <c r="DY168" s="48">
        <v>0</v>
      </c>
      <c r="DZ168" s="31">
        <v>0</v>
      </c>
      <c r="EA168" s="49">
        <v>0</v>
      </c>
      <c r="EB168" s="48">
        <v>0</v>
      </c>
      <c r="EC168" s="31">
        <v>0</v>
      </c>
      <c r="ED168" s="49">
        <v>0</v>
      </c>
      <c r="EE168" s="48">
        <v>64.293000000000006</v>
      </c>
      <c r="EF168" s="31">
        <v>5247.63</v>
      </c>
      <c r="EG168" s="49">
        <f t="shared" si="761"/>
        <v>81620.549671037283</v>
      </c>
      <c r="EH168" s="48">
        <v>0</v>
      </c>
      <c r="EI168" s="31">
        <v>0</v>
      </c>
      <c r="EJ168" s="49">
        <v>0</v>
      </c>
      <c r="EK168" s="48">
        <v>0</v>
      </c>
      <c r="EL168" s="31">
        <v>0</v>
      </c>
      <c r="EM168" s="49">
        <v>0</v>
      </c>
      <c r="EN168" s="35">
        <f t="shared" si="762"/>
        <v>141.827</v>
      </c>
      <c r="EO168" s="34">
        <f t="shared" si="763"/>
        <v>7754.8</v>
      </c>
      <c r="EP168" s="4"/>
      <c r="EQ168" s="5"/>
      <c r="ER168" s="4"/>
      <c r="ES168" s="4"/>
      <c r="ET168" s="4"/>
      <c r="EU168" s="5"/>
      <c r="EV168" s="4"/>
      <c r="EW168" s="4"/>
      <c r="EX168" s="4"/>
      <c r="EY168" s="5"/>
      <c r="EZ168" s="4"/>
      <c r="FA168" s="4"/>
      <c r="FB168" s="4"/>
      <c r="FC168" s="5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73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50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51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53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74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54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55"/>
        <v>0</v>
      </c>
      <c r="CL169" s="48">
        <v>0</v>
      </c>
      <c r="CM169" s="31">
        <v>0</v>
      </c>
      <c r="CN169" s="49">
        <f t="shared" si="756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57"/>
        <v>0</v>
      </c>
      <c r="CU169" s="48">
        <v>0</v>
      </c>
      <c r="CV169" s="31">
        <v>0</v>
      </c>
      <c r="CW169" s="49">
        <f t="shared" si="758"/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v>0</v>
      </c>
      <c r="DM169" s="48">
        <v>0</v>
      </c>
      <c r="DN169" s="31">
        <v>0</v>
      </c>
      <c r="DO169" s="49">
        <f t="shared" si="759"/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v>0</v>
      </c>
      <c r="DV169" s="48">
        <v>0</v>
      </c>
      <c r="DW169" s="31">
        <v>0</v>
      </c>
      <c r="DX169" s="49">
        <f t="shared" si="760"/>
        <v>0</v>
      </c>
      <c r="DY169" s="48">
        <v>0</v>
      </c>
      <c r="DZ169" s="31">
        <v>0</v>
      </c>
      <c r="EA169" s="49">
        <v>0</v>
      </c>
      <c r="EB169" s="48">
        <v>16.625</v>
      </c>
      <c r="EC169" s="31">
        <v>1439.76</v>
      </c>
      <c r="ED169" s="49">
        <f t="shared" si="766"/>
        <v>86602.105263157893</v>
      </c>
      <c r="EE169" s="48">
        <v>7.9000000000000001E-2</v>
      </c>
      <c r="EF169" s="31">
        <v>161.58000000000001</v>
      </c>
      <c r="EG169" s="49">
        <f t="shared" si="761"/>
        <v>2045316.4556962026</v>
      </c>
      <c r="EH169" s="48">
        <v>0</v>
      </c>
      <c r="EI169" s="31">
        <v>0</v>
      </c>
      <c r="EJ169" s="49">
        <v>0</v>
      </c>
      <c r="EK169" s="48">
        <v>0</v>
      </c>
      <c r="EL169" s="31">
        <v>0</v>
      </c>
      <c r="EM169" s="49">
        <v>0</v>
      </c>
      <c r="EN169" s="35">
        <f t="shared" si="762"/>
        <v>175.81800000000001</v>
      </c>
      <c r="EO169" s="34">
        <f t="shared" si="763"/>
        <v>6406.38</v>
      </c>
      <c r="EP169" s="4"/>
      <c r="EQ169" s="5"/>
      <c r="ER169" s="4"/>
      <c r="ES169" s="4"/>
      <c r="ET169" s="4"/>
      <c r="EU169" s="5"/>
      <c r="EV169" s="4"/>
      <c r="EW169" s="4"/>
      <c r="EX169" s="4"/>
      <c r="EY169" s="5"/>
      <c r="EZ169" s="4"/>
      <c r="FA169" s="4"/>
      <c r="FB169" s="4"/>
      <c r="FC169" s="5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49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51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54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55"/>
        <v>0</v>
      </c>
      <c r="CL170" s="48">
        <v>0</v>
      </c>
      <c r="CM170" s="31">
        <v>0</v>
      </c>
      <c r="CN170" s="49">
        <f t="shared" si="756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57"/>
        <v>0</v>
      </c>
      <c r="CU170" s="48">
        <v>0</v>
      </c>
      <c r="CV170" s="31">
        <v>0</v>
      </c>
      <c r="CW170" s="49">
        <f t="shared" si="758"/>
        <v>0</v>
      </c>
      <c r="CX170" s="48">
        <v>0</v>
      </c>
      <c r="CY170" s="31">
        <v>0</v>
      </c>
      <c r="CZ170" s="49">
        <v>0</v>
      </c>
      <c r="DA170" s="48">
        <v>0</v>
      </c>
      <c r="DB170" s="31">
        <v>0</v>
      </c>
      <c r="DC170" s="49">
        <v>0</v>
      </c>
      <c r="DD170" s="48">
        <v>22</v>
      </c>
      <c r="DE170" s="31">
        <v>225.71</v>
      </c>
      <c r="DF170" s="49">
        <f t="shared" si="768"/>
        <v>10259.545454545454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v>0</v>
      </c>
      <c r="DM170" s="48">
        <v>0</v>
      </c>
      <c r="DN170" s="31">
        <v>0</v>
      </c>
      <c r="DO170" s="49">
        <f t="shared" si="759"/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v>0</v>
      </c>
      <c r="DV170" s="48">
        <v>0</v>
      </c>
      <c r="DW170" s="31">
        <v>0</v>
      </c>
      <c r="DX170" s="49">
        <f t="shared" si="760"/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48">
        <v>0</v>
      </c>
      <c r="EL170" s="31">
        <v>0</v>
      </c>
      <c r="EM170" s="49">
        <v>0</v>
      </c>
      <c r="EN170" s="35">
        <f t="shared" si="762"/>
        <v>306</v>
      </c>
      <c r="EO170" s="34">
        <f t="shared" si="763"/>
        <v>6876.19</v>
      </c>
      <c r="EP170" s="4"/>
      <c r="EQ170" s="5"/>
      <c r="ER170" s="4"/>
      <c r="ES170" s="4"/>
      <c r="ET170" s="4"/>
      <c r="EU170" s="5"/>
      <c r="EV170" s="4"/>
      <c r="EW170" s="4"/>
      <c r="EX170" s="4"/>
      <c r="EY170" s="5"/>
      <c r="EZ170" s="4"/>
      <c r="FA170" s="4"/>
      <c r="FB170" s="4"/>
      <c r="FC170" s="5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75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70"/>
        <v>38322.307692307688</v>
      </c>
      <c r="R171" s="48">
        <v>3.0000000000000001E-3</v>
      </c>
      <c r="S171" s="31">
        <v>0.17</v>
      </c>
      <c r="T171" s="49">
        <f t="shared" si="771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50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52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54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55"/>
        <v>0</v>
      </c>
      <c r="CL171" s="48">
        <v>0</v>
      </c>
      <c r="CM171" s="31">
        <v>0</v>
      </c>
      <c r="CN171" s="49">
        <f t="shared" si="756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57"/>
        <v>0</v>
      </c>
      <c r="CU171" s="48">
        <v>0</v>
      </c>
      <c r="CV171" s="31">
        <v>0</v>
      </c>
      <c r="CW171" s="49">
        <f t="shared" si="758"/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v>0</v>
      </c>
      <c r="DM171" s="48">
        <v>0</v>
      </c>
      <c r="DN171" s="31">
        <v>0</v>
      </c>
      <c r="DO171" s="49">
        <f t="shared" si="759"/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v>0</v>
      </c>
      <c r="DV171" s="48">
        <v>0</v>
      </c>
      <c r="DW171" s="31">
        <v>0</v>
      </c>
      <c r="DX171" s="49">
        <f t="shared" si="760"/>
        <v>0</v>
      </c>
      <c r="DY171" s="48">
        <v>0</v>
      </c>
      <c r="DZ171" s="31">
        <v>0</v>
      </c>
      <c r="EA171" s="49">
        <v>0</v>
      </c>
      <c r="EB171" s="48">
        <v>10</v>
      </c>
      <c r="EC171" s="31">
        <v>85.15</v>
      </c>
      <c r="ED171" s="49">
        <f t="shared" si="766"/>
        <v>8515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48">
        <v>0</v>
      </c>
      <c r="EL171" s="31">
        <v>0</v>
      </c>
      <c r="EM171" s="49">
        <v>0</v>
      </c>
      <c r="EN171" s="35">
        <f t="shared" si="762"/>
        <v>3176.192</v>
      </c>
      <c r="EO171" s="34">
        <f t="shared" si="763"/>
        <v>20858.75</v>
      </c>
      <c r="EP171" s="4"/>
      <c r="EQ171" s="5"/>
      <c r="ER171" s="4"/>
      <c r="ES171" s="4"/>
      <c r="ET171" s="4"/>
      <c r="EU171" s="5"/>
      <c r="EV171" s="4"/>
      <c r="EW171" s="4"/>
      <c r="EX171" s="4"/>
      <c r="EY171" s="5"/>
      <c r="EZ171" s="4"/>
      <c r="FA171" s="4"/>
      <c r="FB171" s="4"/>
      <c r="FC171" s="5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64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49"/>
        <v>68769.523809523816</v>
      </c>
      <c r="X172" s="48">
        <v>53.6</v>
      </c>
      <c r="Y172" s="31">
        <v>1830.8</v>
      </c>
      <c r="Z172" s="49">
        <f t="shared" si="750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51"/>
        <v>35340.760157273922</v>
      </c>
      <c r="AG172" s="48">
        <v>3821.66</v>
      </c>
      <c r="AH172" s="31">
        <v>16562.37</v>
      </c>
      <c r="AI172" s="49">
        <f t="shared" si="752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54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55"/>
        <v>0</v>
      </c>
      <c r="CL172" s="48">
        <v>0</v>
      </c>
      <c r="CM172" s="31">
        <v>0</v>
      </c>
      <c r="CN172" s="49">
        <f t="shared" si="756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57"/>
        <v>0</v>
      </c>
      <c r="CU172" s="48">
        <v>0</v>
      </c>
      <c r="CV172" s="31">
        <v>0</v>
      </c>
      <c r="CW172" s="49">
        <f t="shared" si="758"/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v>0</v>
      </c>
      <c r="DM172" s="48">
        <v>0</v>
      </c>
      <c r="DN172" s="31">
        <v>0</v>
      </c>
      <c r="DO172" s="49">
        <f t="shared" si="759"/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v>0</v>
      </c>
      <c r="DV172" s="48">
        <v>0</v>
      </c>
      <c r="DW172" s="31">
        <v>0</v>
      </c>
      <c r="DX172" s="49">
        <f t="shared" si="760"/>
        <v>0</v>
      </c>
      <c r="DY172" s="48">
        <v>0</v>
      </c>
      <c r="DZ172" s="31">
        <v>0</v>
      </c>
      <c r="EA172" s="49">
        <v>0</v>
      </c>
      <c r="EB172" s="48">
        <v>32.524999999999999</v>
      </c>
      <c r="EC172" s="31">
        <v>1822.08</v>
      </c>
      <c r="ED172" s="49">
        <f t="shared" si="766"/>
        <v>56020.906994619523</v>
      </c>
      <c r="EE172" s="48">
        <v>47.046999999999997</v>
      </c>
      <c r="EF172" s="31">
        <v>2571.61</v>
      </c>
      <c r="EG172" s="49">
        <f t="shared" si="761"/>
        <v>54660.445937041688</v>
      </c>
      <c r="EH172" s="48">
        <v>0</v>
      </c>
      <c r="EI172" s="31">
        <v>0</v>
      </c>
      <c r="EJ172" s="49">
        <v>0</v>
      </c>
      <c r="EK172" s="48">
        <v>0</v>
      </c>
      <c r="EL172" s="31">
        <v>0</v>
      </c>
      <c r="EM172" s="49">
        <v>0</v>
      </c>
      <c r="EN172" s="35">
        <f t="shared" si="762"/>
        <v>4087.116</v>
      </c>
      <c r="EO172" s="34">
        <f t="shared" si="763"/>
        <v>26700.22</v>
      </c>
      <c r="EP172" s="4"/>
      <c r="EQ172" s="5"/>
      <c r="ER172" s="4"/>
      <c r="ES172" s="4"/>
      <c r="ET172" s="4"/>
      <c r="EU172" s="5"/>
      <c r="EV172" s="4"/>
      <c r="EW172" s="4"/>
      <c r="EX172" s="4"/>
      <c r="EY172" s="5"/>
      <c r="EZ172" s="4"/>
      <c r="FA172" s="4"/>
      <c r="FB172" s="4"/>
      <c r="FC172" s="5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50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51"/>
        <v>23305.060240963856</v>
      </c>
      <c r="AG173" s="48">
        <v>4328.3239999999996</v>
      </c>
      <c r="AH173" s="31">
        <v>18575.45</v>
      </c>
      <c r="AI173" s="49">
        <f t="shared" si="752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55"/>
        <v>0</v>
      </c>
      <c r="CL173" s="48">
        <v>0</v>
      </c>
      <c r="CM173" s="31">
        <v>0</v>
      </c>
      <c r="CN173" s="49">
        <f t="shared" si="756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57"/>
        <v>0</v>
      </c>
      <c r="CU173" s="48">
        <v>0</v>
      </c>
      <c r="CV173" s="31">
        <v>0</v>
      </c>
      <c r="CW173" s="49">
        <f t="shared" si="758"/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v>0</v>
      </c>
      <c r="DM173" s="48">
        <v>0</v>
      </c>
      <c r="DN173" s="31">
        <v>0</v>
      </c>
      <c r="DO173" s="49">
        <f t="shared" si="759"/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v>0</v>
      </c>
      <c r="DV173" s="48">
        <v>0</v>
      </c>
      <c r="DW173" s="31">
        <v>0</v>
      </c>
      <c r="DX173" s="49">
        <f t="shared" si="760"/>
        <v>0</v>
      </c>
      <c r="DY173" s="48">
        <v>0</v>
      </c>
      <c r="DZ173" s="31">
        <v>0</v>
      </c>
      <c r="EA173" s="49">
        <v>0</v>
      </c>
      <c r="EB173" s="48">
        <v>0</v>
      </c>
      <c r="EC173" s="31">
        <v>0</v>
      </c>
      <c r="ED173" s="49">
        <v>0</v>
      </c>
      <c r="EE173" s="48">
        <v>58.76</v>
      </c>
      <c r="EF173" s="31">
        <v>2879.12</v>
      </c>
      <c r="EG173" s="49">
        <f t="shared" si="761"/>
        <v>48997.957794417969</v>
      </c>
      <c r="EH173" s="48">
        <v>0</v>
      </c>
      <c r="EI173" s="31">
        <v>0</v>
      </c>
      <c r="EJ173" s="49">
        <v>0</v>
      </c>
      <c r="EK173" s="48">
        <v>0</v>
      </c>
      <c r="EL173" s="31">
        <v>0</v>
      </c>
      <c r="EM173" s="49">
        <v>0</v>
      </c>
      <c r="EN173" s="35">
        <f t="shared" si="762"/>
        <v>4514.5839999999998</v>
      </c>
      <c r="EO173" s="34">
        <f t="shared" si="763"/>
        <v>24928.93</v>
      </c>
      <c r="EP173" s="4"/>
      <c r="EQ173" s="5"/>
      <c r="ER173" s="4"/>
      <c r="ES173" s="4"/>
      <c r="ET173" s="4"/>
      <c r="EU173" s="5"/>
      <c r="EV173" s="4"/>
      <c r="EW173" s="4"/>
      <c r="EX173" s="4"/>
      <c r="EY173" s="5"/>
      <c r="EZ173" s="4"/>
      <c r="FA173" s="4"/>
      <c r="FB173" s="4"/>
      <c r="FC173" s="5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68"/>
      <c r="B174" s="69" t="s">
        <v>17</v>
      </c>
      <c r="C174" s="51">
        <f t="shared" ref="C174:D174" si="776">SUM(C162:C173)</f>
        <v>0</v>
      </c>
      <c r="D174" s="40">
        <f t="shared" si="776"/>
        <v>0</v>
      </c>
      <c r="E174" s="52"/>
      <c r="F174" s="51">
        <f t="shared" ref="F174:G174" si="777">SUM(F162:F173)</f>
        <v>3</v>
      </c>
      <c r="G174" s="40">
        <f t="shared" si="777"/>
        <v>730.55</v>
      </c>
      <c r="H174" s="52"/>
      <c r="I174" s="51">
        <f t="shared" ref="I174:J174" si="778">SUM(I162:I173)</f>
        <v>4.8000000000000001E-2</v>
      </c>
      <c r="J174" s="40">
        <f t="shared" si="778"/>
        <v>29.28</v>
      </c>
      <c r="K174" s="52"/>
      <c r="L174" s="51">
        <f t="shared" ref="L174:M174" si="779">SUM(L162:L173)</f>
        <v>6.4000000000000001E-2</v>
      </c>
      <c r="M174" s="40">
        <f t="shared" si="779"/>
        <v>47.06</v>
      </c>
      <c r="N174" s="52"/>
      <c r="O174" s="51">
        <f t="shared" ref="O174:P174" si="780">SUM(O162:O173)</f>
        <v>29</v>
      </c>
      <c r="P174" s="40">
        <f t="shared" si="780"/>
        <v>863.11</v>
      </c>
      <c r="Q174" s="52"/>
      <c r="R174" s="51">
        <f t="shared" ref="R174:S174" si="781">SUM(R162:R173)</f>
        <v>8.7000000000000008E-2</v>
      </c>
      <c r="S174" s="40">
        <f t="shared" si="781"/>
        <v>1.98</v>
      </c>
      <c r="T174" s="52"/>
      <c r="U174" s="51">
        <f t="shared" ref="U174:V174" si="782">SUM(U162:U173)</f>
        <v>274.3</v>
      </c>
      <c r="V174" s="40">
        <f t="shared" si="782"/>
        <v>21631.919999999998</v>
      </c>
      <c r="W174" s="52"/>
      <c r="X174" s="51">
        <f t="shared" ref="X174:Y174" si="783">SUM(X162:X173)</f>
        <v>417.67</v>
      </c>
      <c r="Y174" s="40">
        <f t="shared" si="783"/>
        <v>21065.74</v>
      </c>
      <c r="Z174" s="52"/>
      <c r="AA174" s="51">
        <f t="shared" ref="AA174:AB174" si="784">SUM(AA162:AA173)</f>
        <v>26.400000000000002</v>
      </c>
      <c r="AB174" s="40">
        <f t="shared" si="784"/>
        <v>11568.45</v>
      </c>
      <c r="AC174" s="52"/>
      <c r="AD174" s="60">
        <f t="shared" ref="AD174:AE174" si="785">SUM(AD162:AD173)</f>
        <v>760.02200000000005</v>
      </c>
      <c r="AE174" s="40">
        <f t="shared" si="785"/>
        <v>24903.65</v>
      </c>
      <c r="AF174" s="52"/>
      <c r="AG174" s="51">
        <f t="shared" ref="AG174:AH174" si="786">SUM(AG162:AG173)</f>
        <v>21086.342000000001</v>
      </c>
      <c r="AH174" s="40">
        <f t="shared" si="786"/>
        <v>94172.55</v>
      </c>
      <c r="AI174" s="52"/>
      <c r="AJ174" s="51">
        <f t="shared" ref="AJ174:AK174" si="787">SUM(AJ162:AJ173)</f>
        <v>0</v>
      </c>
      <c r="AK174" s="40">
        <f t="shared" si="787"/>
        <v>0</v>
      </c>
      <c r="AL174" s="52"/>
      <c r="AM174" s="51">
        <f t="shared" ref="AM174:AN174" si="788">SUM(AM162:AM173)</f>
        <v>0.01</v>
      </c>
      <c r="AN174" s="40">
        <f t="shared" si="788"/>
        <v>8.64</v>
      </c>
      <c r="AO174" s="52"/>
      <c r="AP174" s="51">
        <f t="shared" ref="AP174:AQ174" si="789">SUM(AP162:AP173)</f>
        <v>0</v>
      </c>
      <c r="AQ174" s="40">
        <f t="shared" si="789"/>
        <v>0</v>
      </c>
      <c r="AR174" s="52"/>
      <c r="AS174" s="51">
        <f t="shared" ref="AS174:AT174" si="790">SUM(AS162:AS173)</f>
        <v>0</v>
      </c>
      <c r="AT174" s="40">
        <f t="shared" si="790"/>
        <v>0</v>
      </c>
      <c r="AU174" s="52"/>
      <c r="AV174" s="51">
        <f t="shared" ref="AV174:AW174" si="791">SUM(AV162:AV173)</f>
        <v>0</v>
      </c>
      <c r="AW174" s="40">
        <f t="shared" si="791"/>
        <v>0</v>
      </c>
      <c r="AX174" s="52"/>
      <c r="AY174" s="51">
        <f t="shared" ref="AY174:AZ174" si="792">SUM(AY162:AY173)</f>
        <v>0</v>
      </c>
      <c r="AZ174" s="40">
        <f t="shared" si="792"/>
        <v>0</v>
      </c>
      <c r="BA174" s="52"/>
      <c r="BB174" s="51">
        <f t="shared" ref="BB174:BC174" si="793">SUM(BB162:BB173)</f>
        <v>0</v>
      </c>
      <c r="BC174" s="40">
        <f t="shared" si="793"/>
        <v>0</v>
      </c>
      <c r="BD174" s="52"/>
      <c r="BE174" s="51">
        <f t="shared" ref="BE174:BF174" si="794">SUM(BE162:BE173)</f>
        <v>0.216</v>
      </c>
      <c r="BF174" s="40">
        <f t="shared" si="794"/>
        <v>97.56</v>
      </c>
      <c r="BG174" s="52"/>
      <c r="BH174" s="51">
        <f t="shared" ref="BH174:BI174" si="795">SUM(BH162:BH173)</f>
        <v>1.98</v>
      </c>
      <c r="BI174" s="40">
        <f t="shared" si="795"/>
        <v>211.74</v>
      </c>
      <c r="BJ174" s="52"/>
      <c r="BK174" s="51">
        <f t="shared" ref="BK174:BL174" si="796">SUM(BK162:BK173)</f>
        <v>0</v>
      </c>
      <c r="BL174" s="40">
        <f t="shared" si="796"/>
        <v>0</v>
      </c>
      <c r="BM174" s="52"/>
      <c r="BN174" s="51">
        <f t="shared" ref="BN174:BO174" si="797">SUM(BN162:BN173)</f>
        <v>0</v>
      </c>
      <c r="BO174" s="40">
        <f t="shared" si="797"/>
        <v>0</v>
      </c>
      <c r="BP174" s="52"/>
      <c r="BQ174" s="51">
        <f t="shared" ref="BQ174:BR174" si="798">SUM(BQ162:BQ173)</f>
        <v>0</v>
      </c>
      <c r="BR174" s="40">
        <f t="shared" si="798"/>
        <v>0</v>
      </c>
      <c r="BS174" s="52"/>
      <c r="BT174" s="51">
        <f t="shared" ref="BT174:BU174" si="799">SUM(BT162:BT173)</f>
        <v>0</v>
      </c>
      <c r="BU174" s="40">
        <f t="shared" si="799"/>
        <v>0</v>
      </c>
      <c r="BV174" s="52"/>
      <c r="BW174" s="51">
        <f t="shared" ref="BW174:BX174" si="800">SUM(BW162:BW173)</f>
        <v>1</v>
      </c>
      <c r="BX174" s="40">
        <f t="shared" si="800"/>
        <v>1.1200000000000001</v>
      </c>
      <c r="BY174" s="52"/>
      <c r="BZ174" s="51">
        <f t="shared" ref="BZ174:CA174" si="801">SUM(BZ162:BZ173)</f>
        <v>0</v>
      </c>
      <c r="CA174" s="40">
        <f t="shared" si="801"/>
        <v>0</v>
      </c>
      <c r="CB174" s="52"/>
      <c r="CC174" s="51">
        <f t="shared" ref="CC174:CD174" si="802">SUM(CC162:CC173)</f>
        <v>1390.297</v>
      </c>
      <c r="CD174" s="40">
        <f t="shared" si="802"/>
        <v>29044.880000000001</v>
      </c>
      <c r="CE174" s="52"/>
      <c r="CF174" s="51">
        <f t="shared" ref="CF174:CG174" si="803">SUM(CF162:CF173)</f>
        <v>0</v>
      </c>
      <c r="CG174" s="40">
        <f t="shared" si="803"/>
        <v>0</v>
      </c>
      <c r="CH174" s="52"/>
      <c r="CI174" s="51">
        <f t="shared" ref="CI174:CJ174" si="804">SUM(CI162:CI173)</f>
        <v>0</v>
      </c>
      <c r="CJ174" s="40">
        <f t="shared" si="804"/>
        <v>0</v>
      </c>
      <c r="CK174" s="52"/>
      <c r="CL174" s="51">
        <f t="shared" ref="CL174:CM174" si="805">SUM(CL162:CL173)</f>
        <v>0</v>
      </c>
      <c r="CM174" s="40">
        <f t="shared" si="805"/>
        <v>0</v>
      </c>
      <c r="CN174" s="52"/>
      <c r="CO174" s="51">
        <f t="shared" ref="CO174:CP174" si="806">SUM(CO162:CO173)</f>
        <v>0</v>
      </c>
      <c r="CP174" s="40">
        <f t="shared" si="806"/>
        <v>0</v>
      </c>
      <c r="CQ174" s="52"/>
      <c r="CR174" s="51">
        <f t="shared" ref="CR174:CS174" si="807">SUM(CR162:CR173)</f>
        <v>0</v>
      </c>
      <c r="CS174" s="40">
        <f t="shared" si="807"/>
        <v>0</v>
      </c>
      <c r="CT174" s="52"/>
      <c r="CU174" s="51">
        <f t="shared" ref="CU174:CV174" si="808">SUM(CU162:CU173)</f>
        <v>0</v>
      </c>
      <c r="CV174" s="40">
        <f t="shared" si="808"/>
        <v>0</v>
      </c>
      <c r="CW174" s="52"/>
      <c r="CX174" s="51">
        <f t="shared" ref="CX174:CY174" si="809">SUM(CX162:CX173)</f>
        <v>0</v>
      </c>
      <c r="CY174" s="40">
        <f t="shared" si="809"/>
        <v>0</v>
      </c>
      <c r="CZ174" s="52"/>
      <c r="DA174" s="51">
        <f t="shared" ref="DA174:DB174" si="810">SUM(DA162:DA173)</f>
        <v>0</v>
      </c>
      <c r="DB174" s="40">
        <f t="shared" si="810"/>
        <v>0</v>
      </c>
      <c r="DC174" s="52"/>
      <c r="DD174" s="51">
        <f t="shared" ref="DD174:DE174" si="811">SUM(DD162:DD173)</f>
        <v>46.4</v>
      </c>
      <c r="DE174" s="40">
        <f t="shared" si="811"/>
        <v>586.09</v>
      </c>
      <c r="DF174" s="52"/>
      <c r="DG174" s="51">
        <f t="shared" ref="DG174:DH174" si="812">SUM(DG162:DG173)</f>
        <v>0</v>
      </c>
      <c r="DH174" s="40">
        <f t="shared" si="812"/>
        <v>0</v>
      </c>
      <c r="DI174" s="52"/>
      <c r="DJ174" s="51">
        <f t="shared" ref="DJ174:DK174" si="813">SUM(DJ162:DJ173)</f>
        <v>0</v>
      </c>
      <c r="DK174" s="40">
        <f t="shared" si="813"/>
        <v>0</v>
      </c>
      <c r="DL174" s="52"/>
      <c r="DM174" s="51">
        <f t="shared" ref="DM174:DN174" si="814">SUM(DM162:DM173)</f>
        <v>0</v>
      </c>
      <c r="DN174" s="40">
        <f t="shared" si="814"/>
        <v>0</v>
      </c>
      <c r="DO174" s="52"/>
      <c r="DP174" s="51">
        <f t="shared" ref="DP174:DQ174" si="815">SUM(DP162:DP173)</f>
        <v>0</v>
      </c>
      <c r="DQ174" s="40">
        <f t="shared" si="815"/>
        <v>0</v>
      </c>
      <c r="DR174" s="52"/>
      <c r="DS174" s="51">
        <f t="shared" ref="DS174:DT174" si="816">SUM(DS162:DS173)</f>
        <v>0</v>
      </c>
      <c r="DT174" s="40">
        <f t="shared" si="816"/>
        <v>0</v>
      </c>
      <c r="DU174" s="52"/>
      <c r="DV174" s="51">
        <f t="shared" ref="DV174:DW174" si="817">SUM(DV162:DV173)</f>
        <v>0</v>
      </c>
      <c r="DW174" s="40">
        <f t="shared" si="817"/>
        <v>0</v>
      </c>
      <c r="DX174" s="52"/>
      <c r="DY174" s="51">
        <f t="shared" ref="DY174:DZ174" si="818">SUM(DY162:DY173)</f>
        <v>0</v>
      </c>
      <c r="DZ174" s="40">
        <f t="shared" si="818"/>
        <v>0</v>
      </c>
      <c r="EA174" s="52"/>
      <c r="EB174" s="51">
        <f t="shared" ref="EB174:EC174" si="819">SUM(EB162:EB173)</f>
        <v>98.676999999999992</v>
      </c>
      <c r="EC174" s="40">
        <f t="shared" si="819"/>
        <v>6670.8</v>
      </c>
      <c r="ED174" s="52"/>
      <c r="EE174" s="51">
        <f t="shared" ref="EE174:EF174" si="820">SUM(EE162:EE173)</f>
        <v>540.47299999999996</v>
      </c>
      <c r="EF174" s="40">
        <f t="shared" si="820"/>
        <v>29247.520000000004</v>
      </c>
      <c r="EG174" s="52"/>
      <c r="EH174" s="51">
        <f t="shared" ref="EH174:EI174" si="821">SUM(EH162:EH173)</f>
        <v>11.98</v>
      </c>
      <c r="EI174" s="40">
        <f t="shared" si="821"/>
        <v>47.53</v>
      </c>
      <c r="EJ174" s="52"/>
      <c r="EK174" s="51">
        <f t="shared" ref="EK174:EL174" si="822">SUM(EK162:EK173)</f>
        <v>0</v>
      </c>
      <c r="EL174" s="40">
        <f t="shared" si="822"/>
        <v>0</v>
      </c>
      <c r="EM174" s="52"/>
      <c r="EN174" s="41">
        <f t="shared" si="762"/>
        <v>24687.966</v>
      </c>
      <c r="EO174" s="42">
        <f t="shared" si="763"/>
        <v>240930.17</v>
      </c>
      <c r="EP174" s="4"/>
      <c r="EQ174" s="5"/>
      <c r="ER174" s="4"/>
      <c r="ES174" s="4"/>
      <c r="ET174" s="4"/>
      <c r="EU174" s="5"/>
      <c r="EV174" s="4"/>
      <c r="EW174" s="4"/>
      <c r="EX174" s="4"/>
      <c r="EY174" s="5"/>
      <c r="EZ174" s="4"/>
      <c r="FA174" s="4"/>
      <c r="FB174" s="4"/>
      <c r="FC174" s="5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3"/>
      <c r="GR174" s="3"/>
      <c r="GW174" s="3"/>
      <c r="HB174" s="3"/>
      <c r="HG174" s="3"/>
      <c r="HL174" s="3"/>
      <c r="HQ174" s="3"/>
      <c r="HV174" s="3"/>
      <c r="IA174" s="3"/>
      <c r="IF174" s="3"/>
      <c r="IK174" s="3"/>
      <c r="IP174" s="3"/>
      <c r="IU174" s="3"/>
      <c r="IZ174" s="3"/>
      <c r="JE174" s="3"/>
    </row>
    <row r="175" spans="1:265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823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824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825">AE175/AD175*1000</f>
        <v>40342.659094705195</v>
      </c>
      <c r="AG175" s="48">
        <v>3311.0070000000001</v>
      </c>
      <c r="AH175" s="31">
        <v>15257.38</v>
      </c>
      <c r="AI175" s="49">
        <f t="shared" ref="AI175:AI186" si="826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27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28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29">IF(CI175=0,0,CJ175/CI175*1000)</f>
        <v>0</v>
      </c>
      <c r="CL175" s="48">
        <v>0</v>
      </c>
      <c r="CM175" s="31">
        <v>0</v>
      </c>
      <c r="CN175" s="49">
        <f t="shared" ref="CN175:CN186" si="830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31">IF(CR175=0,0,CS175/CR175*1000)</f>
        <v>0</v>
      </c>
      <c r="CU175" s="48">
        <v>0</v>
      </c>
      <c r="CV175" s="31">
        <v>0</v>
      </c>
      <c r="CW175" s="49">
        <f t="shared" ref="CW175:CW186" si="832">IF(CU175=0,0,CV175/CU175*1000)</f>
        <v>0</v>
      </c>
      <c r="CX175" s="48">
        <v>0</v>
      </c>
      <c r="CY175" s="31">
        <v>0</v>
      </c>
      <c r="CZ175" s="49">
        <v>0</v>
      </c>
      <c r="DA175" s="48">
        <v>0</v>
      </c>
      <c r="DB175" s="31">
        <v>0</v>
      </c>
      <c r="DC175" s="49">
        <v>0</v>
      </c>
      <c r="DD175" s="48">
        <v>24.4</v>
      </c>
      <c r="DE175" s="31">
        <v>287.87</v>
      </c>
      <c r="DF175" s="49">
        <f t="shared" ref="DF175:DF186" si="833">DE175/DD175*1000</f>
        <v>11797.950819672131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v>0</v>
      </c>
      <c r="DM175" s="48">
        <v>0</v>
      </c>
      <c r="DN175" s="31">
        <v>0</v>
      </c>
      <c r="DO175" s="49">
        <f t="shared" ref="DO175:DO186" si="834">IF(DM175=0,0,DN175/DM175*1000)</f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v>0</v>
      </c>
      <c r="DV175" s="48">
        <v>0</v>
      </c>
      <c r="DW175" s="31">
        <v>0</v>
      </c>
      <c r="DX175" s="49">
        <f t="shared" ref="DX175:DX186" si="835">IF(DV175=0,0,DW175/DV175*1000)</f>
        <v>0</v>
      </c>
      <c r="DY175" s="48">
        <v>0</v>
      </c>
      <c r="DZ175" s="31">
        <v>0</v>
      </c>
      <c r="EA175" s="49">
        <v>0</v>
      </c>
      <c r="EB175" s="48">
        <v>22.776</v>
      </c>
      <c r="EC175" s="31">
        <v>1235.3800000000001</v>
      </c>
      <c r="ED175" s="49">
        <f t="shared" ref="ED175:ED183" si="836">EC175/EB175*1000</f>
        <v>54240.42852125044</v>
      </c>
      <c r="EE175" s="48">
        <v>0.106</v>
      </c>
      <c r="EF175" s="31">
        <v>226.23</v>
      </c>
      <c r="EG175" s="49">
        <f t="shared" ref="EG175:EG186" si="837">EF175/EE175*1000</f>
        <v>2134245.2830188675</v>
      </c>
      <c r="EH175" s="48">
        <v>0</v>
      </c>
      <c r="EI175" s="31">
        <v>0</v>
      </c>
      <c r="EJ175" s="49">
        <v>0</v>
      </c>
      <c r="EK175" s="48">
        <v>0</v>
      </c>
      <c r="EL175" s="31">
        <v>0</v>
      </c>
      <c r="EM175" s="49">
        <v>0</v>
      </c>
      <c r="EN175" s="35">
        <f t="shared" si="762"/>
        <v>3613.57</v>
      </c>
      <c r="EO175" s="34">
        <f t="shared" si="763"/>
        <v>26890.04</v>
      </c>
      <c r="EP175" s="4"/>
      <c r="EQ175" s="5"/>
      <c r="ER175" s="4"/>
      <c r="ES175" s="4"/>
      <c r="ET175" s="4"/>
      <c r="EU175" s="5"/>
      <c r="EV175" s="4"/>
      <c r="EW175" s="4"/>
      <c r="EX175" s="4"/>
      <c r="EY175" s="5"/>
      <c r="EZ175" s="4"/>
      <c r="FA175" s="4"/>
      <c r="FB175" s="4"/>
      <c r="FC175" s="5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824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825"/>
        <v>25833.804060017654</v>
      </c>
      <c r="AG176" s="48">
        <v>3513.1280000000002</v>
      </c>
      <c r="AH176" s="31">
        <v>14914.97</v>
      </c>
      <c r="AI176" s="49">
        <f t="shared" si="826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28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29"/>
        <v>0</v>
      </c>
      <c r="CL176" s="48">
        <v>0</v>
      </c>
      <c r="CM176" s="31">
        <v>0</v>
      </c>
      <c r="CN176" s="49">
        <f t="shared" si="830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31"/>
        <v>0</v>
      </c>
      <c r="CU176" s="48">
        <v>0</v>
      </c>
      <c r="CV176" s="31">
        <v>0</v>
      </c>
      <c r="CW176" s="49">
        <f t="shared" si="832"/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v>0</v>
      </c>
      <c r="DM176" s="48">
        <v>0</v>
      </c>
      <c r="DN176" s="31">
        <v>0</v>
      </c>
      <c r="DO176" s="49">
        <f t="shared" si="834"/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v>0</v>
      </c>
      <c r="DV176" s="48">
        <v>0</v>
      </c>
      <c r="DW176" s="31">
        <v>0</v>
      </c>
      <c r="DX176" s="49">
        <f t="shared" si="835"/>
        <v>0</v>
      </c>
      <c r="DY176" s="48">
        <v>0</v>
      </c>
      <c r="DZ176" s="31">
        <v>0</v>
      </c>
      <c r="EA176" s="49">
        <v>0</v>
      </c>
      <c r="EB176" s="48">
        <v>0</v>
      </c>
      <c r="EC176" s="31">
        <v>0</v>
      </c>
      <c r="ED176" s="49">
        <v>0</v>
      </c>
      <c r="EE176" s="48">
        <v>57</v>
      </c>
      <c r="EF176" s="31">
        <v>2728.98</v>
      </c>
      <c r="EG176" s="49">
        <f t="shared" si="837"/>
        <v>47876.84210526316</v>
      </c>
      <c r="EH176" s="48">
        <v>15</v>
      </c>
      <c r="EI176" s="31">
        <v>110.51</v>
      </c>
      <c r="EJ176" s="49">
        <f t="shared" ref="EJ176:EJ184" si="838">EI176/EH176*1000</f>
        <v>7367.3333333333339</v>
      </c>
      <c r="EK176" s="48">
        <v>0</v>
      </c>
      <c r="EL176" s="31">
        <v>0</v>
      </c>
      <c r="EM176" s="49">
        <v>0</v>
      </c>
      <c r="EN176" s="35">
        <f t="shared" si="762"/>
        <v>3749.4280000000003</v>
      </c>
      <c r="EO176" s="34">
        <f t="shared" si="763"/>
        <v>21997.43</v>
      </c>
      <c r="EP176" s="4"/>
      <c r="EQ176" s="5"/>
      <c r="ER176" s="4"/>
      <c r="ES176" s="4"/>
      <c r="ET176" s="4"/>
      <c r="EU176" s="5"/>
      <c r="EV176" s="4"/>
      <c r="EW176" s="4"/>
      <c r="EX176" s="4"/>
      <c r="EY176" s="5"/>
      <c r="EZ176" s="4"/>
      <c r="FA176" s="4"/>
      <c r="FB176" s="4"/>
      <c r="FC176" s="5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823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39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40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825"/>
        <v>19727.272727272728</v>
      </c>
      <c r="AG177" s="48">
        <v>4011.848</v>
      </c>
      <c r="AH177" s="31">
        <v>17227.39</v>
      </c>
      <c r="AI177" s="49">
        <f t="shared" si="826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28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29"/>
        <v>0</v>
      </c>
      <c r="CL177" s="48">
        <v>0</v>
      </c>
      <c r="CM177" s="31">
        <v>0</v>
      </c>
      <c r="CN177" s="49">
        <f t="shared" si="830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31"/>
        <v>0</v>
      </c>
      <c r="CU177" s="48">
        <v>0</v>
      </c>
      <c r="CV177" s="31">
        <v>0</v>
      </c>
      <c r="CW177" s="49">
        <f t="shared" si="832"/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v>0</v>
      </c>
      <c r="DM177" s="48">
        <v>0</v>
      </c>
      <c r="DN177" s="31">
        <v>0</v>
      </c>
      <c r="DO177" s="49">
        <f t="shared" si="834"/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v>0</v>
      </c>
      <c r="DV177" s="48">
        <v>0</v>
      </c>
      <c r="DW177" s="31">
        <v>0</v>
      </c>
      <c r="DX177" s="49">
        <f t="shared" si="835"/>
        <v>0</v>
      </c>
      <c r="DY177" s="48">
        <v>0</v>
      </c>
      <c r="DZ177" s="31">
        <v>0</v>
      </c>
      <c r="EA177" s="49">
        <v>0</v>
      </c>
      <c r="EB177" s="48">
        <v>41.895000000000003</v>
      </c>
      <c r="EC177" s="31">
        <v>3730.73</v>
      </c>
      <c r="ED177" s="49">
        <f t="shared" si="836"/>
        <v>89049.528583363164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48">
        <v>0</v>
      </c>
      <c r="EL177" s="31">
        <v>0</v>
      </c>
      <c r="EM177" s="49">
        <v>0</v>
      </c>
      <c r="EN177" s="35">
        <f t="shared" si="762"/>
        <v>4275.2529999999997</v>
      </c>
      <c r="EO177" s="34">
        <f t="shared" si="763"/>
        <v>26581.4</v>
      </c>
      <c r="EP177" s="4"/>
      <c r="EQ177" s="5"/>
      <c r="ER177" s="4"/>
      <c r="ES177" s="4"/>
      <c r="ET177" s="4"/>
      <c r="EU177" s="5"/>
      <c r="EV177" s="4"/>
      <c r="EW177" s="4"/>
      <c r="EX177" s="4"/>
      <c r="EY177" s="5"/>
      <c r="EZ177" s="4"/>
      <c r="FA177" s="4"/>
      <c r="FB177" s="4"/>
      <c r="FC177" s="5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39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40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825"/>
        <v>24122.80051861456</v>
      </c>
      <c r="AG178" s="48">
        <v>3604.4340000000002</v>
      </c>
      <c r="AH178" s="31">
        <v>14335.44</v>
      </c>
      <c r="AI178" s="49">
        <f t="shared" si="826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41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28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29"/>
        <v>0</v>
      </c>
      <c r="CL178" s="48">
        <v>0</v>
      </c>
      <c r="CM178" s="31">
        <v>0</v>
      </c>
      <c r="CN178" s="49">
        <f t="shared" si="830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31"/>
        <v>0</v>
      </c>
      <c r="CU178" s="48">
        <v>0</v>
      </c>
      <c r="CV178" s="31">
        <v>0</v>
      </c>
      <c r="CW178" s="49">
        <f t="shared" si="832"/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v>0</v>
      </c>
      <c r="DM178" s="48">
        <v>0</v>
      </c>
      <c r="DN178" s="31">
        <v>0</v>
      </c>
      <c r="DO178" s="49">
        <f t="shared" si="834"/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v>0</v>
      </c>
      <c r="DV178" s="48">
        <v>0</v>
      </c>
      <c r="DW178" s="31">
        <v>0</v>
      </c>
      <c r="DX178" s="49">
        <f t="shared" si="835"/>
        <v>0</v>
      </c>
      <c r="DY178" s="48">
        <v>0</v>
      </c>
      <c r="DZ178" s="31">
        <v>0</v>
      </c>
      <c r="EA178" s="49">
        <v>0</v>
      </c>
      <c r="EB178" s="48">
        <v>0</v>
      </c>
      <c r="EC178" s="31">
        <v>0</v>
      </c>
      <c r="ED178" s="49">
        <v>0</v>
      </c>
      <c r="EE178" s="48">
        <v>56.703000000000003</v>
      </c>
      <c r="EF178" s="31">
        <v>2741.68</v>
      </c>
      <c r="EG178" s="49">
        <f t="shared" si="837"/>
        <v>48351.586335819964</v>
      </c>
      <c r="EH178" s="48">
        <v>0</v>
      </c>
      <c r="EI178" s="31">
        <v>0</v>
      </c>
      <c r="EJ178" s="49">
        <v>0</v>
      </c>
      <c r="EK178" s="48">
        <v>0</v>
      </c>
      <c r="EL178" s="31">
        <v>0</v>
      </c>
      <c r="EM178" s="49">
        <v>0</v>
      </c>
      <c r="EN178" s="35">
        <f t="shared" si="762"/>
        <v>3776.0150000000003</v>
      </c>
      <c r="EO178" s="34">
        <f t="shared" si="763"/>
        <v>19849.2</v>
      </c>
      <c r="EP178" s="4"/>
      <c r="EQ178" s="5"/>
      <c r="ER178" s="4"/>
      <c r="ES178" s="4"/>
      <c r="ET178" s="4"/>
      <c r="EU178" s="5"/>
      <c r="EV178" s="4"/>
      <c r="EW178" s="4"/>
      <c r="EX178" s="4"/>
      <c r="EY178" s="5"/>
      <c r="EZ178" s="4"/>
      <c r="FA178" s="4"/>
      <c r="FB178" s="4"/>
      <c r="FC178" s="5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823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40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825"/>
        <v>22065.370370370372</v>
      </c>
      <c r="AG179" s="48">
        <v>4405.59</v>
      </c>
      <c r="AH179" s="31">
        <v>16217.35</v>
      </c>
      <c r="AI179" s="49">
        <f t="shared" si="826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29"/>
        <v>0</v>
      </c>
      <c r="CL179" s="48">
        <v>0</v>
      </c>
      <c r="CM179" s="31">
        <v>0</v>
      </c>
      <c r="CN179" s="49">
        <f t="shared" si="830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31"/>
        <v>0</v>
      </c>
      <c r="CU179" s="48">
        <v>0</v>
      </c>
      <c r="CV179" s="31">
        <v>0</v>
      </c>
      <c r="CW179" s="49">
        <f t="shared" si="832"/>
        <v>0</v>
      </c>
      <c r="CX179" s="48">
        <v>0</v>
      </c>
      <c r="CY179" s="31">
        <v>0</v>
      </c>
      <c r="CZ179" s="49">
        <v>0</v>
      </c>
      <c r="DA179" s="48">
        <v>0</v>
      </c>
      <c r="DB179" s="31">
        <v>0</v>
      </c>
      <c r="DC179" s="49">
        <v>0</v>
      </c>
      <c r="DD179" s="48">
        <v>22</v>
      </c>
      <c r="DE179" s="31">
        <v>205.29</v>
      </c>
      <c r="DF179" s="49">
        <f t="shared" si="833"/>
        <v>9331.363636363636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v>0</v>
      </c>
      <c r="DM179" s="48">
        <v>0</v>
      </c>
      <c r="DN179" s="31">
        <v>0</v>
      </c>
      <c r="DO179" s="49">
        <f t="shared" si="834"/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v>0</v>
      </c>
      <c r="DV179" s="48">
        <v>0</v>
      </c>
      <c r="DW179" s="31">
        <v>0</v>
      </c>
      <c r="DX179" s="49">
        <f t="shared" si="835"/>
        <v>0</v>
      </c>
      <c r="DY179" s="48">
        <v>0</v>
      </c>
      <c r="DZ179" s="31">
        <v>0</v>
      </c>
      <c r="EA179" s="49">
        <v>0</v>
      </c>
      <c r="EB179" s="48">
        <v>0</v>
      </c>
      <c r="EC179" s="31">
        <v>0</v>
      </c>
      <c r="ED179" s="49">
        <v>0</v>
      </c>
      <c r="EE179" s="48">
        <v>27.908000000000001</v>
      </c>
      <c r="EF179" s="31">
        <v>1716.79</v>
      </c>
      <c r="EG179" s="49">
        <f t="shared" si="837"/>
        <v>61516.052744732689</v>
      </c>
      <c r="EH179" s="48">
        <v>0</v>
      </c>
      <c r="EI179" s="31">
        <v>0</v>
      </c>
      <c r="EJ179" s="49">
        <v>0</v>
      </c>
      <c r="EK179" s="48">
        <v>0</v>
      </c>
      <c r="EL179" s="31">
        <v>0</v>
      </c>
      <c r="EM179" s="49">
        <v>0</v>
      </c>
      <c r="EN179" s="35">
        <f t="shared" si="762"/>
        <v>4543.4780000000001</v>
      </c>
      <c r="EO179" s="34">
        <f t="shared" si="763"/>
        <v>21401.83</v>
      </c>
      <c r="EP179" s="4"/>
      <c r="EQ179" s="5"/>
      <c r="ER179" s="4"/>
      <c r="ES179" s="4"/>
      <c r="ET179" s="4"/>
      <c r="EU179" s="5"/>
      <c r="EV179" s="4"/>
      <c r="EW179" s="4"/>
      <c r="EX179" s="4"/>
      <c r="EY179" s="5"/>
      <c r="EZ179" s="4"/>
      <c r="FA179" s="4"/>
      <c r="FB179" s="4"/>
      <c r="FC179" s="5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823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42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40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825"/>
        <v>52223.870967741939</v>
      </c>
      <c r="AG180" s="48">
        <v>4116.63</v>
      </c>
      <c r="AH180" s="31">
        <v>14383.57</v>
      </c>
      <c r="AI180" s="49">
        <f t="shared" si="826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29"/>
        <v>0</v>
      </c>
      <c r="CL180" s="48">
        <v>0</v>
      </c>
      <c r="CM180" s="31">
        <v>0</v>
      </c>
      <c r="CN180" s="49">
        <f t="shared" si="830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31"/>
        <v>0</v>
      </c>
      <c r="CU180" s="48">
        <v>0</v>
      </c>
      <c r="CV180" s="31">
        <v>0</v>
      </c>
      <c r="CW180" s="49">
        <f t="shared" si="832"/>
        <v>0</v>
      </c>
      <c r="CX180" s="48">
        <v>0</v>
      </c>
      <c r="CY180" s="31">
        <v>0</v>
      </c>
      <c r="CZ180" s="49">
        <v>0</v>
      </c>
      <c r="DA180" s="48">
        <v>0</v>
      </c>
      <c r="DB180" s="31">
        <v>0</v>
      </c>
      <c r="DC180" s="49">
        <v>0</v>
      </c>
      <c r="DD180" s="48">
        <v>0.05</v>
      </c>
      <c r="DE180" s="31">
        <v>2.21</v>
      </c>
      <c r="DF180" s="49">
        <f t="shared" si="833"/>
        <v>44199.999999999993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v>0</v>
      </c>
      <c r="DM180" s="48">
        <v>0</v>
      </c>
      <c r="DN180" s="31">
        <v>0</v>
      </c>
      <c r="DO180" s="49">
        <f t="shared" si="834"/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v>0</v>
      </c>
      <c r="DV180" s="48">
        <v>0</v>
      </c>
      <c r="DW180" s="31">
        <v>0</v>
      </c>
      <c r="DX180" s="49">
        <f t="shared" si="835"/>
        <v>0</v>
      </c>
      <c r="DY180" s="48">
        <v>0</v>
      </c>
      <c r="DZ180" s="31">
        <v>0</v>
      </c>
      <c r="EA180" s="49">
        <v>0</v>
      </c>
      <c r="EB180" s="48">
        <v>20</v>
      </c>
      <c r="EC180" s="31">
        <v>168.58</v>
      </c>
      <c r="ED180" s="49">
        <f t="shared" si="836"/>
        <v>8429</v>
      </c>
      <c r="EE180" s="48">
        <v>37.683</v>
      </c>
      <c r="EF180" s="31">
        <v>1848.76</v>
      </c>
      <c r="EG180" s="49">
        <f t="shared" si="837"/>
        <v>49060.849720032907</v>
      </c>
      <c r="EH180" s="48">
        <v>0</v>
      </c>
      <c r="EI180" s="31">
        <v>0</v>
      </c>
      <c r="EJ180" s="49">
        <v>0</v>
      </c>
      <c r="EK180" s="48">
        <v>0</v>
      </c>
      <c r="EL180" s="31">
        <v>0</v>
      </c>
      <c r="EM180" s="49">
        <v>0</v>
      </c>
      <c r="EN180" s="35">
        <f t="shared" si="762"/>
        <v>4239.3440000000001</v>
      </c>
      <c r="EO180" s="34">
        <f t="shared" si="763"/>
        <v>20282.73</v>
      </c>
      <c r="EP180" s="4"/>
      <c r="EQ180" s="5"/>
      <c r="ER180" s="4"/>
      <c r="ES180" s="4"/>
      <c r="ET180" s="4"/>
      <c r="EU180" s="5"/>
      <c r="EV180" s="4"/>
      <c r="EW180" s="4"/>
      <c r="EX180" s="4"/>
      <c r="EY180" s="5"/>
      <c r="EZ180" s="4"/>
      <c r="FA180" s="4"/>
      <c r="FB180" s="4"/>
      <c r="FC180" s="5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823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825"/>
        <v>29223.928571428569</v>
      </c>
      <c r="AG181" s="48">
        <v>3595.87</v>
      </c>
      <c r="AH181" s="31">
        <v>10640.54</v>
      </c>
      <c r="AI181" s="49">
        <f t="shared" si="826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28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29"/>
        <v>0</v>
      </c>
      <c r="CL181" s="48">
        <v>0</v>
      </c>
      <c r="CM181" s="31">
        <v>0</v>
      </c>
      <c r="CN181" s="49">
        <f t="shared" si="830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31"/>
        <v>0</v>
      </c>
      <c r="CU181" s="48">
        <v>0</v>
      </c>
      <c r="CV181" s="31">
        <v>0</v>
      </c>
      <c r="CW181" s="49">
        <f t="shared" si="832"/>
        <v>0</v>
      </c>
      <c r="CX181" s="48">
        <v>0</v>
      </c>
      <c r="CY181" s="31">
        <v>0</v>
      </c>
      <c r="CZ181" s="49">
        <v>0</v>
      </c>
      <c r="DA181" s="48">
        <v>0</v>
      </c>
      <c r="DB181" s="31">
        <v>0</v>
      </c>
      <c r="DC181" s="49">
        <v>0</v>
      </c>
      <c r="DD181" s="48">
        <v>22</v>
      </c>
      <c r="DE181" s="31">
        <v>211.57</v>
      </c>
      <c r="DF181" s="49">
        <f t="shared" si="833"/>
        <v>9616.818181818182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v>0</v>
      </c>
      <c r="DM181" s="48">
        <v>0</v>
      </c>
      <c r="DN181" s="31">
        <v>0</v>
      </c>
      <c r="DO181" s="49">
        <f t="shared" si="834"/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v>0</v>
      </c>
      <c r="DV181" s="48">
        <v>0</v>
      </c>
      <c r="DW181" s="31">
        <v>0</v>
      </c>
      <c r="DX181" s="49">
        <f t="shared" si="835"/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48">
        <v>0</v>
      </c>
      <c r="EL181" s="31">
        <v>0</v>
      </c>
      <c r="EM181" s="49">
        <v>0</v>
      </c>
      <c r="EN181" s="35">
        <f t="shared" si="762"/>
        <v>3924.0299999999997</v>
      </c>
      <c r="EO181" s="34">
        <f t="shared" si="763"/>
        <v>18506.010000000002</v>
      </c>
      <c r="EP181" s="4"/>
      <c r="EQ181" s="5"/>
      <c r="ER181" s="4"/>
      <c r="ES181" s="4"/>
      <c r="ET181" s="4"/>
      <c r="EU181" s="5"/>
      <c r="EV181" s="4"/>
      <c r="EW181" s="4"/>
      <c r="EX181" s="4"/>
      <c r="EY181" s="5"/>
      <c r="EZ181" s="4"/>
      <c r="FA181" s="4"/>
      <c r="FB181" s="4"/>
      <c r="FC181" s="5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824"/>
        <v>63052.96875</v>
      </c>
      <c r="X182" s="48">
        <v>10</v>
      </c>
      <c r="Y182" s="31">
        <v>441.87</v>
      </c>
      <c r="Z182" s="49">
        <f t="shared" si="840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825"/>
        <v>48977.412031782063</v>
      </c>
      <c r="AG182" s="48">
        <v>3840.84</v>
      </c>
      <c r="AH182" s="31">
        <v>13822.57</v>
      </c>
      <c r="AI182" s="49">
        <f t="shared" si="826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27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29"/>
        <v>0</v>
      </c>
      <c r="CL182" s="48">
        <v>0</v>
      </c>
      <c r="CM182" s="31">
        <v>0</v>
      </c>
      <c r="CN182" s="49">
        <f t="shared" si="830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31"/>
        <v>0</v>
      </c>
      <c r="CU182" s="48">
        <v>0</v>
      </c>
      <c r="CV182" s="31">
        <v>0</v>
      </c>
      <c r="CW182" s="49">
        <f t="shared" si="832"/>
        <v>0</v>
      </c>
      <c r="CX182" s="48">
        <v>0</v>
      </c>
      <c r="CY182" s="31">
        <v>0</v>
      </c>
      <c r="CZ182" s="49">
        <v>0</v>
      </c>
      <c r="DA182" s="48">
        <v>0</v>
      </c>
      <c r="DB182" s="31">
        <v>0</v>
      </c>
      <c r="DC182" s="49">
        <v>0</v>
      </c>
      <c r="DD182" s="48">
        <v>22</v>
      </c>
      <c r="DE182" s="31">
        <v>186.37</v>
      </c>
      <c r="DF182" s="49">
        <f t="shared" si="833"/>
        <v>8471.363636363636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v>0</v>
      </c>
      <c r="DM182" s="48">
        <v>0</v>
      </c>
      <c r="DN182" s="31">
        <v>0</v>
      </c>
      <c r="DO182" s="49">
        <f t="shared" si="834"/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v>0</v>
      </c>
      <c r="DV182" s="48">
        <v>0</v>
      </c>
      <c r="DW182" s="31">
        <v>0</v>
      </c>
      <c r="DX182" s="49">
        <f t="shared" si="835"/>
        <v>0</v>
      </c>
      <c r="DY182" s="48">
        <v>0</v>
      </c>
      <c r="DZ182" s="31">
        <v>0</v>
      </c>
      <c r="EA182" s="49">
        <v>0</v>
      </c>
      <c r="EB182" s="48">
        <v>19.259</v>
      </c>
      <c r="EC182" s="31">
        <v>1756.97</v>
      </c>
      <c r="ED182" s="49">
        <f t="shared" si="836"/>
        <v>91228.516537722622</v>
      </c>
      <c r="EE182" s="48">
        <v>37.582000000000001</v>
      </c>
      <c r="EF182" s="31">
        <v>1124.5899999999999</v>
      </c>
      <c r="EG182" s="49">
        <f t="shared" si="837"/>
        <v>29923.633654409023</v>
      </c>
      <c r="EH182" s="48">
        <v>0</v>
      </c>
      <c r="EI182" s="31">
        <v>0</v>
      </c>
      <c r="EJ182" s="49">
        <v>0</v>
      </c>
      <c r="EK182" s="48">
        <v>0</v>
      </c>
      <c r="EL182" s="31">
        <v>0</v>
      </c>
      <c r="EM182" s="49">
        <v>0</v>
      </c>
      <c r="EN182" s="35">
        <f t="shared" si="762"/>
        <v>4081.83</v>
      </c>
      <c r="EO182" s="34">
        <f t="shared" si="763"/>
        <v>25703.8</v>
      </c>
      <c r="EP182" s="4"/>
      <c r="EQ182" s="5"/>
      <c r="ER182" s="4"/>
      <c r="ES182" s="4"/>
      <c r="ET182" s="4"/>
      <c r="EU182" s="5"/>
      <c r="EV182" s="4"/>
      <c r="EW182" s="4"/>
      <c r="EX182" s="4"/>
      <c r="EY182" s="5"/>
      <c r="EZ182" s="4"/>
      <c r="FA182" s="4"/>
      <c r="FB182" s="4"/>
      <c r="FC182" s="5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823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824"/>
        <v>28425.9375</v>
      </c>
      <c r="X183" s="48">
        <v>112.5</v>
      </c>
      <c r="Y183" s="31">
        <v>7170.19</v>
      </c>
      <c r="Z183" s="49">
        <f t="shared" si="840"/>
        <v>63735.022222222222</v>
      </c>
      <c r="AA183" s="48">
        <v>13.675000000000001</v>
      </c>
      <c r="AB183" s="31">
        <v>6121.74</v>
      </c>
      <c r="AC183" s="49">
        <f t="shared" ref="AC183:AC184" si="843">AB183/AA183*1000</f>
        <v>447659.23217550275</v>
      </c>
      <c r="AD183" s="59">
        <v>49</v>
      </c>
      <c r="AE183" s="31">
        <v>2089.0300000000002</v>
      </c>
      <c r="AF183" s="49">
        <f t="shared" si="825"/>
        <v>42633.265306122456</v>
      </c>
      <c r="AG183" s="48">
        <v>4203.8389999999999</v>
      </c>
      <c r="AH183" s="31">
        <v>15304.12</v>
      </c>
      <c r="AI183" s="49">
        <f t="shared" si="826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44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28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29"/>
        <v>0</v>
      </c>
      <c r="CL183" s="48">
        <v>0</v>
      </c>
      <c r="CM183" s="31">
        <v>0</v>
      </c>
      <c r="CN183" s="49">
        <f t="shared" si="830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31"/>
        <v>0</v>
      </c>
      <c r="CU183" s="48">
        <v>0</v>
      </c>
      <c r="CV183" s="31">
        <v>0</v>
      </c>
      <c r="CW183" s="49">
        <f t="shared" si="832"/>
        <v>0</v>
      </c>
      <c r="CX183" s="48">
        <v>0</v>
      </c>
      <c r="CY183" s="31">
        <v>0</v>
      </c>
      <c r="CZ183" s="49">
        <v>0</v>
      </c>
      <c r="DA183" s="48">
        <v>0</v>
      </c>
      <c r="DB183" s="31">
        <v>0</v>
      </c>
      <c r="DC183" s="49">
        <v>0</v>
      </c>
      <c r="DD183" s="48">
        <v>22</v>
      </c>
      <c r="DE183" s="31">
        <v>222.47</v>
      </c>
      <c r="DF183" s="49">
        <f t="shared" si="833"/>
        <v>10112.272727272726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v>0</v>
      </c>
      <c r="DM183" s="48">
        <v>0</v>
      </c>
      <c r="DN183" s="31">
        <v>0</v>
      </c>
      <c r="DO183" s="49">
        <f t="shared" si="834"/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v>0</v>
      </c>
      <c r="DV183" s="48">
        <v>0</v>
      </c>
      <c r="DW183" s="31">
        <v>0</v>
      </c>
      <c r="DX183" s="49">
        <f t="shared" si="835"/>
        <v>0</v>
      </c>
      <c r="DY183" s="48">
        <v>0</v>
      </c>
      <c r="DZ183" s="31">
        <v>0</v>
      </c>
      <c r="EA183" s="49">
        <v>0</v>
      </c>
      <c r="EB183" s="48">
        <v>20</v>
      </c>
      <c r="EC183" s="31">
        <v>164.23</v>
      </c>
      <c r="ED183" s="49">
        <f t="shared" si="836"/>
        <v>8211.5</v>
      </c>
      <c r="EE183" s="48">
        <v>36.4</v>
      </c>
      <c r="EF183" s="31">
        <v>1025.74</v>
      </c>
      <c r="EG183" s="49">
        <f t="shared" si="837"/>
        <v>28179.670329670331</v>
      </c>
      <c r="EH183" s="48">
        <v>0</v>
      </c>
      <c r="EI183" s="31">
        <v>0</v>
      </c>
      <c r="EJ183" s="49">
        <v>0</v>
      </c>
      <c r="EK183" s="48">
        <v>0</v>
      </c>
      <c r="EL183" s="31">
        <v>0</v>
      </c>
      <c r="EM183" s="49">
        <v>0</v>
      </c>
      <c r="EN183" s="35">
        <f t="shared" si="762"/>
        <v>4689.4849999999997</v>
      </c>
      <c r="EO183" s="34">
        <f t="shared" si="763"/>
        <v>38728.670000000006</v>
      </c>
      <c r="EP183" s="4"/>
      <c r="EQ183" s="5"/>
      <c r="ER183" s="4"/>
      <c r="ES183" s="4"/>
      <c r="ET183" s="4"/>
      <c r="EU183" s="5"/>
      <c r="EV183" s="4"/>
      <c r="EW183" s="4"/>
      <c r="EX183" s="4"/>
      <c r="EY183" s="5"/>
      <c r="EZ183" s="4"/>
      <c r="FA183" s="4"/>
      <c r="FB183" s="4"/>
      <c r="FC183" s="5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824"/>
        <v>29262.800000000003</v>
      </c>
      <c r="X184" s="48">
        <v>72.900000000000006</v>
      </c>
      <c r="Y184" s="31">
        <v>3895.27</v>
      </c>
      <c r="Z184" s="49">
        <f t="shared" si="840"/>
        <v>53433.058984910829</v>
      </c>
      <c r="AA184" s="48">
        <v>17.600000000000001</v>
      </c>
      <c r="AB184" s="31">
        <v>7581.82</v>
      </c>
      <c r="AC184" s="49">
        <f t="shared" si="843"/>
        <v>430785.22727272724</v>
      </c>
      <c r="AD184" s="59">
        <v>60.576000000000001</v>
      </c>
      <c r="AE184" s="31">
        <v>2897.2</v>
      </c>
      <c r="AF184" s="49">
        <f t="shared" si="825"/>
        <v>47827.522451135759</v>
      </c>
      <c r="AG184" s="48">
        <v>4793.4459999999999</v>
      </c>
      <c r="AH184" s="31">
        <v>16983.93</v>
      </c>
      <c r="AI184" s="49">
        <f t="shared" si="826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45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28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29"/>
        <v>0</v>
      </c>
      <c r="CL184" s="48">
        <v>0</v>
      </c>
      <c r="CM184" s="31">
        <v>0</v>
      </c>
      <c r="CN184" s="49">
        <f t="shared" si="830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31"/>
        <v>0</v>
      </c>
      <c r="CU184" s="48">
        <v>0</v>
      </c>
      <c r="CV184" s="31">
        <v>0</v>
      </c>
      <c r="CW184" s="49">
        <f t="shared" si="832"/>
        <v>0</v>
      </c>
      <c r="CX184" s="48">
        <v>0</v>
      </c>
      <c r="CY184" s="31">
        <v>0</v>
      </c>
      <c r="CZ184" s="49">
        <v>0</v>
      </c>
      <c r="DA184" s="48">
        <v>0</v>
      </c>
      <c r="DB184" s="31">
        <v>0</v>
      </c>
      <c r="DC184" s="49">
        <v>0</v>
      </c>
      <c r="DD184" s="48">
        <v>22</v>
      </c>
      <c r="DE184" s="31">
        <v>224.22</v>
      </c>
      <c r="DF184" s="49">
        <f t="shared" si="833"/>
        <v>10191.818181818182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v>0</v>
      </c>
      <c r="DM184" s="48">
        <v>0</v>
      </c>
      <c r="DN184" s="31">
        <v>0</v>
      </c>
      <c r="DO184" s="49">
        <f t="shared" si="834"/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v>0</v>
      </c>
      <c r="DV184" s="48">
        <v>0</v>
      </c>
      <c r="DW184" s="31">
        <v>0</v>
      </c>
      <c r="DX184" s="49">
        <f t="shared" si="835"/>
        <v>0</v>
      </c>
      <c r="DY184" s="48">
        <v>0</v>
      </c>
      <c r="DZ184" s="31">
        <v>0</v>
      </c>
      <c r="EA184" s="49">
        <v>0</v>
      </c>
      <c r="EB184" s="48">
        <v>0</v>
      </c>
      <c r="EC184" s="31">
        <v>0</v>
      </c>
      <c r="ED184" s="49">
        <v>0</v>
      </c>
      <c r="EE184" s="48">
        <v>3.3000000000000002E-2</v>
      </c>
      <c r="EF184" s="31">
        <v>2.8</v>
      </c>
      <c r="EG184" s="49">
        <f t="shared" si="837"/>
        <v>84848.484848484848</v>
      </c>
      <c r="EH184" s="48">
        <v>4.8</v>
      </c>
      <c r="EI184" s="31">
        <v>28.11</v>
      </c>
      <c r="EJ184" s="49">
        <f t="shared" si="838"/>
        <v>5856.25</v>
      </c>
      <c r="EK184" s="48">
        <v>0</v>
      </c>
      <c r="EL184" s="31">
        <v>0</v>
      </c>
      <c r="EM184" s="49">
        <v>0</v>
      </c>
      <c r="EN184" s="35">
        <f t="shared" si="762"/>
        <v>5012.5550000000003</v>
      </c>
      <c r="EO184" s="34">
        <f t="shared" si="763"/>
        <v>32720.059999999998</v>
      </c>
      <c r="EP184" s="4"/>
      <c r="EQ184" s="5"/>
      <c r="ER184" s="4"/>
      <c r="ES184" s="4"/>
      <c r="ET184" s="4"/>
      <c r="EU184" s="5"/>
      <c r="EV184" s="4"/>
      <c r="EW184" s="4"/>
      <c r="EX184" s="4"/>
      <c r="EY184" s="5"/>
      <c r="EZ184" s="4"/>
      <c r="FA184" s="4"/>
      <c r="FB184" s="4"/>
      <c r="FC184" s="5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824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825"/>
        <v>38661.591695501724</v>
      </c>
      <c r="AG185" s="48">
        <v>4283.16</v>
      </c>
      <c r="AH185" s="31">
        <v>15703.47</v>
      </c>
      <c r="AI185" s="49">
        <f t="shared" si="826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28"/>
        <v>22950.720083791566</v>
      </c>
      <c r="CF185" s="48">
        <v>1.8620000000000001</v>
      </c>
      <c r="CG185" s="31">
        <v>664.81</v>
      </c>
      <c r="CH185" s="49">
        <f t="shared" ref="CH185" si="846">CG185/CF185*1000</f>
        <v>357040.81632653053</v>
      </c>
      <c r="CI185" s="48">
        <v>0</v>
      </c>
      <c r="CJ185" s="31">
        <v>0</v>
      </c>
      <c r="CK185" s="49">
        <f t="shared" si="829"/>
        <v>0</v>
      </c>
      <c r="CL185" s="48">
        <v>0</v>
      </c>
      <c r="CM185" s="31">
        <v>0</v>
      </c>
      <c r="CN185" s="49">
        <f t="shared" si="830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31"/>
        <v>0</v>
      </c>
      <c r="CU185" s="48">
        <v>0</v>
      </c>
      <c r="CV185" s="31">
        <v>0</v>
      </c>
      <c r="CW185" s="49">
        <f t="shared" si="832"/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v>0</v>
      </c>
      <c r="DM185" s="48">
        <v>0</v>
      </c>
      <c r="DN185" s="31">
        <v>0</v>
      </c>
      <c r="DO185" s="49">
        <f t="shared" si="834"/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v>0</v>
      </c>
      <c r="DV185" s="48">
        <v>0</v>
      </c>
      <c r="DW185" s="31">
        <v>0</v>
      </c>
      <c r="DX185" s="49">
        <f t="shared" si="835"/>
        <v>0</v>
      </c>
      <c r="DY185" s="48">
        <v>0</v>
      </c>
      <c r="DZ185" s="31">
        <v>0</v>
      </c>
      <c r="EA185" s="49">
        <v>0</v>
      </c>
      <c r="EB185" s="48">
        <v>0</v>
      </c>
      <c r="EC185" s="31">
        <v>0</v>
      </c>
      <c r="ED185" s="49">
        <v>0</v>
      </c>
      <c r="EE185" s="48">
        <v>36.469000000000001</v>
      </c>
      <c r="EF185" s="31">
        <v>1128.53</v>
      </c>
      <c r="EG185" s="49">
        <f t="shared" si="837"/>
        <v>30944.912117140582</v>
      </c>
      <c r="EH185" s="48">
        <v>0</v>
      </c>
      <c r="EI185" s="31">
        <v>0</v>
      </c>
      <c r="EJ185" s="49">
        <v>0</v>
      </c>
      <c r="EK185" s="48">
        <v>0</v>
      </c>
      <c r="EL185" s="31">
        <v>0</v>
      </c>
      <c r="EM185" s="49">
        <v>0</v>
      </c>
      <c r="EN185" s="35">
        <f t="shared" si="762"/>
        <v>4481.1660000000002</v>
      </c>
      <c r="EO185" s="34">
        <f t="shared" si="763"/>
        <v>22110.48</v>
      </c>
      <c r="EP185" s="4"/>
      <c r="EQ185" s="5"/>
      <c r="ER185" s="4"/>
      <c r="ES185" s="4"/>
      <c r="ET185" s="4"/>
      <c r="EU185" s="5"/>
      <c r="EV185" s="4"/>
      <c r="EW185" s="4"/>
      <c r="EX185" s="4"/>
      <c r="EY185" s="5"/>
      <c r="EZ185" s="4"/>
      <c r="FA185" s="4"/>
      <c r="FB185" s="4"/>
      <c r="FC185" s="5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823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39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40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825"/>
        <v>28879.481763629778</v>
      </c>
      <c r="AG186" s="48">
        <v>4672.97</v>
      </c>
      <c r="AH186" s="31">
        <v>17110.689999999999</v>
      </c>
      <c r="AI186" s="49">
        <f t="shared" si="826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28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29"/>
        <v>0</v>
      </c>
      <c r="CL186" s="48">
        <v>0</v>
      </c>
      <c r="CM186" s="31">
        <v>0</v>
      </c>
      <c r="CN186" s="49">
        <f t="shared" si="830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31"/>
        <v>0</v>
      </c>
      <c r="CU186" s="48">
        <v>0</v>
      </c>
      <c r="CV186" s="31">
        <v>0</v>
      </c>
      <c r="CW186" s="49">
        <f t="shared" si="832"/>
        <v>0</v>
      </c>
      <c r="CX186" s="48">
        <v>0</v>
      </c>
      <c r="CY186" s="31">
        <v>0</v>
      </c>
      <c r="CZ186" s="49">
        <v>0</v>
      </c>
      <c r="DA186" s="48">
        <v>0</v>
      </c>
      <c r="DB186" s="31">
        <v>0</v>
      </c>
      <c r="DC186" s="49">
        <v>0</v>
      </c>
      <c r="DD186" s="48">
        <v>22</v>
      </c>
      <c r="DE186" s="31">
        <v>237.03</v>
      </c>
      <c r="DF186" s="49">
        <f t="shared" si="833"/>
        <v>10774.090909090908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v>0</v>
      </c>
      <c r="DM186" s="48">
        <v>0</v>
      </c>
      <c r="DN186" s="31">
        <v>0</v>
      </c>
      <c r="DO186" s="49">
        <f t="shared" si="834"/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v>0</v>
      </c>
      <c r="DV186" s="48">
        <v>0</v>
      </c>
      <c r="DW186" s="31">
        <v>0</v>
      </c>
      <c r="DX186" s="49">
        <f t="shared" si="835"/>
        <v>0</v>
      </c>
      <c r="DY186" s="48">
        <v>0</v>
      </c>
      <c r="DZ186" s="31">
        <v>0</v>
      </c>
      <c r="EA186" s="49">
        <v>0</v>
      </c>
      <c r="EB186" s="48">
        <v>0</v>
      </c>
      <c r="EC186" s="31">
        <v>0</v>
      </c>
      <c r="ED186" s="49">
        <v>0</v>
      </c>
      <c r="EE186" s="48">
        <v>17.600000000000001</v>
      </c>
      <c r="EF186" s="31">
        <v>8535.61</v>
      </c>
      <c r="EG186" s="49">
        <f t="shared" si="837"/>
        <v>484977.84090909088</v>
      </c>
      <c r="EH186" s="48">
        <v>0</v>
      </c>
      <c r="EI186" s="31">
        <v>0</v>
      </c>
      <c r="EJ186" s="49">
        <v>0</v>
      </c>
      <c r="EK186" s="48">
        <v>0</v>
      </c>
      <c r="EL186" s="31">
        <v>0</v>
      </c>
      <c r="EM186" s="49">
        <v>0</v>
      </c>
      <c r="EN186" s="35">
        <f t="shared" si="762"/>
        <v>5051.0610000000006</v>
      </c>
      <c r="EO186" s="34">
        <f t="shared" si="763"/>
        <v>36889.130000000005</v>
      </c>
      <c r="EP186" s="4"/>
      <c r="EQ186" s="5"/>
      <c r="ER186" s="4"/>
      <c r="ES186" s="4"/>
      <c r="ET186" s="4"/>
      <c r="EU186" s="5"/>
      <c r="EV186" s="4"/>
      <c r="EW186" s="4"/>
      <c r="EX186" s="4"/>
      <c r="EY186" s="5"/>
      <c r="EZ186" s="4"/>
      <c r="FA186" s="4"/>
      <c r="FB186" s="4"/>
      <c r="FC186" s="5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68"/>
      <c r="B187" s="69" t="s">
        <v>17</v>
      </c>
      <c r="C187" s="51">
        <f t="shared" ref="C187:D187" si="847">SUM(C175:C186)</f>
        <v>0</v>
      </c>
      <c r="D187" s="40">
        <f t="shared" si="847"/>
        <v>0</v>
      </c>
      <c r="E187" s="52"/>
      <c r="F187" s="51">
        <f t="shared" ref="F187:G187" si="848">SUM(F175:F186)</f>
        <v>18.600000000000001</v>
      </c>
      <c r="G187" s="40">
        <f t="shared" si="848"/>
        <v>3956.75</v>
      </c>
      <c r="H187" s="52"/>
      <c r="I187" s="51">
        <f t="shared" ref="I187:J187" si="849">SUM(I175:I186)</f>
        <v>0</v>
      </c>
      <c r="J187" s="40">
        <f t="shared" si="849"/>
        <v>0</v>
      </c>
      <c r="K187" s="52"/>
      <c r="L187" s="51">
        <f t="shared" ref="L187:M187" si="850">SUM(L175:L186)</f>
        <v>0</v>
      </c>
      <c r="M187" s="40">
        <f t="shared" si="850"/>
        <v>0</v>
      </c>
      <c r="N187" s="52"/>
      <c r="O187" s="51">
        <f t="shared" ref="O187:P187" si="851">SUM(O175:O186)</f>
        <v>45.375</v>
      </c>
      <c r="P187" s="40">
        <f t="shared" si="851"/>
        <v>1270.3200000000002</v>
      </c>
      <c r="Q187" s="52"/>
      <c r="R187" s="51">
        <f t="shared" ref="R187:S187" si="852">SUM(R175:R186)</f>
        <v>1E-3</v>
      </c>
      <c r="S187" s="40">
        <f t="shared" si="852"/>
        <v>0.46</v>
      </c>
      <c r="T187" s="52"/>
      <c r="U187" s="51">
        <f t="shared" ref="U187:V187" si="853">SUM(U175:U186)</f>
        <v>215.4</v>
      </c>
      <c r="V187" s="40">
        <f t="shared" si="853"/>
        <v>9629.0699999999979</v>
      </c>
      <c r="W187" s="52"/>
      <c r="X187" s="51">
        <f t="shared" ref="X187:Y187" si="854">SUM(X175:X186)</f>
        <v>321.5</v>
      </c>
      <c r="Y187" s="40">
        <f t="shared" si="854"/>
        <v>17525.829999999998</v>
      </c>
      <c r="Z187" s="52"/>
      <c r="AA187" s="51">
        <f t="shared" ref="AA187:AB187" si="855">SUM(AA175:AA186)</f>
        <v>31.275000000000002</v>
      </c>
      <c r="AB187" s="40">
        <f t="shared" si="855"/>
        <v>13703.56</v>
      </c>
      <c r="AC187" s="52"/>
      <c r="AD187" s="60">
        <f t="shared" ref="AD187:AE187" si="856">SUM(AD175:AD186)</f>
        <v>987.81200000000001</v>
      </c>
      <c r="AE187" s="40">
        <f t="shared" si="856"/>
        <v>33648.92</v>
      </c>
      <c r="AF187" s="52"/>
      <c r="AG187" s="51">
        <f t="shared" ref="AG187:AH187" si="857">SUM(AG175:AG186)</f>
        <v>48352.762000000002</v>
      </c>
      <c r="AH187" s="40">
        <f t="shared" si="857"/>
        <v>181901.42</v>
      </c>
      <c r="AI187" s="52"/>
      <c r="AJ187" s="51">
        <f t="shared" ref="AJ187:AK187" si="858">SUM(AJ175:AJ186)</f>
        <v>0</v>
      </c>
      <c r="AK187" s="40">
        <f t="shared" si="858"/>
        <v>0</v>
      </c>
      <c r="AL187" s="52"/>
      <c r="AM187" s="51">
        <f t="shared" ref="AM187:AN187" si="859">SUM(AM175:AM186)</f>
        <v>0</v>
      </c>
      <c r="AN187" s="40">
        <f t="shared" si="859"/>
        <v>0</v>
      </c>
      <c r="AO187" s="52"/>
      <c r="AP187" s="51">
        <f t="shared" ref="AP187:AQ187" si="860">SUM(AP175:AP186)</f>
        <v>0</v>
      </c>
      <c r="AQ187" s="40">
        <f t="shared" si="860"/>
        <v>0</v>
      </c>
      <c r="AR187" s="52"/>
      <c r="AS187" s="51">
        <f t="shared" ref="AS187:AT187" si="861">SUM(AS175:AS186)</f>
        <v>2.88</v>
      </c>
      <c r="AT187" s="40">
        <f t="shared" si="861"/>
        <v>274.86</v>
      </c>
      <c r="AU187" s="52"/>
      <c r="AV187" s="51">
        <f t="shared" ref="AV187:AW187" si="862">SUM(AV175:AV186)</f>
        <v>0</v>
      </c>
      <c r="AW187" s="40">
        <f t="shared" si="862"/>
        <v>0</v>
      </c>
      <c r="AX187" s="52"/>
      <c r="AY187" s="51">
        <f t="shared" ref="AY187:AZ187" si="863">SUM(AY175:AY186)</f>
        <v>0</v>
      </c>
      <c r="AZ187" s="40">
        <f t="shared" si="863"/>
        <v>0</v>
      </c>
      <c r="BA187" s="52"/>
      <c r="BB187" s="51">
        <f t="shared" ref="BB187:BC187" si="864">SUM(BB175:BB186)</f>
        <v>0.2</v>
      </c>
      <c r="BC187" s="40">
        <f t="shared" si="864"/>
        <v>8.1300000000000008</v>
      </c>
      <c r="BD187" s="52"/>
      <c r="BE187" s="51">
        <f t="shared" ref="BE187:BF187" si="865">SUM(BE175:BE186)</f>
        <v>0.39999999999999997</v>
      </c>
      <c r="BF187" s="40">
        <f t="shared" si="865"/>
        <v>125.94999999999999</v>
      </c>
      <c r="BG187" s="52"/>
      <c r="BH187" s="51">
        <f t="shared" ref="BH187:BI187" si="866">SUM(BH175:BH186)</f>
        <v>2.3879999999999999</v>
      </c>
      <c r="BI187" s="40">
        <f t="shared" si="866"/>
        <v>234.05</v>
      </c>
      <c r="BJ187" s="52"/>
      <c r="BK187" s="51">
        <f t="shared" ref="BK187:BL187" si="867">SUM(BK175:BK186)</f>
        <v>0</v>
      </c>
      <c r="BL187" s="40">
        <f t="shared" si="867"/>
        <v>0</v>
      </c>
      <c r="BM187" s="52"/>
      <c r="BN187" s="51">
        <f t="shared" ref="BN187:BO187" si="868">SUM(BN175:BN186)</f>
        <v>0</v>
      </c>
      <c r="BO187" s="40">
        <f t="shared" si="868"/>
        <v>0</v>
      </c>
      <c r="BP187" s="52"/>
      <c r="BQ187" s="51">
        <f t="shared" ref="BQ187:BR187" si="869">SUM(BQ175:BQ186)</f>
        <v>0</v>
      </c>
      <c r="BR187" s="40">
        <f t="shared" si="869"/>
        <v>0</v>
      </c>
      <c r="BS187" s="52"/>
      <c r="BT187" s="51">
        <f t="shared" ref="BT187:BU187" si="870">SUM(BT175:BT186)</f>
        <v>0</v>
      </c>
      <c r="BU187" s="40">
        <f t="shared" si="870"/>
        <v>0</v>
      </c>
      <c r="BV187" s="52"/>
      <c r="BW187" s="51">
        <f t="shared" ref="BW187:BX187" si="871">SUM(BW175:BW186)</f>
        <v>0</v>
      </c>
      <c r="BX187" s="40">
        <f t="shared" si="871"/>
        <v>0</v>
      </c>
      <c r="BY187" s="52"/>
      <c r="BZ187" s="51">
        <f t="shared" ref="BZ187:CA187" si="872">SUM(BZ175:BZ186)</f>
        <v>0</v>
      </c>
      <c r="CA187" s="40">
        <f t="shared" si="872"/>
        <v>0</v>
      </c>
      <c r="CB187" s="52"/>
      <c r="CC187" s="51">
        <f t="shared" ref="CC187:CD187" si="873">SUM(CC175:CC186)</f>
        <v>849.09599999999989</v>
      </c>
      <c r="CD187" s="40">
        <f t="shared" si="873"/>
        <v>18865.400000000001</v>
      </c>
      <c r="CE187" s="52"/>
      <c r="CF187" s="51">
        <f t="shared" ref="CF187:CG187" si="874">SUM(CF175:CF186)</f>
        <v>1.8620000000000001</v>
      </c>
      <c r="CG187" s="40">
        <f t="shared" si="874"/>
        <v>664.81</v>
      </c>
      <c r="CH187" s="52"/>
      <c r="CI187" s="51">
        <f t="shared" ref="CI187:CJ187" si="875">SUM(CI175:CI186)</f>
        <v>0</v>
      </c>
      <c r="CJ187" s="40">
        <f t="shared" si="875"/>
        <v>0</v>
      </c>
      <c r="CK187" s="52"/>
      <c r="CL187" s="51">
        <f t="shared" ref="CL187:CM187" si="876">SUM(CL175:CL186)</f>
        <v>0</v>
      </c>
      <c r="CM187" s="40">
        <f t="shared" si="876"/>
        <v>0</v>
      </c>
      <c r="CN187" s="52"/>
      <c r="CO187" s="51">
        <f t="shared" ref="CO187:CP187" si="877">SUM(CO175:CO186)</f>
        <v>0</v>
      </c>
      <c r="CP187" s="40">
        <f t="shared" si="877"/>
        <v>0</v>
      </c>
      <c r="CQ187" s="52"/>
      <c r="CR187" s="51">
        <f t="shared" ref="CR187:CS187" si="878">SUM(CR175:CR186)</f>
        <v>0</v>
      </c>
      <c r="CS187" s="40">
        <f t="shared" si="878"/>
        <v>0</v>
      </c>
      <c r="CT187" s="52"/>
      <c r="CU187" s="51">
        <f t="shared" ref="CU187:CV187" si="879">SUM(CU175:CU186)</f>
        <v>0</v>
      </c>
      <c r="CV187" s="40">
        <f t="shared" si="879"/>
        <v>0</v>
      </c>
      <c r="CW187" s="52"/>
      <c r="CX187" s="51">
        <f t="shared" ref="CX187:CY187" si="880">SUM(CX175:CX186)</f>
        <v>0</v>
      </c>
      <c r="CY187" s="40">
        <f t="shared" si="880"/>
        <v>0</v>
      </c>
      <c r="CZ187" s="52"/>
      <c r="DA187" s="51">
        <f t="shared" ref="DA187:DB187" si="881">SUM(DA175:DA186)</f>
        <v>0</v>
      </c>
      <c r="DB187" s="40">
        <f t="shared" si="881"/>
        <v>0</v>
      </c>
      <c r="DC187" s="52"/>
      <c r="DD187" s="51">
        <f t="shared" ref="DD187:DE187" si="882">SUM(DD175:DD186)</f>
        <v>156.44999999999999</v>
      </c>
      <c r="DE187" s="40">
        <f t="shared" si="882"/>
        <v>1577.03</v>
      </c>
      <c r="DF187" s="52"/>
      <c r="DG187" s="51">
        <f t="shared" ref="DG187:DH187" si="883">SUM(DG175:DG186)</f>
        <v>0</v>
      </c>
      <c r="DH187" s="40">
        <f t="shared" si="883"/>
        <v>0</v>
      </c>
      <c r="DI187" s="52"/>
      <c r="DJ187" s="51">
        <f t="shared" ref="DJ187:DK187" si="884">SUM(DJ175:DJ186)</f>
        <v>0</v>
      </c>
      <c r="DK187" s="40">
        <f t="shared" si="884"/>
        <v>0</v>
      </c>
      <c r="DL187" s="52"/>
      <c r="DM187" s="51">
        <f t="shared" ref="DM187:DN187" si="885">SUM(DM175:DM186)</f>
        <v>0</v>
      </c>
      <c r="DN187" s="40">
        <f t="shared" si="885"/>
        <v>0</v>
      </c>
      <c r="DO187" s="52"/>
      <c r="DP187" s="51">
        <f t="shared" ref="DP187:DQ187" si="886">SUM(DP175:DP186)</f>
        <v>0</v>
      </c>
      <c r="DQ187" s="40">
        <f t="shared" si="886"/>
        <v>0</v>
      </c>
      <c r="DR187" s="52"/>
      <c r="DS187" s="51">
        <f t="shared" ref="DS187:DT187" si="887">SUM(DS175:DS186)</f>
        <v>0</v>
      </c>
      <c r="DT187" s="40">
        <f t="shared" si="887"/>
        <v>0</v>
      </c>
      <c r="DU187" s="52"/>
      <c r="DV187" s="51">
        <f t="shared" ref="DV187:DW187" si="888">SUM(DV175:DV186)</f>
        <v>0</v>
      </c>
      <c r="DW187" s="40">
        <f t="shared" si="888"/>
        <v>0</v>
      </c>
      <c r="DX187" s="52"/>
      <c r="DY187" s="51">
        <f t="shared" ref="DY187:DZ187" si="889">SUM(DY175:DY186)</f>
        <v>0</v>
      </c>
      <c r="DZ187" s="40">
        <f t="shared" si="889"/>
        <v>0</v>
      </c>
      <c r="EA187" s="52"/>
      <c r="EB187" s="51">
        <f t="shared" ref="EB187:EC187" si="890">SUM(EB175:EB186)</f>
        <v>123.93</v>
      </c>
      <c r="EC187" s="40">
        <f t="shared" si="890"/>
        <v>7055.89</v>
      </c>
      <c r="ED187" s="52"/>
      <c r="EE187" s="51">
        <f t="shared" ref="EE187:EF187" si="891">SUM(EE175:EE186)</f>
        <v>307.48399999999998</v>
      </c>
      <c r="EF187" s="40">
        <f t="shared" si="891"/>
        <v>21079.71</v>
      </c>
      <c r="EG187" s="52"/>
      <c r="EH187" s="51">
        <f t="shared" ref="EH187:EI187" si="892">SUM(EH175:EH186)</f>
        <v>19.8</v>
      </c>
      <c r="EI187" s="40">
        <f t="shared" si="892"/>
        <v>138.62</v>
      </c>
      <c r="EJ187" s="52"/>
      <c r="EK187" s="51">
        <f t="shared" ref="EK187:EL187" si="893">SUM(EK175:EK186)</f>
        <v>0</v>
      </c>
      <c r="EL187" s="40">
        <f t="shared" si="893"/>
        <v>0</v>
      </c>
      <c r="EM187" s="52"/>
      <c r="EN187" s="41">
        <f t="shared" si="762"/>
        <v>51437.215000000004</v>
      </c>
      <c r="EO187" s="42">
        <f t="shared" si="763"/>
        <v>311660.78000000003</v>
      </c>
      <c r="EP187" s="4"/>
      <c r="EQ187" s="5"/>
      <c r="ER187" s="4"/>
      <c r="ES187" s="4"/>
      <c r="ET187" s="4"/>
      <c r="EU187" s="5"/>
      <c r="EV187" s="4"/>
      <c r="EW187" s="4"/>
      <c r="EX187" s="4"/>
      <c r="EY187" s="5"/>
      <c r="EZ187" s="4"/>
      <c r="FA187" s="4"/>
      <c r="FB187" s="4"/>
      <c r="FC187" s="5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3"/>
      <c r="GR187" s="3"/>
      <c r="GW187" s="3"/>
      <c r="HB187" s="3"/>
      <c r="HG187" s="3"/>
      <c r="HL187" s="3"/>
      <c r="HQ187" s="3"/>
      <c r="HV187" s="3"/>
      <c r="IA187" s="3"/>
      <c r="IF187" s="3"/>
      <c r="IK187" s="3"/>
      <c r="IP187" s="3"/>
      <c r="IU187" s="3"/>
      <c r="IZ187" s="3"/>
      <c r="JE187" s="3"/>
    </row>
    <row r="188" spans="1:265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94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95">AE188/AD188*1000</f>
        <v>28495.94250636323</v>
      </c>
      <c r="AG188" s="55">
        <v>3717.74</v>
      </c>
      <c r="AH188" s="13">
        <v>13204.31</v>
      </c>
      <c r="AI188" s="56">
        <f t="shared" ref="AI188:AI199" si="896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97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98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99">IF(CI188=0,0,CJ188/CI188*1000)</f>
        <v>0</v>
      </c>
      <c r="CL188" s="55">
        <v>0</v>
      </c>
      <c r="CM188" s="13">
        <v>0</v>
      </c>
      <c r="CN188" s="56">
        <f t="shared" ref="CN188:CN199" si="900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901">IF(CR188=0,0,CS188/CR188*1000)</f>
        <v>0</v>
      </c>
      <c r="CU188" s="55">
        <v>0</v>
      </c>
      <c r="CV188" s="13">
        <v>0</v>
      </c>
      <c r="CW188" s="56">
        <f t="shared" ref="CW188:CW199" si="902">IF(CU188=0,0,CV188/CU188*1000)</f>
        <v>0</v>
      </c>
      <c r="CX188" s="55">
        <v>0</v>
      </c>
      <c r="CY188" s="13">
        <v>0</v>
      </c>
      <c r="CZ188" s="56">
        <v>0</v>
      </c>
      <c r="DA188" s="55">
        <v>0</v>
      </c>
      <c r="DB188" s="13">
        <v>0</v>
      </c>
      <c r="DC188" s="56">
        <v>0</v>
      </c>
      <c r="DD188" s="55">
        <v>22</v>
      </c>
      <c r="DE188" s="13">
        <v>228.21</v>
      </c>
      <c r="DF188" s="56">
        <f t="shared" ref="DF188:DF199" si="903">DE188/DD188*1000</f>
        <v>10373.181818181818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v>0</v>
      </c>
      <c r="DM188" s="55">
        <v>0</v>
      </c>
      <c r="DN188" s="13">
        <v>0</v>
      </c>
      <c r="DO188" s="56">
        <f t="shared" ref="DO188:DO199" si="904">IF(DM188=0,0,DN188/DM188*1000)</f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v>0</v>
      </c>
      <c r="DV188" s="55">
        <v>0</v>
      </c>
      <c r="DW188" s="13">
        <v>0</v>
      </c>
      <c r="DX188" s="56">
        <f t="shared" ref="DX188:DX199" si="905">IF(DV188=0,0,DW188/DV188*1000)</f>
        <v>0</v>
      </c>
      <c r="DY188" s="55">
        <v>0</v>
      </c>
      <c r="DZ188" s="13">
        <v>0</v>
      </c>
      <c r="EA188" s="56">
        <v>0</v>
      </c>
      <c r="EB188" s="55">
        <v>24.524999999999999</v>
      </c>
      <c r="EC188" s="13">
        <v>1892.53</v>
      </c>
      <c r="ED188" s="56">
        <f t="shared" ref="ED188:ED199" si="906">EC188/EB188*1000</f>
        <v>77167.380224260967</v>
      </c>
      <c r="EE188" s="55">
        <v>85.144999999999996</v>
      </c>
      <c r="EF188" s="13">
        <v>3317.66</v>
      </c>
      <c r="EG188" s="56">
        <f t="shared" ref="EG188:EG199" si="907">EF188/EE188*1000</f>
        <v>38964.824710787485</v>
      </c>
      <c r="EH188" s="55">
        <v>0</v>
      </c>
      <c r="EI188" s="13">
        <v>0</v>
      </c>
      <c r="EJ188" s="56">
        <v>0</v>
      </c>
      <c r="EK188" s="55">
        <v>0</v>
      </c>
      <c r="EL188" s="13">
        <v>0</v>
      </c>
      <c r="EM188" s="56">
        <v>0</v>
      </c>
      <c r="EN188" s="11">
        <f t="shared" ref="EN188:EN213" si="908">SUM(C188,F188,I188,L188,O188,U188,X188,AA188,AD188,AJ188,AM188,AS188,AY188,BB188,BE188,BH188,BK188,BN188,BQ188,CC188,CF188,CO188,DA188,DD188,DG188,DJ188,DP188,DY188,EB188,EE188,EK188,AV188+AG188+BZ188+R188+BT188+EH188+BW188+AP188+DS188+CX188)</f>
        <v>4136.4830000000002</v>
      </c>
      <c r="EO188" s="14">
        <f t="shared" ref="EO188:EO213" si="909">SUM(D188,G188,J188,M188,P188,V188,Y188,AB188,AE188,AK188,AN188,AT188,AZ188,BC188,BF188,BI188,BL188,BO188,BR188,CD188,CG188,CP188,DB188,DE188,DH188,DK188,DQ188,DZ188,EC188,EF188,EL188,AW188+AH188+CA188+S188+BU188+EI188+BX188+AQ188+DT188+CY188)</f>
        <v>27923.16</v>
      </c>
      <c r="EP188" s="4"/>
      <c r="EQ188" s="5"/>
      <c r="ER188" s="4"/>
      <c r="ES188" s="4"/>
      <c r="ET188" s="4"/>
      <c r="EU188" s="5"/>
      <c r="EV188" s="4"/>
      <c r="EW188" s="4"/>
      <c r="EX188" s="4"/>
      <c r="EY188" s="5"/>
      <c r="EZ188" s="4"/>
      <c r="FA188" s="4"/>
      <c r="FB188" s="4"/>
      <c r="FC188" s="5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94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95"/>
        <v>25692.689207878295</v>
      </c>
      <c r="AG189" s="55">
        <v>4033.34</v>
      </c>
      <c r="AH189" s="13">
        <v>14268.11</v>
      </c>
      <c r="AI189" s="56">
        <f t="shared" si="896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910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911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98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99"/>
        <v>0</v>
      </c>
      <c r="CL189" s="55">
        <v>0</v>
      </c>
      <c r="CM189" s="13">
        <v>0</v>
      </c>
      <c r="CN189" s="56">
        <f t="shared" si="900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901"/>
        <v>0</v>
      </c>
      <c r="CU189" s="55">
        <v>0</v>
      </c>
      <c r="CV189" s="13">
        <v>0</v>
      </c>
      <c r="CW189" s="56">
        <f t="shared" si="902"/>
        <v>0</v>
      </c>
      <c r="CX189" s="55">
        <v>0</v>
      </c>
      <c r="CY189" s="13">
        <v>0</v>
      </c>
      <c r="CZ189" s="56">
        <v>0</v>
      </c>
      <c r="DA189" s="55">
        <v>0</v>
      </c>
      <c r="DB189" s="13">
        <v>0</v>
      </c>
      <c r="DC189" s="56">
        <v>0</v>
      </c>
      <c r="DD189" s="55">
        <v>2.4</v>
      </c>
      <c r="DE189" s="13">
        <v>93.56</v>
      </c>
      <c r="DF189" s="56">
        <f t="shared" si="903"/>
        <v>38983.333333333336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v>0</v>
      </c>
      <c r="DM189" s="55">
        <v>0</v>
      </c>
      <c r="DN189" s="13">
        <v>0</v>
      </c>
      <c r="DO189" s="56">
        <f t="shared" si="904"/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v>0</v>
      </c>
      <c r="DV189" s="55">
        <v>0</v>
      </c>
      <c r="DW189" s="13">
        <v>0</v>
      </c>
      <c r="DX189" s="56">
        <f t="shared" si="905"/>
        <v>0</v>
      </c>
      <c r="DY189" s="55">
        <v>0</v>
      </c>
      <c r="DZ189" s="13">
        <v>0</v>
      </c>
      <c r="EA189" s="56">
        <v>0</v>
      </c>
      <c r="EB189" s="55">
        <v>17.573</v>
      </c>
      <c r="EC189" s="13">
        <v>1196.56</v>
      </c>
      <c r="ED189" s="56">
        <f t="shared" si="906"/>
        <v>68090.82114607637</v>
      </c>
      <c r="EE189" s="55">
        <v>54.585000000000001</v>
      </c>
      <c r="EF189" s="13">
        <v>2011.74</v>
      </c>
      <c r="EG189" s="56">
        <f t="shared" si="907"/>
        <v>36855.179994503982</v>
      </c>
      <c r="EH189" s="55">
        <v>0</v>
      </c>
      <c r="EI189" s="13">
        <v>0</v>
      </c>
      <c r="EJ189" s="56">
        <v>0</v>
      </c>
      <c r="EK189" s="55">
        <v>0</v>
      </c>
      <c r="EL189" s="13">
        <v>0</v>
      </c>
      <c r="EM189" s="56">
        <v>0</v>
      </c>
      <c r="EN189" s="11">
        <f t="shared" si="908"/>
        <v>4398.857</v>
      </c>
      <c r="EO189" s="14">
        <f t="shared" si="909"/>
        <v>27193.57</v>
      </c>
      <c r="EP189" s="4"/>
      <c r="EQ189" s="5"/>
      <c r="ER189" s="4"/>
      <c r="ES189" s="4"/>
      <c r="ET189" s="4"/>
      <c r="EU189" s="5"/>
      <c r="EV189" s="4"/>
      <c r="EW189" s="4"/>
      <c r="EX189" s="4"/>
      <c r="EY189" s="5"/>
      <c r="EZ189" s="4"/>
      <c r="FA189" s="4"/>
      <c r="FB189" s="4"/>
      <c r="FC189" s="5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912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94"/>
        <v>35269.363591514557</v>
      </c>
      <c r="AA190" s="55">
        <v>5</v>
      </c>
      <c r="AB190" s="13">
        <v>1895.34</v>
      </c>
      <c r="AC190" s="56">
        <f t="shared" ref="AC190:AC192" si="913">AB190/AA190*1000</f>
        <v>379068</v>
      </c>
      <c r="AD190" s="63">
        <v>98</v>
      </c>
      <c r="AE190" s="13">
        <v>3282.8</v>
      </c>
      <c r="AF190" s="56">
        <f t="shared" si="895"/>
        <v>33497.959183673476</v>
      </c>
      <c r="AG190" s="55">
        <v>5071.3999999999996</v>
      </c>
      <c r="AH190" s="13">
        <v>18123.3</v>
      </c>
      <c r="AI190" s="56">
        <f t="shared" si="896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914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97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98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99"/>
        <v>0</v>
      </c>
      <c r="CL190" s="55">
        <v>0</v>
      </c>
      <c r="CM190" s="13">
        <v>0</v>
      </c>
      <c r="CN190" s="56">
        <f t="shared" si="900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901"/>
        <v>0</v>
      </c>
      <c r="CU190" s="55">
        <v>0</v>
      </c>
      <c r="CV190" s="13">
        <v>0</v>
      </c>
      <c r="CW190" s="56">
        <f t="shared" si="902"/>
        <v>0</v>
      </c>
      <c r="CX190" s="55">
        <v>0</v>
      </c>
      <c r="CY190" s="13">
        <v>0</v>
      </c>
      <c r="CZ190" s="56">
        <v>0</v>
      </c>
      <c r="DA190" s="55">
        <v>0</v>
      </c>
      <c r="DB190" s="13">
        <v>0</v>
      </c>
      <c r="DC190" s="56">
        <v>0</v>
      </c>
      <c r="DD190" s="55">
        <v>44</v>
      </c>
      <c r="DE190" s="13">
        <v>425.31</v>
      </c>
      <c r="DF190" s="56">
        <f t="shared" si="903"/>
        <v>9666.136363636364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v>0</v>
      </c>
      <c r="DM190" s="55">
        <v>0</v>
      </c>
      <c r="DN190" s="13">
        <v>0</v>
      </c>
      <c r="DO190" s="56">
        <f t="shared" si="904"/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v>0</v>
      </c>
      <c r="DV190" s="55">
        <v>0</v>
      </c>
      <c r="DW190" s="13">
        <v>0</v>
      </c>
      <c r="DX190" s="56">
        <f t="shared" si="905"/>
        <v>0</v>
      </c>
      <c r="DY190" s="55">
        <v>0</v>
      </c>
      <c r="DZ190" s="13">
        <v>0</v>
      </c>
      <c r="EA190" s="56">
        <v>0</v>
      </c>
      <c r="EB190" s="55">
        <v>0</v>
      </c>
      <c r="EC190" s="13">
        <v>0</v>
      </c>
      <c r="ED190" s="56">
        <v>0</v>
      </c>
      <c r="EE190" s="55">
        <v>41.283000000000001</v>
      </c>
      <c r="EF190" s="13">
        <v>2367.0300000000002</v>
      </c>
      <c r="EG190" s="56">
        <f t="shared" si="907"/>
        <v>57336.676113654532</v>
      </c>
      <c r="EH190" s="55">
        <v>0</v>
      </c>
      <c r="EI190" s="13">
        <v>0</v>
      </c>
      <c r="EJ190" s="56">
        <v>0</v>
      </c>
      <c r="EK190" s="55">
        <v>0</v>
      </c>
      <c r="EL190" s="13">
        <v>0</v>
      </c>
      <c r="EM190" s="56">
        <v>0</v>
      </c>
      <c r="EN190" s="11">
        <f t="shared" si="908"/>
        <v>5513.4059999999999</v>
      </c>
      <c r="EO190" s="14">
        <f t="shared" si="909"/>
        <v>34561.130000000005</v>
      </c>
      <c r="EP190" s="4"/>
      <c r="EQ190" s="5"/>
      <c r="ER190" s="4"/>
      <c r="ES190" s="4"/>
      <c r="ET190" s="4"/>
      <c r="EU190" s="5"/>
      <c r="EV190" s="4"/>
      <c r="EW190" s="4"/>
      <c r="EX190" s="4"/>
      <c r="EY190" s="5"/>
      <c r="EZ190" s="4"/>
      <c r="FA190" s="4"/>
      <c r="FB190" s="4"/>
      <c r="FC190" s="5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915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94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95"/>
        <v>49564.807046979862</v>
      </c>
      <c r="AG191" s="55">
        <v>4778.83</v>
      </c>
      <c r="AH191" s="13">
        <v>17774.77</v>
      </c>
      <c r="AI191" s="56">
        <f t="shared" si="896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98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99"/>
        <v>0</v>
      </c>
      <c r="CL191" s="55">
        <v>0</v>
      </c>
      <c r="CM191" s="13">
        <v>0</v>
      </c>
      <c r="CN191" s="56">
        <f t="shared" si="900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901"/>
        <v>0</v>
      </c>
      <c r="CU191" s="55">
        <v>0</v>
      </c>
      <c r="CV191" s="13">
        <v>0</v>
      </c>
      <c r="CW191" s="56">
        <f t="shared" si="902"/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v>0</v>
      </c>
      <c r="DM191" s="55">
        <v>0</v>
      </c>
      <c r="DN191" s="13">
        <v>0</v>
      </c>
      <c r="DO191" s="56">
        <f t="shared" si="904"/>
        <v>0</v>
      </c>
      <c r="DP191" s="55">
        <v>0</v>
      </c>
      <c r="DQ191" s="13">
        <v>0</v>
      </c>
      <c r="DR191" s="56">
        <v>0</v>
      </c>
      <c r="DS191" s="55">
        <v>1E-3</v>
      </c>
      <c r="DT191" s="13">
        <v>0.54</v>
      </c>
      <c r="DU191" s="56">
        <f t="shared" ref="DU191" si="916">DT191/DS191*1000</f>
        <v>540000</v>
      </c>
      <c r="DV191" s="55">
        <v>0</v>
      </c>
      <c r="DW191" s="13">
        <v>0</v>
      </c>
      <c r="DX191" s="56">
        <f t="shared" si="905"/>
        <v>0</v>
      </c>
      <c r="DY191" s="55">
        <v>0</v>
      </c>
      <c r="DZ191" s="13">
        <v>0</v>
      </c>
      <c r="EA191" s="56">
        <v>0</v>
      </c>
      <c r="EB191" s="55">
        <v>9.25</v>
      </c>
      <c r="EC191" s="13">
        <v>1209.1500000000001</v>
      </c>
      <c r="ED191" s="56">
        <f t="shared" si="906"/>
        <v>130718.91891891892</v>
      </c>
      <c r="EE191" s="55">
        <v>68.441999999999993</v>
      </c>
      <c r="EF191" s="13">
        <v>11553.23</v>
      </c>
      <c r="EG191" s="56">
        <f t="shared" si="907"/>
        <v>168803.22024487887</v>
      </c>
      <c r="EH191" s="55">
        <v>0</v>
      </c>
      <c r="EI191" s="13">
        <v>0</v>
      </c>
      <c r="EJ191" s="56">
        <v>0</v>
      </c>
      <c r="EK191" s="55">
        <v>0</v>
      </c>
      <c r="EL191" s="13">
        <v>0</v>
      </c>
      <c r="EM191" s="56">
        <v>0</v>
      </c>
      <c r="EN191" s="11">
        <f t="shared" si="908"/>
        <v>5012.085</v>
      </c>
      <c r="EO191" s="14">
        <f t="shared" si="909"/>
        <v>35754.979999999996</v>
      </c>
      <c r="EP191" s="4"/>
      <c r="EQ191" s="5"/>
      <c r="ER191" s="4"/>
      <c r="ES191" s="4"/>
      <c r="ET191" s="4"/>
      <c r="EU191" s="5"/>
      <c r="EV191" s="4"/>
      <c r="EW191" s="4"/>
      <c r="EX191" s="4"/>
      <c r="EY191" s="5"/>
      <c r="EZ191" s="4"/>
      <c r="FA191" s="4"/>
      <c r="FB191" s="4"/>
      <c r="FC191" s="5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912"/>
        <v>175095.83333333337</v>
      </c>
      <c r="I192" s="55">
        <v>2.9470000000000001</v>
      </c>
      <c r="J192" s="13">
        <v>77.13</v>
      </c>
      <c r="K192" s="56">
        <f t="shared" ref="K192" si="917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918">V192/U192*1000</f>
        <v>30694.744878483267</v>
      </c>
      <c r="X192" s="55">
        <v>77</v>
      </c>
      <c r="Y192" s="13">
        <v>3466.26</v>
      </c>
      <c r="Z192" s="56">
        <f t="shared" si="894"/>
        <v>45016.363636363632</v>
      </c>
      <c r="AA192" s="55">
        <v>18.399999999999999</v>
      </c>
      <c r="AB192" s="13">
        <v>7657.92</v>
      </c>
      <c r="AC192" s="56">
        <f t="shared" si="913"/>
        <v>416191.30434782611</v>
      </c>
      <c r="AD192" s="63">
        <v>60.3</v>
      </c>
      <c r="AE192" s="13">
        <v>1566.61</v>
      </c>
      <c r="AF192" s="56">
        <f t="shared" si="895"/>
        <v>25980.265339966831</v>
      </c>
      <c r="AG192" s="55">
        <v>4445.16</v>
      </c>
      <c r="AH192" s="13">
        <v>16465.939999999999</v>
      </c>
      <c r="AI192" s="56">
        <f t="shared" si="896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919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99"/>
        <v>0</v>
      </c>
      <c r="CL192" s="55">
        <v>0</v>
      </c>
      <c r="CM192" s="13">
        <v>0</v>
      </c>
      <c r="CN192" s="56">
        <f t="shared" si="900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901"/>
        <v>0</v>
      </c>
      <c r="CU192" s="55">
        <v>0</v>
      </c>
      <c r="CV192" s="13">
        <v>0</v>
      </c>
      <c r="CW192" s="56">
        <f t="shared" si="902"/>
        <v>0</v>
      </c>
      <c r="CX192" s="55">
        <v>0</v>
      </c>
      <c r="CY192" s="13">
        <v>0</v>
      </c>
      <c r="CZ192" s="56">
        <v>0</v>
      </c>
      <c r="DA192" s="55">
        <v>0</v>
      </c>
      <c r="DB192" s="13">
        <v>0</v>
      </c>
      <c r="DC192" s="56">
        <v>0</v>
      </c>
      <c r="DD192" s="55">
        <v>22</v>
      </c>
      <c r="DE192" s="13">
        <v>213.54</v>
      </c>
      <c r="DF192" s="56">
        <f t="shared" si="903"/>
        <v>9706.363636363636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v>0</v>
      </c>
      <c r="DM192" s="55">
        <v>0</v>
      </c>
      <c r="DN192" s="13">
        <v>0</v>
      </c>
      <c r="DO192" s="56">
        <f t="shared" si="904"/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v>0</v>
      </c>
      <c r="DV192" s="55">
        <v>0</v>
      </c>
      <c r="DW192" s="13">
        <v>0</v>
      </c>
      <c r="DX192" s="56">
        <f t="shared" si="905"/>
        <v>0</v>
      </c>
      <c r="DY192" s="55">
        <v>0</v>
      </c>
      <c r="DZ192" s="13">
        <v>0</v>
      </c>
      <c r="EA192" s="56">
        <v>0</v>
      </c>
      <c r="EB192" s="55">
        <v>7.2750000000000004</v>
      </c>
      <c r="EC192" s="13">
        <v>936.18</v>
      </c>
      <c r="ED192" s="56">
        <f t="shared" si="906"/>
        <v>128684.53608247421</v>
      </c>
      <c r="EE192" s="55">
        <v>47.670999999999999</v>
      </c>
      <c r="EF192" s="13">
        <v>6175.17</v>
      </c>
      <c r="EG192" s="56">
        <f t="shared" si="907"/>
        <v>129537.24486585136</v>
      </c>
      <c r="EH192" s="55">
        <v>0</v>
      </c>
      <c r="EI192" s="13">
        <v>0</v>
      </c>
      <c r="EJ192" s="56">
        <v>0</v>
      </c>
      <c r="EK192" s="55">
        <v>0</v>
      </c>
      <c r="EL192" s="13">
        <v>0</v>
      </c>
      <c r="EM192" s="56">
        <v>0</v>
      </c>
      <c r="EN192" s="11">
        <f t="shared" si="908"/>
        <v>4718.6710000000003</v>
      </c>
      <c r="EO192" s="14">
        <f t="shared" si="909"/>
        <v>37574.850000000006</v>
      </c>
      <c r="EP192" s="4"/>
      <c r="EQ192" s="5"/>
      <c r="ER192" s="4"/>
      <c r="ES192" s="4"/>
      <c r="ET192" s="4"/>
      <c r="EU192" s="5"/>
      <c r="EV192" s="4"/>
      <c r="EW192" s="4"/>
      <c r="EX192" s="4"/>
      <c r="EY192" s="5"/>
      <c r="EZ192" s="4"/>
      <c r="FA192" s="4"/>
      <c r="FB192" s="4"/>
      <c r="FC192" s="5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920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918"/>
        <v>50399.434229137194</v>
      </c>
      <c r="X193" s="55">
        <v>11.725</v>
      </c>
      <c r="Y193" s="13">
        <v>690.50099999999998</v>
      </c>
      <c r="Z193" s="56">
        <f t="shared" si="894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95"/>
        <v>28366.932911778575</v>
      </c>
      <c r="AG193" s="55">
        <v>5105.68</v>
      </c>
      <c r="AH193" s="13">
        <v>18838.377</v>
      </c>
      <c r="AI193" s="56">
        <f t="shared" si="896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919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911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98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99"/>
        <v>0</v>
      </c>
      <c r="CL193" s="55">
        <v>0</v>
      </c>
      <c r="CM193" s="13">
        <v>0</v>
      </c>
      <c r="CN193" s="56">
        <f t="shared" si="900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901"/>
        <v>0</v>
      </c>
      <c r="CU193" s="55">
        <v>0</v>
      </c>
      <c r="CV193" s="13">
        <v>0</v>
      </c>
      <c r="CW193" s="56">
        <f t="shared" si="902"/>
        <v>0</v>
      </c>
      <c r="CX193" s="55">
        <v>0</v>
      </c>
      <c r="CY193" s="13">
        <v>0</v>
      </c>
      <c r="CZ193" s="56">
        <v>0</v>
      </c>
      <c r="DA193" s="55">
        <v>0</v>
      </c>
      <c r="DB193" s="13">
        <v>0</v>
      </c>
      <c r="DC193" s="56">
        <v>0</v>
      </c>
      <c r="DD193" s="55">
        <v>22</v>
      </c>
      <c r="DE193" s="13">
        <v>208.43199999999999</v>
      </c>
      <c r="DF193" s="56">
        <f t="shared" si="903"/>
        <v>9474.181818181818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v>0</v>
      </c>
      <c r="DM193" s="55">
        <v>0</v>
      </c>
      <c r="DN193" s="13">
        <v>0</v>
      </c>
      <c r="DO193" s="56">
        <f t="shared" si="904"/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v>0</v>
      </c>
      <c r="DV193" s="55">
        <v>0</v>
      </c>
      <c r="DW193" s="13">
        <v>0</v>
      </c>
      <c r="DX193" s="56">
        <f t="shared" si="905"/>
        <v>0</v>
      </c>
      <c r="DY193" s="55">
        <v>0</v>
      </c>
      <c r="DZ193" s="13">
        <v>0</v>
      </c>
      <c r="EA193" s="56">
        <v>0</v>
      </c>
      <c r="EB193" s="55">
        <v>20</v>
      </c>
      <c r="EC193" s="13">
        <v>173.24100000000001</v>
      </c>
      <c r="ED193" s="56">
        <f t="shared" si="906"/>
        <v>8662.0500000000011</v>
      </c>
      <c r="EE193" s="55">
        <v>38.037999999999997</v>
      </c>
      <c r="EF193" s="13">
        <v>2265.9749999999999</v>
      </c>
      <c r="EG193" s="56">
        <f t="shared" si="907"/>
        <v>59571.349702928652</v>
      </c>
      <c r="EH193" s="55">
        <v>0</v>
      </c>
      <c r="EI193" s="13">
        <v>0</v>
      </c>
      <c r="EJ193" s="56">
        <v>0</v>
      </c>
      <c r="EK193" s="55">
        <v>0</v>
      </c>
      <c r="EL193" s="13">
        <v>0</v>
      </c>
      <c r="EM193" s="56">
        <v>0</v>
      </c>
      <c r="EN193" s="11">
        <f t="shared" si="908"/>
        <v>5397.9520000000002</v>
      </c>
      <c r="EO193" s="14">
        <f t="shared" si="909"/>
        <v>27196.803</v>
      </c>
      <c r="EP193" s="4"/>
      <c r="EQ193" s="5"/>
      <c r="ER193" s="4"/>
      <c r="ES193" s="4"/>
      <c r="ET193" s="4"/>
      <c r="EU193" s="5"/>
      <c r="EV193" s="4"/>
      <c r="EW193" s="4"/>
      <c r="EX193" s="4"/>
      <c r="EY193" s="5"/>
      <c r="EZ193" s="4"/>
      <c r="FA193" s="4"/>
      <c r="FB193" s="4"/>
      <c r="FC193" s="5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918"/>
        <v>48645.466041806147</v>
      </c>
      <c r="X194" s="55">
        <v>43.75</v>
      </c>
      <c r="Y194" s="13">
        <v>2878.395</v>
      </c>
      <c r="Z194" s="56">
        <f t="shared" si="894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95"/>
        <v>198971.32169576059</v>
      </c>
      <c r="AG194" s="55">
        <v>5227.97</v>
      </c>
      <c r="AH194" s="13">
        <v>19568.487000000001</v>
      </c>
      <c r="AI194" s="56">
        <f t="shared" si="896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919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97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98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99"/>
        <v>0</v>
      </c>
      <c r="CL194" s="55">
        <v>0</v>
      </c>
      <c r="CM194" s="13">
        <v>0</v>
      </c>
      <c r="CN194" s="56">
        <f t="shared" si="900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901"/>
        <v>0</v>
      </c>
      <c r="CU194" s="55">
        <v>0</v>
      </c>
      <c r="CV194" s="13">
        <v>0</v>
      </c>
      <c r="CW194" s="56">
        <f t="shared" si="902"/>
        <v>0</v>
      </c>
      <c r="CX194" s="55">
        <v>31.7</v>
      </c>
      <c r="CY194" s="13">
        <v>3701.3209999999999</v>
      </c>
      <c r="CZ194" s="56">
        <f>CY194/CX194*1000</f>
        <v>116760.91482649843</v>
      </c>
      <c r="DA194" s="55">
        <v>0</v>
      </c>
      <c r="DB194" s="13">
        <v>0</v>
      </c>
      <c r="DC194" s="56">
        <v>0</v>
      </c>
      <c r="DD194" s="55">
        <v>66</v>
      </c>
      <c r="DE194" s="13">
        <v>674.24199999999996</v>
      </c>
      <c r="DF194" s="56">
        <f>DE194/DD194*1000</f>
        <v>10215.787878787878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v>0</v>
      </c>
      <c r="DM194" s="55">
        <v>0</v>
      </c>
      <c r="DN194" s="13">
        <v>0</v>
      </c>
      <c r="DO194" s="56">
        <f t="shared" si="904"/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v>0</v>
      </c>
      <c r="DV194" s="55">
        <v>0</v>
      </c>
      <c r="DW194" s="13">
        <v>0</v>
      </c>
      <c r="DX194" s="56">
        <f t="shared" si="905"/>
        <v>0</v>
      </c>
      <c r="DY194" s="55">
        <v>0</v>
      </c>
      <c r="DZ194" s="13">
        <v>0</v>
      </c>
      <c r="EA194" s="56">
        <v>0</v>
      </c>
      <c r="EB194" s="55">
        <v>17.345790000000001</v>
      </c>
      <c r="EC194" s="13">
        <v>2335.5140000000001</v>
      </c>
      <c r="ED194" s="56">
        <f t="shared" si="906"/>
        <v>134644.42957051826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55">
        <v>0</v>
      </c>
      <c r="EL194" s="13">
        <v>0</v>
      </c>
      <c r="EM194" s="56">
        <v>0</v>
      </c>
      <c r="EN194" s="11">
        <f t="shared" si="908"/>
        <v>5569.2367899999999</v>
      </c>
      <c r="EO194" s="14">
        <f t="shared" si="909"/>
        <v>33958.654999999999</v>
      </c>
      <c r="EP194" s="4"/>
      <c r="EQ194" s="5"/>
      <c r="ER194" s="4"/>
      <c r="ES194" s="4"/>
      <c r="ET194" s="4"/>
      <c r="EU194" s="5"/>
      <c r="EV194" s="4"/>
      <c r="EW194" s="4"/>
      <c r="EX194" s="4"/>
      <c r="EY194" s="5"/>
      <c r="EZ194" s="4"/>
      <c r="FA194" s="4"/>
      <c r="FB194" s="4"/>
      <c r="FC194" s="5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918"/>
        <v>56065.291479820626</v>
      </c>
      <c r="X195" s="55">
        <v>2.5999999999999999E-2</v>
      </c>
      <c r="Y195" s="13">
        <v>36.664000000000001</v>
      </c>
      <c r="Z195" s="56">
        <f t="shared" si="894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95"/>
        <v>25096.372940267767</v>
      </c>
      <c r="AG195" s="55">
        <v>5955.84</v>
      </c>
      <c r="AH195" s="13">
        <v>22912.764999999999</v>
      </c>
      <c r="AI195" s="56">
        <f t="shared" si="896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919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910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98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99"/>
        <v>0</v>
      </c>
      <c r="CL195" s="55">
        <v>0</v>
      </c>
      <c r="CM195" s="13">
        <v>0</v>
      </c>
      <c r="CN195" s="56">
        <f t="shared" si="900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901"/>
        <v>0</v>
      </c>
      <c r="CU195" s="55">
        <v>0</v>
      </c>
      <c r="CV195" s="13">
        <v>0</v>
      </c>
      <c r="CW195" s="56">
        <f t="shared" si="902"/>
        <v>0</v>
      </c>
      <c r="CX195" s="55">
        <v>0</v>
      </c>
      <c r="CY195" s="13">
        <v>0</v>
      </c>
      <c r="CZ195" s="56">
        <v>0</v>
      </c>
      <c r="DA195" s="55">
        <v>0</v>
      </c>
      <c r="DB195" s="13">
        <v>0</v>
      </c>
      <c r="DC195" s="56">
        <v>0</v>
      </c>
      <c r="DD195" s="55">
        <v>22</v>
      </c>
      <c r="DE195" s="13">
        <v>222.63300000000001</v>
      </c>
      <c r="DF195" s="56">
        <f t="shared" si="903"/>
        <v>10119.68181818182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v>0</v>
      </c>
      <c r="DM195" s="55">
        <v>0</v>
      </c>
      <c r="DN195" s="13">
        <v>0</v>
      </c>
      <c r="DO195" s="56">
        <f t="shared" si="904"/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v>0</v>
      </c>
      <c r="DV195" s="55">
        <v>0</v>
      </c>
      <c r="DW195" s="13">
        <v>0</v>
      </c>
      <c r="DX195" s="56">
        <f t="shared" si="905"/>
        <v>0</v>
      </c>
      <c r="DY195" s="55">
        <v>0</v>
      </c>
      <c r="DZ195" s="13">
        <v>0</v>
      </c>
      <c r="EA195" s="56">
        <v>0</v>
      </c>
      <c r="EB195" s="55">
        <v>7.5739999999999998</v>
      </c>
      <c r="EC195" s="13">
        <v>1519.75</v>
      </c>
      <c r="ED195" s="56">
        <f t="shared" si="906"/>
        <v>200653.55162397676</v>
      </c>
      <c r="EE195" s="55">
        <v>93.578000000000003</v>
      </c>
      <c r="EF195" s="13">
        <v>20682.899000000001</v>
      </c>
      <c r="EG195" s="56">
        <f t="shared" si="907"/>
        <v>221023.09303468763</v>
      </c>
      <c r="EH195" s="55">
        <v>0</v>
      </c>
      <c r="EI195" s="13">
        <v>0</v>
      </c>
      <c r="EJ195" s="56">
        <v>0</v>
      </c>
      <c r="EK195" s="55">
        <v>0</v>
      </c>
      <c r="EL195" s="13">
        <v>0</v>
      </c>
      <c r="EM195" s="56">
        <v>0</v>
      </c>
      <c r="EN195" s="11">
        <f t="shared" si="908"/>
        <v>6343.7120000000004</v>
      </c>
      <c r="EO195" s="14">
        <f t="shared" si="909"/>
        <v>52367.231</v>
      </c>
      <c r="EP195" s="4"/>
      <c r="EQ195" s="5"/>
      <c r="ER195" s="4"/>
      <c r="ES195" s="4"/>
      <c r="ET195" s="4"/>
      <c r="EU195" s="5"/>
      <c r="EV195" s="4"/>
      <c r="EW195" s="4"/>
      <c r="EX195" s="4"/>
      <c r="EY195" s="5"/>
      <c r="EZ195" s="4"/>
      <c r="FA195" s="4"/>
      <c r="FB195" s="4"/>
      <c r="FC195" s="5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94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95"/>
        <v>43311.806058411785</v>
      </c>
      <c r="AG196" s="55">
        <v>4938.75</v>
      </c>
      <c r="AH196" s="13">
        <v>18881.538</v>
      </c>
      <c r="AI196" s="56">
        <f t="shared" si="896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919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97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98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99"/>
        <v>0</v>
      </c>
      <c r="CL196" s="55">
        <v>0</v>
      </c>
      <c r="CM196" s="13">
        <v>0</v>
      </c>
      <c r="CN196" s="56">
        <f t="shared" si="900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901"/>
        <v>0</v>
      </c>
      <c r="CU196" s="55">
        <v>0</v>
      </c>
      <c r="CV196" s="13">
        <v>0</v>
      </c>
      <c r="CW196" s="56">
        <f t="shared" si="902"/>
        <v>0</v>
      </c>
      <c r="CX196" s="55">
        <v>0</v>
      </c>
      <c r="CY196" s="13">
        <v>0</v>
      </c>
      <c r="CZ196" s="56">
        <v>0</v>
      </c>
      <c r="DA196" s="55">
        <v>0</v>
      </c>
      <c r="DB196" s="13">
        <v>0</v>
      </c>
      <c r="DC196" s="56">
        <v>0</v>
      </c>
      <c r="DD196" s="55">
        <v>22</v>
      </c>
      <c r="DE196" s="13">
        <v>233.953</v>
      </c>
      <c r="DF196" s="56">
        <f t="shared" si="903"/>
        <v>10634.227272727272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v>0</v>
      </c>
      <c r="DM196" s="55">
        <v>0</v>
      </c>
      <c r="DN196" s="13">
        <v>0</v>
      </c>
      <c r="DO196" s="56">
        <f t="shared" si="904"/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v>0</v>
      </c>
      <c r="DV196" s="55">
        <v>0</v>
      </c>
      <c r="DW196" s="13">
        <v>0</v>
      </c>
      <c r="DX196" s="56">
        <f t="shared" si="905"/>
        <v>0</v>
      </c>
      <c r="DY196" s="55">
        <v>0</v>
      </c>
      <c r="DZ196" s="13">
        <v>0</v>
      </c>
      <c r="EA196" s="56">
        <v>0</v>
      </c>
      <c r="EB196" s="55">
        <v>7.2750000000000004</v>
      </c>
      <c r="EC196" s="13">
        <v>937.63</v>
      </c>
      <c r="ED196" s="56">
        <f t="shared" si="906"/>
        <v>128883.84879725086</v>
      </c>
      <c r="EE196" s="55">
        <v>108.9554</v>
      </c>
      <c r="EF196" s="13">
        <v>5678.402</v>
      </c>
      <c r="EG196" s="56">
        <f t="shared" si="907"/>
        <v>52116.756030449164</v>
      </c>
      <c r="EH196" s="55">
        <v>0</v>
      </c>
      <c r="EI196" s="13">
        <v>0</v>
      </c>
      <c r="EJ196" s="56">
        <v>0</v>
      </c>
      <c r="EK196" s="55">
        <v>0</v>
      </c>
      <c r="EL196" s="13">
        <v>0</v>
      </c>
      <c r="EM196" s="56">
        <v>0</v>
      </c>
      <c r="EN196" s="11">
        <f t="shared" si="908"/>
        <v>5379.4534000000003</v>
      </c>
      <c r="EO196" s="14">
        <f t="shared" si="909"/>
        <v>33701.813999999998</v>
      </c>
      <c r="EP196" s="4"/>
      <c r="EQ196" s="5"/>
      <c r="ER196" s="4"/>
      <c r="ES196" s="4"/>
      <c r="ET196" s="4"/>
      <c r="EU196" s="5"/>
      <c r="EV196" s="4"/>
      <c r="EW196" s="4"/>
      <c r="EX196" s="4"/>
      <c r="EY196" s="5"/>
      <c r="EZ196" s="4"/>
      <c r="FA196" s="4"/>
      <c r="FB196" s="4"/>
      <c r="FC196" s="5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94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95"/>
        <v>28723.378212974298</v>
      </c>
      <c r="AG197" s="55">
        <v>5981.57</v>
      </c>
      <c r="AH197" s="13">
        <v>25352.721000000001</v>
      </c>
      <c r="AI197" s="56">
        <f t="shared" si="896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919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97"/>
        <v>506471.65991902835</v>
      </c>
      <c r="BH197" s="55">
        <v>2.2759999999999998</v>
      </c>
      <c r="BI197" s="13">
        <v>167.952</v>
      </c>
      <c r="BJ197" s="56">
        <f t="shared" ref="BJ197" si="921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99"/>
        <v>0</v>
      </c>
      <c r="CL197" s="55">
        <v>0</v>
      </c>
      <c r="CM197" s="13">
        <v>0</v>
      </c>
      <c r="CN197" s="56">
        <f t="shared" si="900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901"/>
        <v>0</v>
      </c>
      <c r="CU197" s="55">
        <v>0</v>
      </c>
      <c r="CV197" s="13">
        <v>0</v>
      </c>
      <c r="CW197" s="56">
        <f t="shared" si="902"/>
        <v>0</v>
      </c>
      <c r="CX197" s="55">
        <v>0</v>
      </c>
      <c r="CY197" s="13">
        <v>0</v>
      </c>
      <c r="CZ197" s="56">
        <v>0</v>
      </c>
      <c r="DA197" s="55">
        <v>0</v>
      </c>
      <c r="DB197" s="13">
        <v>0</v>
      </c>
      <c r="DC197" s="56">
        <v>0</v>
      </c>
      <c r="DD197" s="55">
        <v>44</v>
      </c>
      <c r="DE197" s="13">
        <v>511.86500000000001</v>
      </c>
      <c r="DF197" s="56">
        <f t="shared" si="903"/>
        <v>11633.295454545454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v>0</v>
      </c>
      <c r="DM197" s="55">
        <v>0</v>
      </c>
      <c r="DN197" s="13">
        <v>0</v>
      </c>
      <c r="DO197" s="56">
        <f t="shared" si="904"/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v>0</v>
      </c>
      <c r="DV197" s="55">
        <v>0</v>
      </c>
      <c r="DW197" s="13">
        <v>0</v>
      </c>
      <c r="DX197" s="56">
        <f t="shared" si="905"/>
        <v>0</v>
      </c>
      <c r="DY197" s="55">
        <v>0</v>
      </c>
      <c r="DZ197" s="13">
        <v>0</v>
      </c>
      <c r="EA197" s="56">
        <v>0</v>
      </c>
      <c r="EB197" s="55">
        <v>34.824680000000001</v>
      </c>
      <c r="EC197" s="13">
        <v>2660.498</v>
      </c>
      <c r="ED197" s="56">
        <f t="shared" si="906"/>
        <v>76396.911615555407</v>
      </c>
      <c r="EE197" s="55">
        <v>37.351999999999997</v>
      </c>
      <c r="EF197" s="13">
        <v>2094.9459999999999</v>
      </c>
      <c r="EG197" s="56">
        <f t="shared" si="907"/>
        <v>56086.58170914543</v>
      </c>
      <c r="EH197" s="55">
        <v>0</v>
      </c>
      <c r="EI197" s="13">
        <v>0</v>
      </c>
      <c r="EJ197" s="56">
        <v>0</v>
      </c>
      <c r="EK197" s="55">
        <v>0</v>
      </c>
      <c r="EL197" s="13">
        <v>0</v>
      </c>
      <c r="EM197" s="56">
        <v>0</v>
      </c>
      <c r="EN197" s="11">
        <f t="shared" si="908"/>
        <v>6269.3046799999993</v>
      </c>
      <c r="EO197" s="14">
        <f t="shared" si="909"/>
        <v>36549.581000000006</v>
      </c>
      <c r="EP197" s="4"/>
      <c r="EQ197" s="5"/>
      <c r="ER197" s="4"/>
      <c r="ES197" s="4"/>
      <c r="ET197" s="4"/>
      <c r="EU197" s="5"/>
      <c r="EV197" s="4"/>
      <c r="EW197" s="4"/>
      <c r="EX197" s="4"/>
      <c r="EY197" s="5"/>
      <c r="EZ197" s="4"/>
      <c r="FA197" s="4"/>
      <c r="FB197" s="4"/>
      <c r="FC197" s="5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920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94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95"/>
        <v>54412.350904193925</v>
      </c>
      <c r="AG198" s="55">
        <v>5386.28</v>
      </c>
      <c r="AH198" s="13">
        <v>23621.760999999999</v>
      </c>
      <c r="AI198" s="56">
        <f t="shared" si="896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919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910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97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99"/>
        <v>0</v>
      </c>
      <c r="CL198" s="55">
        <v>0</v>
      </c>
      <c r="CM198" s="13">
        <v>0</v>
      </c>
      <c r="CN198" s="56">
        <f t="shared" si="900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901"/>
        <v>0</v>
      </c>
      <c r="CU198" s="55">
        <v>0</v>
      </c>
      <c r="CV198" s="13">
        <v>0</v>
      </c>
      <c r="CW198" s="56">
        <f t="shared" si="902"/>
        <v>0</v>
      </c>
      <c r="CX198" s="55">
        <v>13.4</v>
      </c>
      <c r="CY198" s="13">
        <v>1348.4570000000001</v>
      </c>
      <c r="CZ198" s="56">
        <f t="shared" ref="CZ198" si="922">CY198/CX198*1000</f>
        <v>100631.11940298507</v>
      </c>
      <c r="DA198" s="55">
        <v>0</v>
      </c>
      <c r="DB198" s="13">
        <v>0</v>
      </c>
      <c r="DC198" s="56">
        <v>0</v>
      </c>
      <c r="DD198" s="55">
        <v>70.400000000000006</v>
      </c>
      <c r="DE198" s="13">
        <v>883.53700000000003</v>
      </c>
      <c r="DF198" s="56">
        <f t="shared" si="903"/>
        <v>12550.241477272726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v>0</v>
      </c>
      <c r="DM198" s="55">
        <v>0</v>
      </c>
      <c r="DN198" s="13">
        <v>0</v>
      </c>
      <c r="DO198" s="56">
        <f t="shared" si="904"/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v>0</v>
      </c>
      <c r="DV198" s="55">
        <v>0</v>
      </c>
      <c r="DW198" s="13">
        <v>0</v>
      </c>
      <c r="DX198" s="56">
        <f t="shared" si="905"/>
        <v>0</v>
      </c>
      <c r="DY198" s="55">
        <v>0</v>
      </c>
      <c r="DZ198" s="13">
        <v>0</v>
      </c>
      <c r="EA198" s="56">
        <v>0</v>
      </c>
      <c r="EB198" s="55">
        <v>7.9124999999999996</v>
      </c>
      <c r="EC198" s="13">
        <v>769.58799999999997</v>
      </c>
      <c r="ED198" s="56">
        <f t="shared" si="906"/>
        <v>97262.306477093211</v>
      </c>
      <c r="EE198" s="55">
        <v>75.518000000000001</v>
      </c>
      <c r="EF198" s="13">
        <v>4497.5230000000001</v>
      </c>
      <c r="EG198" s="56">
        <f t="shared" si="907"/>
        <v>59555.64236341005</v>
      </c>
      <c r="EH198" s="55">
        <v>0</v>
      </c>
      <c r="EI198" s="13">
        <v>0</v>
      </c>
      <c r="EJ198" s="56">
        <v>0</v>
      </c>
      <c r="EK198" s="55">
        <v>0</v>
      </c>
      <c r="EL198" s="13">
        <v>0</v>
      </c>
      <c r="EM198" s="56">
        <v>0</v>
      </c>
      <c r="EN198" s="11">
        <f t="shared" si="908"/>
        <v>5896.4145999999992</v>
      </c>
      <c r="EO198" s="14">
        <f t="shared" si="909"/>
        <v>43011.896999999997</v>
      </c>
      <c r="EP198" s="4"/>
      <c r="EQ198" s="5"/>
      <c r="ER198" s="4"/>
      <c r="ES198" s="4"/>
      <c r="ET198" s="4"/>
      <c r="EU198" s="5"/>
      <c r="EV198" s="4"/>
      <c r="EW198" s="4"/>
      <c r="EX198" s="4"/>
      <c r="EY198" s="5"/>
      <c r="EZ198" s="4"/>
      <c r="FA198" s="4"/>
      <c r="FB198" s="4"/>
      <c r="FC198" s="5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920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918"/>
        <v>62263.199999999997</v>
      </c>
      <c r="X199" s="55">
        <v>36</v>
      </c>
      <c r="Y199" s="13">
        <v>1904.086</v>
      </c>
      <c r="Z199" s="56">
        <f t="shared" si="894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923">AE199/AD199*1000</f>
        <v>41324.326530612248</v>
      </c>
      <c r="AG199" s="55">
        <v>4922.0450000000001</v>
      </c>
      <c r="AH199" s="13">
        <v>21347.092000000001</v>
      </c>
      <c r="AI199" s="56">
        <f t="shared" si="896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910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911"/>
        <v>136747.27272727271</v>
      </c>
      <c r="BE199" s="55">
        <v>0.60105999999999993</v>
      </c>
      <c r="BF199" s="13">
        <v>43.523000000000003</v>
      </c>
      <c r="BG199" s="56">
        <f t="shared" si="897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98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99"/>
        <v>0</v>
      </c>
      <c r="CL199" s="55">
        <v>0</v>
      </c>
      <c r="CM199" s="13">
        <v>0</v>
      </c>
      <c r="CN199" s="56">
        <f t="shared" si="900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901"/>
        <v>0</v>
      </c>
      <c r="CU199" s="55">
        <v>0</v>
      </c>
      <c r="CV199" s="13">
        <v>0</v>
      </c>
      <c r="CW199" s="56">
        <f t="shared" si="902"/>
        <v>0</v>
      </c>
      <c r="CX199" s="55">
        <v>0</v>
      </c>
      <c r="CY199" s="13">
        <v>0</v>
      </c>
      <c r="CZ199" s="56">
        <v>0</v>
      </c>
      <c r="DA199" s="55">
        <v>0</v>
      </c>
      <c r="DB199" s="13">
        <v>0</v>
      </c>
      <c r="DC199" s="56">
        <v>0</v>
      </c>
      <c r="DD199" s="55">
        <v>44</v>
      </c>
      <c r="DE199" s="13">
        <v>443.93200000000002</v>
      </c>
      <c r="DF199" s="56">
        <f t="shared" si="903"/>
        <v>10089.363636363636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v>0</v>
      </c>
      <c r="DM199" s="55">
        <v>0</v>
      </c>
      <c r="DN199" s="13">
        <v>0</v>
      </c>
      <c r="DO199" s="56">
        <f t="shared" si="904"/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v>0</v>
      </c>
      <c r="DV199" s="55">
        <v>0</v>
      </c>
      <c r="DW199" s="13">
        <v>0</v>
      </c>
      <c r="DX199" s="56">
        <f t="shared" si="905"/>
        <v>0</v>
      </c>
      <c r="DY199" s="55">
        <v>0</v>
      </c>
      <c r="DZ199" s="13">
        <v>0</v>
      </c>
      <c r="EA199" s="56">
        <v>0</v>
      </c>
      <c r="EB199" s="55">
        <v>22.004999999999999</v>
      </c>
      <c r="EC199" s="13">
        <v>2489.9589999999998</v>
      </c>
      <c r="ED199" s="56">
        <f t="shared" si="906"/>
        <v>113154.23767325608</v>
      </c>
      <c r="EE199" s="55">
        <v>50.088999999999999</v>
      </c>
      <c r="EF199" s="13">
        <v>2433.3560000000002</v>
      </c>
      <c r="EG199" s="56">
        <f t="shared" si="907"/>
        <v>48580.646449320215</v>
      </c>
      <c r="EH199" s="55">
        <v>0</v>
      </c>
      <c r="EI199" s="13">
        <v>0</v>
      </c>
      <c r="EJ199" s="56">
        <v>0</v>
      </c>
      <c r="EK199" s="55">
        <v>0</v>
      </c>
      <c r="EL199" s="13">
        <v>0</v>
      </c>
      <c r="EM199" s="56">
        <v>0</v>
      </c>
      <c r="EN199" s="11">
        <f t="shared" si="908"/>
        <v>5302.6400599999997</v>
      </c>
      <c r="EO199" s="14">
        <f t="shared" si="909"/>
        <v>35969.077000000005</v>
      </c>
      <c r="EP199" s="4"/>
      <c r="EQ199" s="5"/>
      <c r="ER199" s="4"/>
      <c r="ES199" s="4"/>
      <c r="ET199" s="4"/>
      <c r="EU199" s="5"/>
      <c r="EV199" s="4"/>
      <c r="EW199" s="4"/>
      <c r="EX199" s="4"/>
      <c r="EY199" s="5"/>
      <c r="EZ199" s="4"/>
      <c r="FA199" s="4"/>
      <c r="FB199" s="4"/>
      <c r="FC199" s="5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68"/>
      <c r="B200" s="69" t="s">
        <v>17</v>
      </c>
      <c r="C200" s="51">
        <f t="shared" ref="C200:D200" si="924">SUM(C188:C199)</f>
        <v>0</v>
      </c>
      <c r="D200" s="40">
        <f t="shared" si="924"/>
        <v>0</v>
      </c>
      <c r="E200" s="52"/>
      <c r="F200" s="51">
        <f t="shared" ref="F200:G200" si="925">SUM(F188:F199)</f>
        <v>8.16</v>
      </c>
      <c r="G200" s="40">
        <f t="shared" si="925"/>
        <v>1496.2</v>
      </c>
      <c r="H200" s="52"/>
      <c r="I200" s="51">
        <f t="shared" ref="I200:J200" si="926">SUM(I188:I199)</f>
        <v>2.9470000000000001</v>
      </c>
      <c r="J200" s="40">
        <f t="shared" si="926"/>
        <v>77.13</v>
      </c>
      <c r="K200" s="52"/>
      <c r="L200" s="51">
        <f t="shared" ref="L200:M200" si="927">SUM(L188:L199)</f>
        <v>0.10199999999999999</v>
      </c>
      <c r="M200" s="40">
        <f t="shared" si="927"/>
        <v>10.66</v>
      </c>
      <c r="N200" s="52"/>
      <c r="O200" s="51">
        <f t="shared" ref="O200:P200" si="928">SUM(O188:O199)</f>
        <v>37.6751</v>
      </c>
      <c r="P200" s="40">
        <f t="shared" si="928"/>
        <v>948.67500000000007</v>
      </c>
      <c r="Q200" s="52"/>
      <c r="R200" s="51">
        <f t="shared" ref="R200:S200" si="929">SUM(R188:R199)</f>
        <v>0</v>
      </c>
      <c r="S200" s="40">
        <f t="shared" si="929"/>
        <v>0</v>
      </c>
      <c r="T200" s="52"/>
      <c r="U200" s="51">
        <f t="shared" ref="U200:V200" si="930">SUM(U188:U199)</f>
        <v>169.47200000000001</v>
      </c>
      <c r="V200" s="40">
        <f t="shared" si="930"/>
        <v>8951.2610000000004</v>
      </c>
      <c r="W200" s="52"/>
      <c r="X200" s="51">
        <f t="shared" ref="X200:Y200" si="931">SUM(X188:X199)</f>
        <v>641.303</v>
      </c>
      <c r="Y200" s="40">
        <f t="shared" si="931"/>
        <v>31596.16</v>
      </c>
      <c r="Z200" s="52"/>
      <c r="AA200" s="51">
        <f t="shared" ref="AA200:AB200" si="932">SUM(AA188:AA199)</f>
        <v>23.4</v>
      </c>
      <c r="AB200" s="40">
        <f t="shared" si="932"/>
        <v>9553.26</v>
      </c>
      <c r="AC200" s="52"/>
      <c r="AD200" s="60">
        <f t="shared" ref="AD200:AE200" si="933">SUM(AD188:AD199)</f>
        <v>829.505</v>
      </c>
      <c r="AE200" s="40">
        <f t="shared" si="933"/>
        <v>28377.450999999997</v>
      </c>
      <c r="AF200" s="52"/>
      <c r="AG200" s="51">
        <f t="shared" ref="AG200:AH200" si="934">SUM(AG188:AG199)</f>
        <v>59564.604999999996</v>
      </c>
      <c r="AH200" s="40">
        <f t="shared" si="934"/>
        <v>230359.171</v>
      </c>
      <c r="AI200" s="52"/>
      <c r="AJ200" s="51">
        <f t="shared" ref="AJ200:AK200" si="935">SUM(AJ188:AJ199)</f>
        <v>0</v>
      </c>
      <c r="AK200" s="40">
        <f t="shared" si="935"/>
        <v>0</v>
      </c>
      <c r="AL200" s="52"/>
      <c r="AM200" s="51">
        <f t="shared" ref="AM200:AN200" si="936">SUM(AM188:AM199)</f>
        <v>493.40100000000001</v>
      </c>
      <c r="AN200" s="40">
        <f t="shared" si="936"/>
        <v>3887.07</v>
      </c>
      <c r="AO200" s="52"/>
      <c r="AP200" s="51">
        <f t="shared" ref="AP200:AQ200" si="937">SUM(AP188:AP199)</f>
        <v>11.05</v>
      </c>
      <c r="AQ200" s="40">
        <f t="shared" si="937"/>
        <v>1120.4000000000001</v>
      </c>
      <c r="AR200" s="52"/>
      <c r="AS200" s="51">
        <f t="shared" ref="AS200:AT200" si="938">SUM(AS188:AS199)</f>
        <v>12.8</v>
      </c>
      <c r="AT200" s="40">
        <f t="shared" si="938"/>
        <v>1141.6820000000002</v>
      </c>
      <c r="AU200" s="52"/>
      <c r="AV200" s="51">
        <f t="shared" ref="AV200:AW200" si="939">SUM(AV188:AV199)</f>
        <v>0</v>
      </c>
      <c r="AW200" s="40">
        <f t="shared" si="939"/>
        <v>0</v>
      </c>
      <c r="AX200" s="52"/>
      <c r="AY200" s="51">
        <f t="shared" ref="AY200:AZ200" si="940">SUM(AY188:AY199)</f>
        <v>0</v>
      </c>
      <c r="AZ200" s="40">
        <f t="shared" si="940"/>
        <v>0</v>
      </c>
      <c r="BA200" s="52"/>
      <c r="BB200" s="51">
        <f t="shared" ref="BB200:BC200" si="941">SUM(BB188:BB199)</f>
        <v>1.93</v>
      </c>
      <c r="BC200" s="40">
        <f t="shared" si="941"/>
        <v>161.17099999999999</v>
      </c>
      <c r="BD200" s="52"/>
      <c r="BE200" s="51">
        <f t="shared" ref="BE200:BF200" si="942">SUM(BE188:BE199)</f>
        <v>5.1540599999999994</v>
      </c>
      <c r="BF200" s="40">
        <f t="shared" si="942"/>
        <v>1160.6149999999998</v>
      </c>
      <c r="BG200" s="52"/>
      <c r="BH200" s="51">
        <f t="shared" ref="BH200:BI200" si="943">SUM(BH188:BH199)</f>
        <v>2.2759999999999998</v>
      </c>
      <c r="BI200" s="40">
        <f t="shared" si="943"/>
        <v>167.952</v>
      </c>
      <c r="BJ200" s="52"/>
      <c r="BK200" s="51">
        <f t="shared" ref="BK200:BL200" si="944">SUM(BK188:BK199)</f>
        <v>0</v>
      </c>
      <c r="BL200" s="40">
        <f t="shared" si="944"/>
        <v>0</v>
      </c>
      <c r="BM200" s="52"/>
      <c r="BN200" s="51">
        <f t="shared" ref="BN200:BO200" si="945">SUM(BN188:BN199)</f>
        <v>0</v>
      </c>
      <c r="BO200" s="40">
        <f t="shared" si="945"/>
        <v>0</v>
      </c>
      <c r="BP200" s="52"/>
      <c r="BQ200" s="51">
        <f t="shared" ref="BQ200:BR200" si="946">SUM(BQ188:BQ199)</f>
        <v>0</v>
      </c>
      <c r="BR200" s="40">
        <f t="shared" si="946"/>
        <v>0</v>
      </c>
      <c r="BS200" s="52"/>
      <c r="BT200" s="51">
        <f t="shared" ref="BT200:BU200" si="947">SUM(BT188:BT199)</f>
        <v>0</v>
      </c>
      <c r="BU200" s="40">
        <f t="shared" si="947"/>
        <v>0</v>
      </c>
      <c r="BV200" s="52"/>
      <c r="BW200" s="51">
        <f t="shared" ref="BW200:BX200" si="948">SUM(BW188:BW199)</f>
        <v>0</v>
      </c>
      <c r="BX200" s="40">
        <f t="shared" si="948"/>
        <v>0</v>
      </c>
      <c r="BY200" s="52"/>
      <c r="BZ200" s="51">
        <f t="shared" ref="BZ200:CA200" si="949">SUM(BZ188:BZ199)</f>
        <v>0</v>
      </c>
      <c r="CA200" s="40">
        <f t="shared" si="949"/>
        <v>0</v>
      </c>
      <c r="CB200" s="52"/>
      <c r="CC200" s="51">
        <f t="shared" ref="CC200:CD200" si="950">SUM(CC188:CC199)</f>
        <v>832.31799999999998</v>
      </c>
      <c r="CD200" s="40">
        <f t="shared" si="950"/>
        <v>18365.827000000001</v>
      </c>
      <c r="CE200" s="52"/>
      <c r="CF200" s="51">
        <f t="shared" ref="CF200:CG200" si="951">SUM(CF188:CF199)</f>
        <v>0</v>
      </c>
      <c r="CG200" s="40">
        <f t="shared" si="951"/>
        <v>0</v>
      </c>
      <c r="CH200" s="52"/>
      <c r="CI200" s="51">
        <f t="shared" ref="CI200:CJ200" si="952">SUM(CI188:CI199)</f>
        <v>0</v>
      </c>
      <c r="CJ200" s="40">
        <f t="shared" si="952"/>
        <v>0</v>
      </c>
      <c r="CK200" s="52"/>
      <c r="CL200" s="51">
        <f t="shared" ref="CL200:CM200" si="953">SUM(CL188:CL199)</f>
        <v>0</v>
      </c>
      <c r="CM200" s="40">
        <f t="shared" si="953"/>
        <v>0</v>
      </c>
      <c r="CN200" s="52"/>
      <c r="CO200" s="51">
        <f t="shared" ref="CO200:CP200" si="954">SUM(CO188:CO199)</f>
        <v>0</v>
      </c>
      <c r="CP200" s="40">
        <f t="shared" si="954"/>
        <v>0</v>
      </c>
      <c r="CQ200" s="52"/>
      <c r="CR200" s="51">
        <f t="shared" ref="CR200:CS200" si="955">SUM(CR188:CR199)</f>
        <v>0</v>
      </c>
      <c r="CS200" s="40">
        <f t="shared" si="955"/>
        <v>0</v>
      </c>
      <c r="CT200" s="52"/>
      <c r="CU200" s="51">
        <f t="shared" ref="CU200:CV200" si="956">SUM(CU188:CU199)</f>
        <v>0</v>
      </c>
      <c r="CV200" s="40">
        <f t="shared" si="956"/>
        <v>0</v>
      </c>
      <c r="CW200" s="52"/>
      <c r="CX200" s="51">
        <f t="shared" ref="CX200:CY200" si="957">SUM(CX188:CX199)</f>
        <v>45.1</v>
      </c>
      <c r="CY200" s="40">
        <f t="shared" si="957"/>
        <v>5049.7780000000002</v>
      </c>
      <c r="CZ200" s="52"/>
      <c r="DA200" s="51">
        <f t="shared" ref="DA200:DB200" si="958">SUM(DA188:DA199)</f>
        <v>0</v>
      </c>
      <c r="DB200" s="40">
        <f t="shared" si="958"/>
        <v>0</v>
      </c>
      <c r="DC200" s="52"/>
      <c r="DD200" s="51">
        <f t="shared" ref="DD200:DE200" si="959">SUM(DD188:DD199)</f>
        <v>380.79999999999995</v>
      </c>
      <c r="DE200" s="40">
        <f t="shared" si="959"/>
        <v>4139.2139999999999</v>
      </c>
      <c r="DF200" s="52"/>
      <c r="DG200" s="51">
        <f t="shared" ref="DG200:DH200" si="960">SUM(DG188:DG199)</f>
        <v>0</v>
      </c>
      <c r="DH200" s="40">
        <f t="shared" si="960"/>
        <v>0</v>
      </c>
      <c r="DI200" s="52"/>
      <c r="DJ200" s="51">
        <f t="shared" ref="DJ200:DK200" si="961">SUM(DJ188:DJ199)</f>
        <v>0</v>
      </c>
      <c r="DK200" s="40">
        <f t="shared" si="961"/>
        <v>0</v>
      </c>
      <c r="DL200" s="52"/>
      <c r="DM200" s="51">
        <f t="shared" ref="DM200:DN200" si="962">SUM(DM188:DM199)</f>
        <v>0</v>
      </c>
      <c r="DN200" s="40">
        <f t="shared" si="962"/>
        <v>0</v>
      </c>
      <c r="DO200" s="52"/>
      <c r="DP200" s="51">
        <f t="shared" ref="DP200:DQ200" si="963">SUM(DP188:DP199)</f>
        <v>0</v>
      </c>
      <c r="DQ200" s="40">
        <f t="shared" si="963"/>
        <v>0</v>
      </c>
      <c r="DR200" s="52"/>
      <c r="DS200" s="51">
        <f t="shared" ref="DS200:DT200" si="964">SUM(DS188:DS199)</f>
        <v>1E-3</v>
      </c>
      <c r="DT200" s="40">
        <f t="shared" si="964"/>
        <v>0.54</v>
      </c>
      <c r="DU200" s="52"/>
      <c r="DV200" s="51">
        <f t="shared" ref="DV200:DW200" si="965">SUM(DV188:DV199)</f>
        <v>0</v>
      </c>
      <c r="DW200" s="40">
        <f t="shared" si="965"/>
        <v>0</v>
      </c>
      <c r="DX200" s="52"/>
      <c r="DY200" s="51">
        <f t="shared" ref="DY200:DZ200" si="966">SUM(DY188:DY199)</f>
        <v>0</v>
      </c>
      <c r="DZ200" s="40">
        <f t="shared" si="966"/>
        <v>0</v>
      </c>
      <c r="EA200" s="52"/>
      <c r="EB200" s="51">
        <f t="shared" ref="EB200:EC200" si="967">SUM(EB188:EB199)</f>
        <v>175.55996999999999</v>
      </c>
      <c r="EC200" s="40">
        <f t="shared" si="967"/>
        <v>16120.599999999999</v>
      </c>
      <c r="ED200" s="52"/>
      <c r="EE200" s="51">
        <f t="shared" ref="EE200:EF200" si="968">SUM(EE188:EE199)</f>
        <v>700.65640000000008</v>
      </c>
      <c r="EF200" s="40">
        <f t="shared" si="968"/>
        <v>63077.930999999997</v>
      </c>
      <c r="EG200" s="52"/>
      <c r="EH200" s="51">
        <f t="shared" ref="EH200:EI200" si="969">SUM(EH188:EH199)</f>
        <v>0</v>
      </c>
      <c r="EI200" s="40">
        <f t="shared" si="969"/>
        <v>0</v>
      </c>
      <c r="EJ200" s="52"/>
      <c r="EK200" s="51">
        <f t="shared" ref="EK200:EL200" si="970">SUM(EK188:EK199)</f>
        <v>0</v>
      </c>
      <c r="EL200" s="40">
        <f t="shared" si="970"/>
        <v>0</v>
      </c>
      <c r="EM200" s="52"/>
      <c r="EN200" s="41">
        <f t="shared" si="908"/>
        <v>63938.215529999994</v>
      </c>
      <c r="EO200" s="42">
        <f t="shared" si="909"/>
        <v>425762.74800000002</v>
      </c>
      <c r="EP200" s="4"/>
      <c r="EQ200" s="5"/>
      <c r="ER200" s="4"/>
      <c r="ES200" s="4"/>
      <c r="ET200" s="4"/>
      <c r="EU200" s="5"/>
      <c r="EV200" s="4"/>
      <c r="EW200" s="4"/>
      <c r="EX200" s="4"/>
      <c r="EY200" s="5"/>
      <c r="EZ200" s="4"/>
      <c r="FA200" s="4"/>
      <c r="FB200" s="4"/>
      <c r="FC200" s="5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3"/>
      <c r="GR200" s="3"/>
      <c r="GW200" s="3"/>
      <c r="HB200" s="3"/>
      <c r="HG200" s="3"/>
      <c r="HL200" s="3"/>
      <c r="HQ200" s="3"/>
      <c r="HV200" s="3"/>
      <c r="IA200" s="3"/>
      <c r="IF200" s="3"/>
      <c r="IK200" s="3"/>
      <c r="IP200" s="3"/>
      <c r="IU200" s="3"/>
      <c r="IZ200" s="3"/>
      <c r="JE200" s="3"/>
    </row>
    <row r="201" spans="1:265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7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72">V201/U201*1000</f>
        <v>62912.21875</v>
      </c>
      <c r="X201" s="55">
        <v>36</v>
      </c>
      <c r="Y201" s="13">
        <v>2008.3109999999999</v>
      </c>
      <c r="Z201" s="56">
        <f t="shared" ref="Z201:Z212" si="97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74">AE201/AD201*1000</f>
        <v>41172.499018742026</v>
      </c>
      <c r="AG201" s="55">
        <v>5225</v>
      </c>
      <c r="AH201" s="13">
        <v>22221.284</v>
      </c>
      <c r="AI201" s="56">
        <f t="shared" ref="AI201:AI212" si="97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7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7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7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79">IF(CI201=0,0,CJ201/CI201*1000)</f>
        <v>0</v>
      </c>
      <c r="CL201" s="55">
        <v>0</v>
      </c>
      <c r="CM201" s="13">
        <v>0</v>
      </c>
      <c r="CN201" s="56">
        <f t="shared" ref="CN201:CN212" si="98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81">IF(CR201=0,0,CS201/CR201*1000)</f>
        <v>0</v>
      </c>
      <c r="CU201" s="55">
        <v>0</v>
      </c>
      <c r="CV201" s="13">
        <v>0</v>
      </c>
      <c r="CW201" s="56">
        <f t="shared" ref="CW201:CW212" si="982">IF(CU201=0,0,CV201/CU201*1000)</f>
        <v>0</v>
      </c>
      <c r="CX201" s="55">
        <v>0</v>
      </c>
      <c r="CY201" s="13">
        <v>0</v>
      </c>
      <c r="CZ201" s="56">
        <v>0</v>
      </c>
      <c r="DA201" s="55">
        <v>0</v>
      </c>
      <c r="DB201" s="13">
        <v>0</v>
      </c>
      <c r="DC201" s="56">
        <v>0</v>
      </c>
      <c r="DD201" s="55">
        <v>92</v>
      </c>
      <c r="DE201" s="13">
        <v>1094.337</v>
      </c>
      <c r="DF201" s="56">
        <f t="shared" ref="DF201:DF212" si="983">DE201/DD201*1000</f>
        <v>11894.967391304348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v>0</v>
      </c>
      <c r="DM201" s="55">
        <v>0</v>
      </c>
      <c r="DN201" s="13">
        <v>0</v>
      </c>
      <c r="DO201" s="56">
        <f t="shared" ref="DO201:DO212" si="984">IF(DM201=0,0,DN201/DM201*1000)</f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v>0</v>
      </c>
      <c r="DV201" s="55">
        <v>0</v>
      </c>
      <c r="DW201" s="13">
        <v>0</v>
      </c>
      <c r="DX201" s="56">
        <f t="shared" ref="DX201:DX212" si="985">IF(DV201=0,0,DW201/DV201*1000)</f>
        <v>0</v>
      </c>
      <c r="DY201" s="55">
        <v>0</v>
      </c>
      <c r="DZ201" s="13">
        <v>0</v>
      </c>
      <c r="EA201" s="56">
        <v>0</v>
      </c>
      <c r="EB201" s="55">
        <v>0</v>
      </c>
      <c r="EC201" s="13">
        <v>0</v>
      </c>
      <c r="ED201" s="56">
        <v>0</v>
      </c>
      <c r="EE201" s="55">
        <v>37.4</v>
      </c>
      <c r="EF201" s="13">
        <v>9474.1980000000003</v>
      </c>
      <c r="EG201" s="56">
        <f t="shared" ref="EG201:EG211" si="986">EF201/EE201*1000</f>
        <v>253320.80213903746</v>
      </c>
      <c r="EH201" s="55">
        <v>0</v>
      </c>
      <c r="EI201" s="13">
        <v>0</v>
      </c>
      <c r="EJ201" s="56">
        <v>0</v>
      </c>
      <c r="EK201" s="55">
        <v>0</v>
      </c>
      <c r="EL201" s="13">
        <v>0</v>
      </c>
      <c r="EM201" s="56">
        <v>0</v>
      </c>
      <c r="EN201" s="11">
        <f t="shared" si="908"/>
        <v>5657.0068000000001</v>
      </c>
      <c r="EO201" s="14">
        <f t="shared" si="909"/>
        <v>44966.508999999998</v>
      </c>
      <c r="EP201" s="4"/>
      <c r="EQ201" s="5"/>
      <c r="ER201" s="4"/>
      <c r="ES201" s="4"/>
      <c r="ET201" s="4"/>
      <c r="EU201" s="5"/>
      <c r="EV201" s="4"/>
      <c r="EW201" s="4"/>
      <c r="EX201" s="4"/>
      <c r="EY201" s="5"/>
      <c r="EZ201" s="4"/>
      <c r="FA201" s="4"/>
      <c r="FB201" s="4"/>
      <c r="FC201" s="5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7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74"/>
        <v>25446.32131486103</v>
      </c>
      <c r="AG202" s="55">
        <v>4437.91</v>
      </c>
      <c r="AH202" s="13">
        <v>19015.792000000001</v>
      </c>
      <c r="AI202" s="56">
        <f t="shared" si="97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7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87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79"/>
        <v>0</v>
      </c>
      <c r="CL202" s="55">
        <v>0</v>
      </c>
      <c r="CM202" s="13">
        <v>0</v>
      </c>
      <c r="CN202" s="56">
        <f t="shared" si="98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81"/>
        <v>0</v>
      </c>
      <c r="CU202" s="55">
        <v>0</v>
      </c>
      <c r="CV202" s="13">
        <v>0</v>
      </c>
      <c r="CW202" s="56">
        <f t="shared" si="982"/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v>0</v>
      </c>
      <c r="DM202" s="55">
        <v>0</v>
      </c>
      <c r="DN202" s="13">
        <v>0</v>
      </c>
      <c r="DO202" s="56">
        <f t="shared" si="984"/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v>0</v>
      </c>
      <c r="DV202" s="55">
        <v>0</v>
      </c>
      <c r="DW202" s="13">
        <v>0</v>
      </c>
      <c r="DX202" s="56">
        <f t="shared" si="985"/>
        <v>0</v>
      </c>
      <c r="DY202" s="55">
        <v>0</v>
      </c>
      <c r="DZ202" s="13">
        <v>0</v>
      </c>
      <c r="EA202" s="56">
        <v>0</v>
      </c>
      <c r="EB202" s="55">
        <v>0</v>
      </c>
      <c r="EC202" s="13">
        <v>0</v>
      </c>
      <c r="ED202" s="56">
        <v>0</v>
      </c>
      <c r="EE202" s="55">
        <v>19.277999999999999</v>
      </c>
      <c r="EF202" s="13">
        <v>154.47800000000001</v>
      </c>
      <c r="EG202" s="56">
        <f t="shared" si="986"/>
        <v>8013.1756406266222</v>
      </c>
      <c r="EH202" s="55">
        <v>0</v>
      </c>
      <c r="EI202" s="13">
        <v>0</v>
      </c>
      <c r="EJ202" s="56">
        <v>0</v>
      </c>
      <c r="EK202" s="55">
        <v>0</v>
      </c>
      <c r="EL202" s="13">
        <v>0</v>
      </c>
      <c r="EM202" s="56">
        <v>0</v>
      </c>
      <c r="EN202" s="11">
        <f t="shared" si="908"/>
        <v>4826.7479999999996</v>
      </c>
      <c r="EO202" s="14">
        <f t="shared" si="909"/>
        <v>28478.724000000002</v>
      </c>
      <c r="EP202" s="4"/>
      <c r="EQ202" s="5"/>
      <c r="ER202" s="4"/>
      <c r="ES202" s="4"/>
      <c r="ET202" s="4"/>
      <c r="EU202" s="5"/>
      <c r="EV202" s="4"/>
      <c r="EW202" s="4"/>
      <c r="EX202" s="4"/>
      <c r="EY202" s="5"/>
      <c r="EZ202" s="4"/>
      <c r="FA202" s="4"/>
      <c r="FB202" s="4"/>
      <c r="FC202" s="5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7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72"/>
        <v>60736.09375</v>
      </c>
      <c r="X203" s="55">
        <v>55.44</v>
      </c>
      <c r="Y203" s="13">
        <v>2764.335</v>
      </c>
      <c r="Z203" s="56">
        <f t="shared" si="97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74"/>
        <v>25870.421070871598</v>
      </c>
      <c r="AG203" s="55">
        <v>5578.67</v>
      </c>
      <c r="AH203" s="13">
        <v>24631.136999999999</v>
      </c>
      <c r="AI203" s="56">
        <f t="shared" si="97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87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79"/>
        <v>0</v>
      </c>
      <c r="CL203" s="55">
        <v>0</v>
      </c>
      <c r="CM203" s="13">
        <v>0</v>
      </c>
      <c r="CN203" s="56">
        <f t="shared" si="98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81"/>
        <v>0</v>
      </c>
      <c r="CU203" s="55">
        <v>0</v>
      </c>
      <c r="CV203" s="13">
        <v>0</v>
      </c>
      <c r="CW203" s="56">
        <f t="shared" si="982"/>
        <v>0</v>
      </c>
      <c r="CX203" s="55">
        <v>0</v>
      </c>
      <c r="CY203" s="13">
        <v>0</v>
      </c>
      <c r="CZ203" s="56">
        <v>0</v>
      </c>
      <c r="DA203" s="55">
        <v>0</v>
      </c>
      <c r="DB203" s="13">
        <v>0</v>
      </c>
      <c r="DC203" s="56">
        <v>0</v>
      </c>
      <c r="DD203" s="55">
        <v>22</v>
      </c>
      <c r="DE203" s="13">
        <v>225.34800000000001</v>
      </c>
      <c r="DF203" s="56">
        <f t="shared" si="983"/>
        <v>10243.09090909091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v>0</v>
      </c>
      <c r="DM203" s="55">
        <v>0</v>
      </c>
      <c r="DN203" s="13">
        <v>0</v>
      </c>
      <c r="DO203" s="56">
        <f t="shared" si="984"/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v>0</v>
      </c>
      <c r="DV203" s="55">
        <v>0</v>
      </c>
      <c r="DW203" s="13">
        <v>0</v>
      </c>
      <c r="DX203" s="56">
        <f t="shared" si="985"/>
        <v>0</v>
      </c>
      <c r="DY203" s="55">
        <v>0</v>
      </c>
      <c r="DZ203" s="13">
        <v>0</v>
      </c>
      <c r="EA203" s="56">
        <v>0</v>
      </c>
      <c r="EB203" s="55">
        <v>30.703869999999998</v>
      </c>
      <c r="EC203" s="13">
        <v>2430.165</v>
      </c>
      <c r="ED203" s="56">
        <f t="shared" ref="ED203:ED212" si="988">EC203/EB203*1000</f>
        <v>79148.49170479161</v>
      </c>
      <c r="EE203" s="55">
        <v>79.343399999999988</v>
      </c>
      <c r="EF203" s="13">
        <v>5579.7</v>
      </c>
      <c r="EG203" s="56">
        <f t="shared" si="986"/>
        <v>70323.429548015338</v>
      </c>
      <c r="EH203" s="55">
        <v>0</v>
      </c>
      <c r="EI203" s="13">
        <v>0</v>
      </c>
      <c r="EJ203" s="56">
        <v>0</v>
      </c>
      <c r="EK203" s="55">
        <v>0</v>
      </c>
      <c r="EL203" s="13">
        <v>0</v>
      </c>
      <c r="EM203" s="56">
        <v>0</v>
      </c>
      <c r="EN203" s="11">
        <f t="shared" si="908"/>
        <v>5988.5672700000005</v>
      </c>
      <c r="EO203" s="14">
        <f t="shared" si="909"/>
        <v>42457.195999999996</v>
      </c>
      <c r="EP203" s="4"/>
      <c r="EQ203" s="5"/>
      <c r="ER203" s="4"/>
      <c r="ES203" s="4"/>
      <c r="ET203" s="4"/>
      <c r="EU203" s="5"/>
      <c r="EV203" s="4"/>
      <c r="EW203" s="4"/>
      <c r="EX203" s="4"/>
      <c r="EY203" s="5"/>
      <c r="EZ203" s="4"/>
      <c r="FA203" s="4"/>
      <c r="FB203" s="4"/>
      <c r="FC203" s="5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72"/>
        <v>41674.425683709873</v>
      </c>
      <c r="X204" s="55">
        <v>60.5</v>
      </c>
      <c r="Y204" s="13">
        <v>2994.422</v>
      </c>
      <c r="Z204" s="56">
        <f t="shared" si="973"/>
        <v>49494.578512396693</v>
      </c>
      <c r="AA204" s="55">
        <v>18.399999999999999</v>
      </c>
      <c r="AB204" s="13">
        <v>9510.0490000000009</v>
      </c>
      <c r="AC204" s="56">
        <f t="shared" ref="AC204" si="989">AB204/AA204*1000</f>
        <v>516850.48913043487</v>
      </c>
      <c r="AD204" s="55">
        <v>16.04</v>
      </c>
      <c r="AE204" s="13">
        <v>1067.9079999999999</v>
      </c>
      <c r="AF204" s="56">
        <f t="shared" si="974"/>
        <v>66577.805486284284</v>
      </c>
      <c r="AG204" s="55">
        <v>5051.7</v>
      </c>
      <c r="AH204" s="13">
        <v>22863.973000000002</v>
      </c>
      <c r="AI204" s="56">
        <f t="shared" si="97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90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87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79"/>
        <v>0</v>
      </c>
      <c r="CL204" s="55">
        <v>0</v>
      </c>
      <c r="CM204" s="13">
        <v>0</v>
      </c>
      <c r="CN204" s="56">
        <f t="shared" si="98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81"/>
        <v>0</v>
      </c>
      <c r="CU204" s="55">
        <v>0</v>
      </c>
      <c r="CV204" s="13">
        <v>0</v>
      </c>
      <c r="CW204" s="56">
        <f t="shared" si="982"/>
        <v>0</v>
      </c>
      <c r="CX204" s="55">
        <v>0</v>
      </c>
      <c r="CY204" s="13">
        <v>0</v>
      </c>
      <c r="CZ204" s="56">
        <v>0</v>
      </c>
      <c r="DA204" s="55">
        <v>0</v>
      </c>
      <c r="DB204" s="13">
        <v>0</v>
      </c>
      <c r="DC204" s="56">
        <v>0</v>
      </c>
      <c r="DD204" s="55">
        <v>22</v>
      </c>
      <c r="DE204" s="13">
        <v>224.89</v>
      </c>
      <c r="DF204" s="56">
        <f t="shared" si="983"/>
        <v>10222.272727272726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v>0</v>
      </c>
      <c r="DM204" s="55">
        <v>0</v>
      </c>
      <c r="DN204" s="13">
        <v>0</v>
      </c>
      <c r="DO204" s="56">
        <f t="shared" si="984"/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v>0</v>
      </c>
      <c r="DV204" s="55">
        <v>0</v>
      </c>
      <c r="DW204" s="13">
        <v>0</v>
      </c>
      <c r="DX204" s="56">
        <f t="shared" si="985"/>
        <v>0</v>
      </c>
      <c r="DY204" s="55">
        <v>0</v>
      </c>
      <c r="DZ204" s="13">
        <v>0</v>
      </c>
      <c r="EA204" s="56">
        <v>0</v>
      </c>
      <c r="EB204" s="55">
        <v>18.172450000000001</v>
      </c>
      <c r="EC204" s="13">
        <v>3102.4009999999998</v>
      </c>
      <c r="ED204" s="56">
        <f t="shared" si="988"/>
        <v>170720.0184895267</v>
      </c>
      <c r="EE204" s="55">
        <v>70.305189999999996</v>
      </c>
      <c r="EF204" s="13">
        <v>6751.9350000000004</v>
      </c>
      <c r="EG204" s="56">
        <f t="shared" si="986"/>
        <v>96037.504485799698</v>
      </c>
      <c r="EH204" s="55">
        <v>29.75</v>
      </c>
      <c r="EI204" s="13">
        <v>155.792</v>
      </c>
      <c r="EJ204" s="56">
        <f t="shared" ref="EJ204:EJ205" si="991">EI204/EH204*1000</f>
        <v>5236.7058823529414</v>
      </c>
      <c r="EK204" s="55">
        <v>0</v>
      </c>
      <c r="EL204" s="13">
        <v>0</v>
      </c>
      <c r="EM204" s="56">
        <v>0</v>
      </c>
      <c r="EN204" s="11">
        <f t="shared" si="908"/>
        <v>5556.0126399999999</v>
      </c>
      <c r="EO204" s="14">
        <f t="shared" si="909"/>
        <v>54258.62</v>
      </c>
      <c r="EP204" s="4"/>
      <c r="EQ204" s="5"/>
      <c r="ER204" s="4"/>
      <c r="ES204" s="4"/>
      <c r="ET204" s="4"/>
      <c r="EU204" s="5"/>
      <c r="EV204" s="4"/>
      <c r="EW204" s="4"/>
      <c r="EX204" s="4"/>
      <c r="EY204" s="5"/>
      <c r="EZ204" s="4"/>
      <c r="FA204" s="4"/>
      <c r="FB204" s="4"/>
      <c r="FC204" s="5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72"/>
        <v>56302.646102443243</v>
      </c>
      <c r="X205" s="55">
        <v>36</v>
      </c>
      <c r="Y205" s="13">
        <v>1795.674</v>
      </c>
      <c r="Z205" s="56">
        <f t="shared" si="97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74"/>
        <v>22216.544828165697</v>
      </c>
      <c r="AG205" s="55">
        <v>4693.9799999999996</v>
      </c>
      <c r="AH205" s="13">
        <v>21278.488000000001</v>
      </c>
      <c r="AI205" s="56">
        <f t="shared" si="97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92">BC205/BB205*1000</f>
        <v>22550.664561126468</v>
      </c>
      <c r="BE205" s="55">
        <v>9.7969799999999996</v>
      </c>
      <c r="BF205" s="13">
        <v>1780.6510000000001</v>
      </c>
      <c r="BG205" s="56">
        <f t="shared" si="97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79"/>
        <v>0</v>
      </c>
      <c r="CL205" s="55">
        <v>0</v>
      </c>
      <c r="CM205" s="13">
        <v>0</v>
      </c>
      <c r="CN205" s="56">
        <f t="shared" si="98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81"/>
        <v>0</v>
      </c>
      <c r="CU205" s="55">
        <v>0</v>
      </c>
      <c r="CV205" s="13">
        <v>0</v>
      </c>
      <c r="CW205" s="56">
        <f t="shared" si="982"/>
        <v>0</v>
      </c>
      <c r="CX205" s="55">
        <v>0</v>
      </c>
      <c r="CY205" s="13">
        <v>0</v>
      </c>
      <c r="CZ205" s="56">
        <v>0</v>
      </c>
      <c r="DA205" s="55">
        <v>0</v>
      </c>
      <c r="DB205" s="13">
        <v>0</v>
      </c>
      <c r="DC205" s="56">
        <v>0</v>
      </c>
      <c r="DD205" s="55">
        <v>66</v>
      </c>
      <c r="DE205" s="13">
        <v>672.81</v>
      </c>
      <c r="DF205" s="56">
        <f t="shared" si="983"/>
        <v>10194.090909090908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v>0</v>
      </c>
      <c r="DM205" s="55">
        <v>0</v>
      </c>
      <c r="DN205" s="13">
        <v>0</v>
      </c>
      <c r="DO205" s="56">
        <f t="shared" si="984"/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v>0</v>
      </c>
      <c r="DV205" s="55">
        <v>0</v>
      </c>
      <c r="DW205" s="13">
        <v>0</v>
      </c>
      <c r="DX205" s="56">
        <f t="shared" si="985"/>
        <v>0</v>
      </c>
      <c r="DY205" s="55">
        <v>0</v>
      </c>
      <c r="DZ205" s="13">
        <v>0</v>
      </c>
      <c r="EA205" s="56">
        <v>0</v>
      </c>
      <c r="EB205" s="55">
        <v>31.140009999999997</v>
      </c>
      <c r="EC205" s="13">
        <v>5156.9250000000002</v>
      </c>
      <c r="ED205" s="56">
        <f t="shared" si="988"/>
        <v>165604.47475771524</v>
      </c>
      <c r="EE205" s="55">
        <v>20.333689999999997</v>
      </c>
      <c r="EF205" s="13">
        <v>2404.7559999999999</v>
      </c>
      <c r="EG205" s="56">
        <f t="shared" si="986"/>
        <v>118264.61404693394</v>
      </c>
      <c r="EH205" s="55">
        <v>0.05</v>
      </c>
      <c r="EI205" s="13">
        <v>54.292999999999999</v>
      </c>
      <c r="EJ205" s="74">
        <f t="shared" si="991"/>
        <v>1085860</v>
      </c>
      <c r="EK205" s="55">
        <v>0</v>
      </c>
      <c r="EL205" s="13">
        <v>0</v>
      </c>
      <c r="EM205" s="56">
        <v>0</v>
      </c>
      <c r="EN205" s="11">
        <f t="shared" si="908"/>
        <v>5011.0475200000001</v>
      </c>
      <c r="EO205" s="14">
        <f t="shared" si="909"/>
        <v>37702.327000000005</v>
      </c>
      <c r="EP205" s="4"/>
      <c r="EQ205" s="5"/>
      <c r="ER205" s="4"/>
      <c r="ES205" s="4"/>
      <c r="ET205" s="4"/>
      <c r="EU205" s="5"/>
      <c r="EV205" s="4"/>
      <c r="EW205" s="4"/>
      <c r="EX205" s="4"/>
      <c r="EY205" s="5"/>
      <c r="EZ205" s="4"/>
      <c r="FA205" s="4"/>
      <c r="FB205" s="4"/>
      <c r="FC205" s="5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72"/>
        <v>24890.120000000003</v>
      </c>
      <c r="X206" s="55">
        <v>64.44</v>
      </c>
      <c r="Y206" s="13">
        <v>3097.4209999999998</v>
      </c>
      <c r="Z206" s="56">
        <f t="shared" si="97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74"/>
        <v>19227.159999999996</v>
      </c>
      <c r="AG206" s="55">
        <v>4405.54</v>
      </c>
      <c r="AH206" s="13">
        <v>20242.786</v>
      </c>
      <c r="AI206" s="56">
        <f t="shared" si="97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7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79"/>
        <v>0</v>
      </c>
      <c r="CL206" s="55">
        <v>0</v>
      </c>
      <c r="CM206" s="13">
        <v>0</v>
      </c>
      <c r="CN206" s="56">
        <f t="shared" si="98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81"/>
        <v>0</v>
      </c>
      <c r="CU206" s="55">
        <v>0</v>
      </c>
      <c r="CV206" s="13">
        <v>0</v>
      </c>
      <c r="CW206" s="56">
        <f t="shared" si="982"/>
        <v>0</v>
      </c>
      <c r="CX206" s="55">
        <v>0</v>
      </c>
      <c r="CY206" s="13">
        <v>0</v>
      </c>
      <c r="CZ206" s="56">
        <v>0</v>
      </c>
      <c r="DA206" s="55">
        <v>0</v>
      </c>
      <c r="DB206" s="13">
        <v>0</v>
      </c>
      <c r="DC206" s="56">
        <v>0</v>
      </c>
      <c r="DD206" s="55">
        <v>0.8</v>
      </c>
      <c r="DE206" s="13">
        <v>139.99799999999999</v>
      </c>
      <c r="DF206" s="56">
        <f t="shared" si="983"/>
        <v>174997.49999999997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v>0</v>
      </c>
      <c r="DM206" s="55">
        <v>0</v>
      </c>
      <c r="DN206" s="13">
        <v>0</v>
      </c>
      <c r="DO206" s="56">
        <f t="shared" si="984"/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v>0</v>
      </c>
      <c r="DV206" s="55">
        <v>0</v>
      </c>
      <c r="DW206" s="13">
        <v>0</v>
      </c>
      <c r="DX206" s="56">
        <f t="shared" si="985"/>
        <v>0</v>
      </c>
      <c r="DY206" s="55">
        <v>0</v>
      </c>
      <c r="DZ206" s="13">
        <v>0</v>
      </c>
      <c r="EA206" s="56">
        <v>0</v>
      </c>
      <c r="EB206" s="55">
        <v>23.95</v>
      </c>
      <c r="EC206" s="13">
        <v>2937.95</v>
      </c>
      <c r="ED206" s="56">
        <f t="shared" si="988"/>
        <v>122670.14613778706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55">
        <v>0</v>
      </c>
      <c r="EL206" s="13">
        <v>0</v>
      </c>
      <c r="EM206" s="56">
        <v>0</v>
      </c>
      <c r="EN206" s="11">
        <f t="shared" si="908"/>
        <v>4576.875</v>
      </c>
      <c r="EO206" s="14">
        <f t="shared" si="909"/>
        <v>28627.03</v>
      </c>
      <c r="EP206" s="4"/>
      <c r="EQ206" s="5"/>
      <c r="ER206" s="4"/>
      <c r="ES206" s="4"/>
      <c r="ET206" s="4"/>
      <c r="EU206" s="5"/>
      <c r="EV206" s="4"/>
      <c r="EW206" s="4"/>
      <c r="EX206" s="4"/>
      <c r="EY206" s="5"/>
      <c r="EZ206" s="4"/>
      <c r="FA206" s="4"/>
      <c r="FB206" s="4"/>
      <c r="FC206" s="5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7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7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74"/>
        <v>23356.142857142855</v>
      </c>
      <c r="AG207" s="55">
        <v>5724.51</v>
      </c>
      <c r="AH207" s="13">
        <v>26408.254000000001</v>
      </c>
      <c r="AI207" s="56">
        <f t="shared" si="97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92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93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87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79"/>
        <v>0</v>
      </c>
      <c r="CL207" s="55">
        <v>0</v>
      </c>
      <c r="CM207" s="13">
        <v>0</v>
      </c>
      <c r="CN207" s="56">
        <f t="shared" si="98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81"/>
        <v>0</v>
      </c>
      <c r="CU207" s="55">
        <v>0</v>
      </c>
      <c r="CV207" s="13">
        <v>0</v>
      </c>
      <c r="CW207" s="56">
        <f t="shared" si="982"/>
        <v>0</v>
      </c>
      <c r="CX207" s="55">
        <v>0</v>
      </c>
      <c r="CY207" s="13">
        <v>0</v>
      </c>
      <c r="CZ207" s="56">
        <v>0</v>
      </c>
      <c r="DA207" s="55">
        <v>0</v>
      </c>
      <c r="DB207" s="13">
        <v>0</v>
      </c>
      <c r="DC207" s="56">
        <v>0</v>
      </c>
      <c r="DD207" s="55">
        <v>44.73</v>
      </c>
      <c r="DE207" s="13">
        <v>480.63099999999997</v>
      </c>
      <c r="DF207" s="56">
        <f t="shared" si="983"/>
        <v>10745.159847976749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v>0</v>
      </c>
      <c r="DM207" s="55">
        <v>0</v>
      </c>
      <c r="DN207" s="13">
        <v>0</v>
      </c>
      <c r="DO207" s="56">
        <f t="shared" si="984"/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v>0</v>
      </c>
      <c r="DV207" s="55">
        <v>0</v>
      </c>
      <c r="DW207" s="13">
        <v>0</v>
      </c>
      <c r="DX207" s="56">
        <f t="shared" si="985"/>
        <v>0</v>
      </c>
      <c r="DY207" s="55">
        <v>0</v>
      </c>
      <c r="DZ207" s="13">
        <v>0</v>
      </c>
      <c r="EA207" s="56">
        <v>0</v>
      </c>
      <c r="EB207" s="55">
        <v>10.138</v>
      </c>
      <c r="EC207" s="13">
        <v>2192.3820000000001</v>
      </c>
      <c r="ED207" s="56">
        <f t="shared" si="988"/>
        <v>216253.89623199843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55">
        <v>0</v>
      </c>
      <c r="EL207" s="13">
        <v>0</v>
      </c>
      <c r="EM207" s="56">
        <v>0</v>
      </c>
      <c r="EN207" s="11">
        <f t="shared" si="908"/>
        <v>5845.1512000000002</v>
      </c>
      <c r="EO207" s="14">
        <f t="shared" si="909"/>
        <v>31589.853999999999</v>
      </c>
      <c r="EP207" s="4"/>
      <c r="EQ207" s="5"/>
      <c r="ER207" s="4"/>
      <c r="ES207" s="4"/>
      <c r="ET207" s="4"/>
      <c r="EU207" s="5"/>
      <c r="EV207" s="4"/>
      <c r="EW207" s="4"/>
      <c r="EX207" s="4"/>
      <c r="EY207" s="5"/>
      <c r="EZ207" s="4"/>
      <c r="FA207" s="4"/>
      <c r="FB207" s="4"/>
      <c r="FC207" s="5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7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74"/>
        <v>20514.369565217388</v>
      </c>
      <c r="AG208" s="55">
        <v>5727.14</v>
      </c>
      <c r="AH208" s="13">
        <v>26521.751</v>
      </c>
      <c r="AI208" s="56">
        <f t="shared" si="97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7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79"/>
        <v>0</v>
      </c>
      <c r="CL208" s="55">
        <v>0</v>
      </c>
      <c r="CM208" s="13">
        <v>0</v>
      </c>
      <c r="CN208" s="56">
        <f t="shared" si="98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81"/>
        <v>0</v>
      </c>
      <c r="CU208" s="55">
        <v>0</v>
      </c>
      <c r="CV208" s="13">
        <v>0</v>
      </c>
      <c r="CW208" s="56">
        <f t="shared" si="982"/>
        <v>0</v>
      </c>
      <c r="CX208" s="55">
        <v>0</v>
      </c>
      <c r="CY208" s="13">
        <v>0</v>
      </c>
      <c r="CZ208" s="56">
        <v>0</v>
      </c>
      <c r="DA208" s="55">
        <v>0</v>
      </c>
      <c r="DB208" s="13">
        <v>0</v>
      </c>
      <c r="DC208" s="56">
        <v>0</v>
      </c>
      <c r="DD208" s="55">
        <v>66</v>
      </c>
      <c r="DE208" s="13">
        <v>684.09400000000005</v>
      </c>
      <c r="DF208" s="56">
        <f t="shared" si="983"/>
        <v>10365.060606060608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v>0</v>
      </c>
      <c r="DM208" s="55">
        <v>0</v>
      </c>
      <c r="DN208" s="13">
        <v>0</v>
      </c>
      <c r="DO208" s="56">
        <f t="shared" si="984"/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v>0</v>
      </c>
      <c r="DV208" s="55">
        <v>0</v>
      </c>
      <c r="DW208" s="13">
        <v>0</v>
      </c>
      <c r="DX208" s="56">
        <f t="shared" si="985"/>
        <v>0</v>
      </c>
      <c r="DY208" s="55">
        <v>0</v>
      </c>
      <c r="DZ208" s="13">
        <v>0</v>
      </c>
      <c r="EA208" s="56">
        <v>0</v>
      </c>
      <c r="EB208" s="55">
        <v>0</v>
      </c>
      <c r="EC208" s="13">
        <v>0</v>
      </c>
      <c r="ED208" s="56">
        <v>0</v>
      </c>
      <c r="EE208" s="55">
        <v>19.277999999999999</v>
      </c>
      <c r="EF208" s="13">
        <v>151.13999999999999</v>
      </c>
      <c r="EG208" s="56">
        <f t="shared" si="986"/>
        <v>7840.0248988484282</v>
      </c>
      <c r="EH208" s="55">
        <v>0</v>
      </c>
      <c r="EI208" s="13">
        <v>0</v>
      </c>
      <c r="EJ208" s="56">
        <v>0</v>
      </c>
      <c r="EK208" s="55">
        <v>0</v>
      </c>
      <c r="EL208" s="13">
        <v>0</v>
      </c>
      <c r="EM208" s="56">
        <v>0</v>
      </c>
      <c r="EN208" s="11">
        <f t="shared" si="908"/>
        <v>5910.2139999999999</v>
      </c>
      <c r="EO208" s="14">
        <f t="shared" si="909"/>
        <v>30763.632000000001</v>
      </c>
      <c r="EP208" s="4"/>
      <c r="EQ208" s="5"/>
      <c r="ER208" s="4"/>
      <c r="ES208" s="4"/>
      <c r="ET208" s="4"/>
      <c r="EU208" s="5"/>
      <c r="EV208" s="4"/>
      <c r="EW208" s="4"/>
      <c r="EX208" s="4"/>
      <c r="EY208" s="5"/>
      <c r="EZ208" s="4"/>
      <c r="FA208" s="4"/>
      <c r="FB208" s="4"/>
      <c r="FC208" s="5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94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7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7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7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87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79"/>
        <v>0</v>
      </c>
      <c r="CL209" s="55">
        <v>0</v>
      </c>
      <c r="CM209" s="13">
        <v>0</v>
      </c>
      <c r="CN209" s="56">
        <f t="shared" si="98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81"/>
        <v>0</v>
      </c>
      <c r="CU209" s="55">
        <v>0</v>
      </c>
      <c r="CV209" s="13">
        <v>0</v>
      </c>
      <c r="CW209" s="56">
        <f t="shared" si="982"/>
        <v>0</v>
      </c>
      <c r="CX209" s="55">
        <v>0</v>
      </c>
      <c r="CY209" s="13">
        <v>0</v>
      </c>
      <c r="CZ209" s="56">
        <v>0</v>
      </c>
      <c r="DA209" s="55">
        <v>0</v>
      </c>
      <c r="DB209" s="13">
        <v>0</v>
      </c>
      <c r="DC209" s="56">
        <v>0</v>
      </c>
      <c r="DD209" s="55">
        <v>48</v>
      </c>
      <c r="DE209" s="13">
        <v>640.67600000000004</v>
      </c>
      <c r="DF209" s="56">
        <f t="shared" si="983"/>
        <v>13347.416666666668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v>0</v>
      </c>
      <c r="DM209" s="55">
        <v>0</v>
      </c>
      <c r="DN209" s="13">
        <v>0</v>
      </c>
      <c r="DO209" s="56">
        <f t="shared" si="984"/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v>0</v>
      </c>
      <c r="DV209" s="55">
        <v>0</v>
      </c>
      <c r="DW209" s="13">
        <v>0</v>
      </c>
      <c r="DX209" s="56">
        <f t="shared" si="985"/>
        <v>0</v>
      </c>
      <c r="DY209" s="55">
        <v>0</v>
      </c>
      <c r="DZ209" s="13">
        <v>0</v>
      </c>
      <c r="EA209" s="56">
        <v>0</v>
      </c>
      <c r="EB209" s="55">
        <v>11.45</v>
      </c>
      <c r="EC209" s="13">
        <v>2239.3429999999998</v>
      </c>
      <c r="ED209" s="56">
        <f t="shared" si="988"/>
        <v>195575.80786026202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55">
        <v>0</v>
      </c>
      <c r="EL209" s="13">
        <v>0</v>
      </c>
      <c r="EM209" s="56">
        <v>0</v>
      </c>
      <c r="EN209" s="11">
        <f t="shared" si="908"/>
        <v>6177.768</v>
      </c>
      <c r="EO209" s="14">
        <f t="shared" si="909"/>
        <v>36856.512999999999</v>
      </c>
      <c r="EP209" s="4"/>
      <c r="EQ209" s="5"/>
      <c r="ER209" s="4"/>
      <c r="ES209" s="4"/>
      <c r="ET209" s="4"/>
      <c r="EU209" s="5"/>
      <c r="EV209" s="4"/>
      <c r="EW209" s="4"/>
      <c r="EX209" s="4"/>
      <c r="EY209" s="5"/>
      <c r="EZ209" s="4"/>
      <c r="FA209" s="4"/>
      <c r="FB209" s="4"/>
      <c r="FC209" s="5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7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94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7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74"/>
        <v>39051.464285714283</v>
      </c>
      <c r="AG210" s="55">
        <v>6513.9170000000004</v>
      </c>
      <c r="AH210" s="13">
        <v>30158.445</v>
      </c>
      <c r="AI210" s="56">
        <f t="shared" si="97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7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7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79"/>
        <v>0</v>
      </c>
      <c r="CL210" s="55">
        <v>0</v>
      </c>
      <c r="CM210" s="13">
        <v>0</v>
      </c>
      <c r="CN210" s="56">
        <f t="shared" si="98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81"/>
        <v>0</v>
      </c>
      <c r="CU210" s="55">
        <v>0</v>
      </c>
      <c r="CV210" s="13">
        <v>0</v>
      </c>
      <c r="CW210" s="56">
        <f t="shared" si="982"/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v>0</v>
      </c>
      <c r="DM210" s="55">
        <v>0</v>
      </c>
      <c r="DN210" s="13">
        <v>0</v>
      </c>
      <c r="DO210" s="56">
        <f t="shared" si="984"/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v>0</v>
      </c>
      <c r="DV210" s="55">
        <v>0</v>
      </c>
      <c r="DW210" s="13">
        <v>0</v>
      </c>
      <c r="DX210" s="56">
        <f t="shared" si="985"/>
        <v>0</v>
      </c>
      <c r="DY210" s="55">
        <v>0</v>
      </c>
      <c r="DZ210" s="13">
        <v>0</v>
      </c>
      <c r="EA210" s="56">
        <v>0</v>
      </c>
      <c r="EB210" s="55">
        <v>25.494520000000001</v>
      </c>
      <c r="EC210" s="13">
        <v>3494.3490000000002</v>
      </c>
      <c r="ED210" s="56">
        <f t="shared" si="988"/>
        <v>137062.74917119445</v>
      </c>
      <c r="EE210" s="55">
        <v>31.015599999999999</v>
      </c>
      <c r="EF210" s="13">
        <v>3147.596</v>
      </c>
      <c r="EG210" s="56">
        <f t="shared" si="986"/>
        <v>101484.28532738365</v>
      </c>
      <c r="EH210" s="55">
        <v>0</v>
      </c>
      <c r="EI210" s="13">
        <v>0</v>
      </c>
      <c r="EJ210" s="56">
        <v>0</v>
      </c>
      <c r="EK210" s="55">
        <v>0</v>
      </c>
      <c r="EL210" s="13">
        <v>0</v>
      </c>
      <c r="EM210" s="56">
        <v>0</v>
      </c>
      <c r="EN210" s="11">
        <f t="shared" si="908"/>
        <v>6765.7081100000005</v>
      </c>
      <c r="EO210" s="14">
        <f t="shared" si="909"/>
        <v>43059.845000000001</v>
      </c>
      <c r="EP210" s="4"/>
      <c r="EQ210" s="5"/>
      <c r="ER210" s="4"/>
      <c r="ES210" s="4"/>
      <c r="ET210" s="4"/>
      <c r="EU210" s="5"/>
      <c r="EV210" s="4"/>
      <c r="EW210" s="4"/>
      <c r="EX210" s="4"/>
      <c r="EY210" s="5"/>
      <c r="EZ210" s="4"/>
      <c r="FA210" s="4"/>
      <c r="FB210" s="4"/>
      <c r="FC210" s="5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94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7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74"/>
        <v>37556.971428571422</v>
      </c>
      <c r="AG211" s="55">
        <v>4967.674</v>
      </c>
      <c r="AH211" s="13">
        <v>22624.370999999999</v>
      </c>
      <c r="AI211" s="56">
        <f t="shared" si="97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7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7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87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79"/>
        <v>0</v>
      </c>
      <c r="CL211" s="55">
        <v>0</v>
      </c>
      <c r="CM211" s="13">
        <v>0</v>
      </c>
      <c r="CN211" s="56">
        <f t="shared" si="98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81"/>
        <v>0</v>
      </c>
      <c r="CU211" s="55">
        <v>0</v>
      </c>
      <c r="CV211" s="13">
        <v>0</v>
      </c>
      <c r="CW211" s="56">
        <f t="shared" si="982"/>
        <v>0</v>
      </c>
      <c r="CX211" s="55">
        <v>0</v>
      </c>
      <c r="CY211" s="13">
        <v>0</v>
      </c>
      <c r="CZ211" s="56">
        <v>0</v>
      </c>
      <c r="DA211" s="55">
        <v>0.19400000000000001</v>
      </c>
      <c r="DB211" s="13">
        <v>3.391</v>
      </c>
      <c r="DC211" s="56">
        <f t="shared" ref="DC211" si="995">DB211/DA211*1000</f>
        <v>17479.381443298967</v>
      </c>
      <c r="DD211" s="55">
        <v>48.32</v>
      </c>
      <c r="DE211" s="13">
        <v>1208.606</v>
      </c>
      <c r="DF211" s="56">
        <f t="shared" si="983"/>
        <v>25012.541390728475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v>0</v>
      </c>
      <c r="DM211" s="55">
        <v>0</v>
      </c>
      <c r="DN211" s="13">
        <v>0</v>
      </c>
      <c r="DO211" s="56">
        <f t="shared" si="984"/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v>0</v>
      </c>
      <c r="DV211" s="55">
        <v>0</v>
      </c>
      <c r="DW211" s="13">
        <v>0</v>
      </c>
      <c r="DX211" s="56">
        <f t="shared" si="985"/>
        <v>0</v>
      </c>
      <c r="DY211" s="55">
        <v>0</v>
      </c>
      <c r="DZ211" s="13">
        <v>0</v>
      </c>
      <c r="EA211" s="56">
        <v>0</v>
      </c>
      <c r="EB211" s="55">
        <v>40.640080000000005</v>
      </c>
      <c r="EC211" s="13">
        <v>427.49400000000003</v>
      </c>
      <c r="ED211" s="56">
        <f t="shared" si="988"/>
        <v>10519.024568849274</v>
      </c>
      <c r="EE211" s="55">
        <v>5.9999999999999995E-4</v>
      </c>
      <c r="EF211" s="13">
        <v>0.22700000000000001</v>
      </c>
      <c r="EG211" s="56">
        <f t="shared" si="986"/>
        <v>378333.33333333337</v>
      </c>
      <c r="EH211" s="55">
        <v>0</v>
      </c>
      <c r="EI211" s="13">
        <v>0</v>
      </c>
      <c r="EJ211" s="56">
        <v>0</v>
      </c>
      <c r="EK211" s="55">
        <v>0</v>
      </c>
      <c r="EL211" s="13">
        <v>0</v>
      </c>
      <c r="EM211" s="56">
        <v>0</v>
      </c>
      <c r="EN211" s="11">
        <f t="shared" si="908"/>
        <v>5359.58968</v>
      </c>
      <c r="EO211" s="14">
        <f t="shared" si="909"/>
        <v>31917.876</v>
      </c>
      <c r="EP211" s="4"/>
      <c r="EQ211" s="5"/>
      <c r="ER211" s="4"/>
      <c r="ES211" s="4"/>
      <c r="ET211" s="4"/>
      <c r="EU211" s="5"/>
      <c r="EV211" s="4"/>
      <c r="EW211" s="4"/>
      <c r="EX211" s="4"/>
      <c r="EY211" s="5"/>
      <c r="EZ211" s="4"/>
      <c r="FA211" s="4"/>
      <c r="FB211" s="4"/>
      <c r="FC211" s="5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7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94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7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74"/>
        <v>23038.999999999996</v>
      </c>
      <c r="AG212" s="55">
        <v>4565.58</v>
      </c>
      <c r="AH212" s="13">
        <v>21273.542000000001</v>
      </c>
      <c r="AI212" s="56">
        <f t="shared" si="97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87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79"/>
        <v>0</v>
      </c>
      <c r="CL212" s="55">
        <v>0</v>
      </c>
      <c r="CM212" s="13">
        <v>0</v>
      </c>
      <c r="CN212" s="56">
        <f t="shared" si="98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81"/>
        <v>0</v>
      </c>
      <c r="CU212" s="55">
        <v>0</v>
      </c>
      <c r="CV212" s="13">
        <v>0</v>
      </c>
      <c r="CW212" s="56">
        <f t="shared" si="982"/>
        <v>0</v>
      </c>
      <c r="CX212" s="55">
        <v>0</v>
      </c>
      <c r="CY212" s="13">
        <v>0</v>
      </c>
      <c r="CZ212" s="56">
        <v>0</v>
      </c>
      <c r="DA212" s="55">
        <v>0</v>
      </c>
      <c r="DB212" s="13">
        <v>0</v>
      </c>
      <c r="DC212" s="56">
        <v>0</v>
      </c>
      <c r="DD212" s="55">
        <v>1</v>
      </c>
      <c r="DE212" s="13">
        <v>176.89</v>
      </c>
      <c r="DF212" s="56">
        <f t="shared" si="983"/>
        <v>176890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v>0</v>
      </c>
      <c r="DM212" s="55">
        <v>0</v>
      </c>
      <c r="DN212" s="13">
        <v>0</v>
      </c>
      <c r="DO212" s="56">
        <f t="shared" si="984"/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v>0</v>
      </c>
      <c r="DV212" s="55">
        <v>0</v>
      </c>
      <c r="DW212" s="13">
        <v>0</v>
      </c>
      <c r="DX212" s="56">
        <f t="shared" si="985"/>
        <v>0</v>
      </c>
      <c r="DY212" s="55">
        <v>0</v>
      </c>
      <c r="DZ212" s="13">
        <v>0</v>
      </c>
      <c r="EA212" s="56">
        <v>0</v>
      </c>
      <c r="EB212" s="55">
        <v>20</v>
      </c>
      <c r="EC212" s="13">
        <v>171.21600000000001</v>
      </c>
      <c r="ED212" s="56">
        <f t="shared" si="988"/>
        <v>8560.8000000000011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55">
        <v>0</v>
      </c>
      <c r="EL212" s="13">
        <v>0</v>
      </c>
      <c r="EM212" s="56">
        <v>0</v>
      </c>
      <c r="EN212" s="11">
        <f t="shared" si="908"/>
        <v>4824.1183899999996</v>
      </c>
      <c r="EO212" s="14">
        <f t="shared" si="909"/>
        <v>27757.948000000004</v>
      </c>
      <c r="EP212" s="4"/>
      <c r="EQ212" s="5"/>
      <c r="ER212" s="4"/>
      <c r="ES212" s="4"/>
      <c r="ET212" s="4"/>
      <c r="EU212" s="5"/>
      <c r="EV212" s="4"/>
      <c r="EW212" s="4"/>
      <c r="EX212" s="4"/>
      <c r="EY212" s="5"/>
      <c r="EZ212" s="4"/>
      <c r="FA212" s="4"/>
      <c r="FB212" s="4"/>
      <c r="FC212" s="5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68"/>
      <c r="B213" s="69" t="s">
        <v>17</v>
      </c>
      <c r="C213" s="51">
        <f t="shared" ref="C213:D213" si="996">SUM(C201:C212)</f>
        <v>0</v>
      </c>
      <c r="D213" s="40">
        <f t="shared" si="996"/>
        <v>0</v>
      </c>
      <c r="E213" s="52"/>
      <c r="F213" s="51">
        <f t="shared" ref="F213:G213" si="997">SUM(F201:F212)</f>
        <v>12.822989999999999</v>
      </c>
      <c r="G213" s="40">
        <f t="shared" si="997"/>
        <v>3192.248</v>
      </c>
      <c r="H213" s="52"/>
      <c r="I213" s="51">
        <f t="shared" ref="I213:J213" si="998">SUM(I201:I212)</f>
        <v>0</v>
      </c>
      <c r="J213" s="40">
        <f t="shared" si="998"/>
        <v>0</v>
      </c>
      <c r="K213" s="52"/>
      <c r="L213" s="51">
        <f t="shared" ref="L213:M213" si="999">SUM(L201:L212)</f>
        <v>0</v>
      </c>
      <c r="M213" s="40">
        <f t="shared" si="999"/>
        <v>0</v>
      </c>
      <c r="N213" s="52"/>
      <c r="O213" s="51">
        <f t="shared" ref="O213:P213" si="1000">SUM(O201:O212)</f>
        <v>158.53</v>
      </c>
      <c r="P213" s="40">
        <f t="shared" si="1000"/>
        <v>3171.8060000000005</v>
      </c>
      <c r="Q213" s="52"/>
      <c r="R213" s="51">
        <f t="shared" ref="R213:S213" si="1001">SUM(R201:R212)</f>
        <v>0</v>
      </c>
      <c r="S213" s="40">
        <f t="shared" si="1001"/>
        <v>0</v>
      </c>
      <c r="T213" s="52"/>
      <c r="U213" s="51">
        <f t="shared" ref="U213:V213" si="1002">SUM(U201:U212)</f>
        <v>252.64600000000002</v>
      </c>
      <c r="V213" s="40">
        <f t="shared" si="1002"/>
        <v>11446.461000000001</v>
      </c>
      <c r="W213" s="52"/>
      <c r="X213" s="51">
        <f t="shared" ref="X213:Y213" si="1003">SUM(X201:X212)</f>
        <v>495.22539</v>
      </c>
      <c r="Y213" s="40">
        <f t="shared" si="1003"/>
        <v>25112.924999999999</v>
      </c>
      <c r="Z213" s="52"/>
      <c r="AA213" s="51">
        <f t="shared" ref="AA213:AB213" si="1004">SUM(AA201:AA212)</f>
        <v>18.399999999999999</v>
      </c>
      <c r="AB213" s="40">
        <f t="shared" si="1004"/>
        <v>9510.0490000000009</v>
      </c>
      <c r="AC213" s="52"/>
      <c r="AD213" s="60">
        <f t="shared" ref="AD213:AE213" si="1005">SUM(AD201:AD212)</f>
        <v>821.73599999999999</v>
      </c>
      <c r="AE213" s="40">
        <f t="shared" si="1005"/>
        <v>24511.190999999999</v>
      </c>
      <c r="AF213" s="52"/>
      <c r="AG213" s="51">
        <f t="shared" ref="AG213:AH213" si="1006">SUM(AG201:AG212)</f>
        <v>62662.690999999999</v>
      </c>
      <c r="AH213" s="40">
        <f t="shared" si="1006"/>
        <v>283700.50599999999</v>
      </c>
      <c r="AI213" s="52"/>
      <c r="AJ213" s="51">
        <f t="shared" ref="AJ213:AK213" si="1007">SUM(AJ201:AJ212)</f>
        <v>0</v>
      </c>
      <c r="AK213" s="40">
        <f t="shared" si="1007"/>
        <v>0</v>
      </c>
      <c r="AL213" s="52"/>
      <c r="AM213" s="51">
        <f t="shared" ref="AM213:AN213" si="1008">SUM(AM201:AM212)</f>
        <v>276.98400000000004</v>
      </c>
      <c r="AN213" s="40">
        <f t="shared" si="1008"/>
        <v>1754.3530000000001</v>
      </c>
      <c r="AO213" s="52"/>
      <c r="AP213" s="51">
        <f t="shared" ref="AP213:AQ213" si="1009">SUM(AP201:AP212)</f>
        <v>0</v>
      </c>
      <c r="AQ213" s="40">
        <f t="shared" si="1009"/>
        <v>0</v>
      </c>
      <c r="AR213" s="52"/>
      <c r="AS213" s="51">
        <f t="shared" ref="AS213:AT213" si="1010">SUM(AS201:AS212)</f>
        <v>18.664999999999999</v>
      </c>
      <c r="AT213" s="40">
        <f t="shared" si="1010"/>
        <v>1115.9490000000001</v>
      </c>
      <c r="AU213" s="52"/>
      <c r="AV213" s="51">
        <f t="shared" ref="AV213:AW213" si="1011">SUM(AV201:AV212)</f>
        <v>0</v>
      </c>
      <c r="AW213" s="40">
        <f t="shared" si="1011"/>
        <v>0</v>
      </c>
      <c r="AX213" s="52"/>
      <c r="AY213" s="51">
        <f t="shared" ref="AY213:AZ213" si="1012">SUM(AY201:AY212)</f>
        <v>0</v>
      </c>
      <c r="AZ213" s="40">
        <f t="shared" si="1012"/>
        <v>0</v>
      </c>
      <c r="BA213" s="52"/>
      <c r="BB213" s="51">
        <f t="shared" ref="BB213:BC213" si="1013">SUM(BB201:BB212)</f>
        <v>1.8158399999999997</v>
      </c>
      <c r="BC213" s="40">
        <f t="shared" si="1013"/>
        <v>114.00299999999999</v>
      </c>
      <c r="BD213" s="52"/>
      <c r="BE213" s="51">
        <f t="shared" ref="BE213:BF213" si="1014">SUM(BE201:BE212)</f>
        <v>14.16198</v>
      </c>
      <c r="BF213" s="40">
        <f t="shared" si="1014"/>
        <v>2735.4</v>
      </c>
      <c r="BG213" s="52"/>
      <c r="BH213" s="51">
        <f t="shared" ref="BH213:BI213" si="1015">SUM(BH201:BH212)</f>
        <v>0</v>
      </c>
      <c r="BI213" s="40">
        <f t="shared" si="1015"/>
        <v>0</v>
      </c>
      <c r="BJ213" s="52"/>
      <c r="BK213" s="51">
        <f t="shared" ref="BK213:BL213" si="1016">SUM(BK201:BK212)</f>
        <v>0</v>
      </c>
      <c r="BL213" s="40">
        <f t="shared" si="1016"/>
        <v>0</v>
      </c>
      <c r="BM213" s="52"/>
      <c r="BN213" s="51">
        <f t="shared" ref="BN213:BO213" si="1017">SUM(BN201:BN212)</f>
        <v>0</v>
      </c>
      <c r="BO213" s="40">
        <f t="shared" si="1017"/>
        <v>0</v>
      </c>
      <c r="BP213" s="52"/>
      <c r="BQ213" s="51">
        <f t="shared" ref="BQ213:BR213" si="1018">SUM(BQ201:BQ212)</f>
        <v>1E-3</v>
      </c>
      <c r="BR213" s="40">
        <f t="shared" si="1018"/>
        <v>0.28599999999999998</v>
      </c>
      <c r="BS213" s="52"/>
      <c r="BT213" s="51">
        <f t="shared" ref="BT213:BU213" si="1019">SUM(BT201:BT212)</f>
        <v>3</v>
      </c>
      <c r="BU213" s="40">
        <f t="shared" si="1019"/>
        <v>12</v>
      </c>
      <c r="BV213" s="52"/>
      <c r="BW213" s="51">
        <f t="shared" ref="BW213:BX213" si="1020">SUM(BW201:BW212)</f>
        <v>0</v>
      </c>
      <c r="BX213" s="40">
        <f t="shared" si="1020"/>
        <v>0</v>
      </c>
      <c r="BY213" s="52"/>
      <c r="BZ213" s="51">
        <f t="shared" ref="BZ213:CA213" si="1021">SUM(BZ201:BZ212)</f>
        <v>0</v>
      </c>
      <c r="CA213" s="40">
        <f t="shared" si="1021"/>
        <v>0</v>
      </c>
      <c r="CB213" s="52"/>
      <c r="CC213" s="51">
        <f t="shared" ref="CC213:CD213" si="1022">SUM(CC201:CC212)</f>
        <v>832.64</v>
      </c>
      <c r="CD213" s="40">
        <f t="shared" si="1022"/>
        <v>16480.886000000002</v>
      </c>
      <c r="CE213" s="52"/>
      <c r="CF213" s="51">
        <f t="shared" ref="CF213:CG213" si="1023">SUM(CF201:CF212)</f>
        <v>0</v>
      </c>
      <c r="CG213" s="40">
        <f t="shared" si="1023"/>
        <v>0</v>
      </c>
      <c r="CH213" s="52"/>
      <c r="CI213" s="51">
        <f t="shared" ref="CI213:CJ213" si="1024">SUM(CI201:CI212)</f>
        <v>0</v>
      </c>
      <c r="CJ213" s="40">
        <f t="shared" si="1024"/>
        <v>0</v>
      </c>
      <c r="CK213" s="52"/>
      <c r="CL213" s="51">
        <f t="shared" ref="CL213:CM213" si="1025">SUM(CL201:CL212)</f>
        <v>0</v>
      </c>
      <c r="CM213" s="40">
        <f t="shared" si="1025"/>
        <v>0</v>
      </c>
      <c r="CN213" s="52"/>
      <c r="CO213" s="51">
        <f t="shared" ref="CO213:CP213" si="1026">SUM(CO201:CO212)</f>
        <v>0</v>
      </c>
      <c r="CP213" s="40">
        <f t="shared" si="1026"/>
        <v>0</v>
      </c>
      <c r="CQ213" s="52"/>
      <c r="CR213" s="51">
        <f t="shared" ref="CR213:CS213" si="1027">SUM(CR201:CR212)</f>
        <v>0</v>
      </c>
      <c r="CS213" s="40">
        <f t="shared" si="1027"/>
        <v>0</v>
      </c>
      <c r="CT213" s="52"/>
      <c r="CU213" s="51">
        <f t="shared" ref="CU213:CV213" si="1028">SUM(CU201:CU212)</f>
        <v>0</v>
      </c>
      <c r="CV213" s="40">
        <f t="shared" si="1028"/>
        <v>0</v>
      </c>
      <c r="CW213" s="52"/>
      <c r="CX213" s="51">
        <f t="shared" ref="CX213:CY213" si="1029">SUM(CX201:CX212)</f>
        <v>0</v>
      </c>
      <c r="CY213" s="40">
        <f t="shared" si="1029"/>
        <v>0</v>
      </c>
      <c r="CZ213" s="52"/>
      <c r="DA213" s="51">
        <f t="shared" ref="DA213:DB213" si="1030">SUM(DA201:DA212)</f>
        <v>0.19400000000000001</v>
      </c>
      <c r="DB213" s="40">
        <f t="shared" si="1030"/>
        <v>3.391</v>
      </c>
      <c r="DC213" s="52"/>
      <c r="DD213" s="51">
        <f t="shared" ref="DD213:DE213" si="1031">SUM(DD201:DD212)</f>
        <v>410.84999999999997</v>
      </c>
      <c r="DE213" s="40">
        <f t="shared" si="1031"/>
        <v>5548.28</v>
      </c>
      <c r="DF213" s="52"/>
      <c r="DG213" s="51">
        <f t="shared" ref="DG213:DH213" si="1032">SUM(DG201:DG212)</f>
        <v>0</v>
      </c>
      <c r="DH213" s="40">
        <f t="shared" si="1032"/>
        <v>0</v>
      </c>
      <c r="DI213" s="52"/>
      <c r="DJ213" s="51">
        <f t="shared" ref="DJ213:DK213" si="1033">SUM(DJ201:DJ212)</f>
        <v>0</v>
      </c>
      <c r="DK213" s="40">
        <f t="shared" si="1033"/>
        <v>0</v>
      </c>
      <c r="DL213" s="52"/>
      <c r="DM213" s="51">
        <f t="shared" ref="DM213:DN213" si="1034">SUM(DM201:DM212)</f>
        <v>0</v>
      </c>
      <c r="DN213" s="40">
        <f t="shared" si="1034"/>
        <v>0</v>
      </c>
      <c r="DO213" s="52"/>
      <c r="DP213" s="51">
        <f t="shared" ref="DP213:DQ213" si="1035">SUM(DP201:DP212)</f>
        <v>0</v>
      </c>
      <c r="DQ213" s="40">
        <f t="shared" si="1035"/>
        <v>0</v>
      </c>
      <c r="DR213" s="52"/>
      <c r="DS213" s="51">
        <f t="shared" ref="DS213:DT213" si="1036">SUM(DS201:DS212)</f>
        <v>0</v>
      </c>
      <c r="DT213" s="40">
        <f t="shared" si="1036"/>
        <v>0</v>
      </c>
      <c r="DU213" s="52"/>
      <c r="DV213" s="51">
        <f t="shared" ref="DV213:DW213" si="1037">SUM(DV201:DV212)</f>
        <v>0</v>
      </c>
      <c r="DW213" s="40">
        <f t="shared" si="1037"/>
        <v>0</v>
      </c>
      <c r="DX213" s="52"/>
      <c r="DY213" s="51">
        <f t="shared" ref="DY213:DZ213" si="1038">SUM(DY201:DY212)</f>
        <v>0</v>
      </c>
      <c r="DZ213" s="40">
        <f t="shared" si="1038"/>
        <v>0</v>
      </c>
      <c r="EA213" s="52"/>
      <c r="EB213" s="51">
        <f t="shared" ref="EB213:EC213" si="1039">SUM(EB201:EB212)</f>
        <v>211.68893000000003</v>
      </c>
      <c r="EC213" s="40">
        <f t="shared" si="1039"/>
        <v>22152.224999999999</v>
      </c>
      <c r="ED213" s="52"/>
      <c r="EE213" s="51">
        <f t="shared" ref="EE213:EF213" si="1040">SUM(EE201:EE212)</f>
        <v>276.95447999999993</v>
      </c>
      <c r="EF213" s="40">
        <f t="shared" si="1040"/>
        <v>27664.030000000002</v>
      </c>
      <c r="EG213" s="52"/>
      <c r="EH213" s="51">
        <f t="shared" ref="EH213:EI213" si="1041">SUM(EH201:EH212)</f>
        <v>29.8</v>
      </c>
      <c r="EI213" s="40">
        <f t="shared" si="1041"/>
        <v>210.08500000000001</v>
      </c>
      <c r="EJ213" s="52"/>
      <c r="EK213" s="51">
        <f t="shared" ref="EK213:EL213" si="1042">SUM(EK201:EK212)</f>
        <v>0</v>
      </c>
      <c r="EL213" s="40">
        <f t="shared" si="1042"/>
        <v>0</v>
      </c>
      <c r="EM213" s="52"/>
      <c r="EN213" s="41">
        <f t="shared" si="908"/>
        <v>66498.80661</v>
      </c>
      <c r="EO213" s="42">
        <f t="shared" si="909"/>
        <v>438436.07400000002</v>
      </c>
      <c r="EP213" s="4"/>
      <c r="EQ213" s="5"/>
      <c r="ER213" s="4"/>
      <c r="ES213" s="4"/>
      <c r="ET213" s="4"/>
      <c r="EU213" s="5"/>
      <c r="EV213" s="4"/>
      <c r="EW213" s="4"/>
      <c r="EX213" s="4"/>
      <c r="EY213" s="5"/>
      <c r="EZ213" s="4"/>
      <c r="FA213" s="4"/>
      <c r="FB213" s="4"/>
      <c r="FC213" s="5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3"/>
      <c r="GR213" s="3"/>
      <c r="GW213" s="3"/>
      <c r="HB213" s="3"/>
      <c r="HG213" s="3"/>
      <c r="HL213" s="3"/>
      <c r="HQ213" s="3"/>
      <c r="HV213" s="3"/>
      <c r="IA213" s="3"/>
      <c r="IF213" s="3"/>
      <c r="IK213" s="3"/>
      <c r="IP213" s="3"/>
      <c r="IU213" s="3"/>
      <c r="IZ213" s="3"/>
      <c r="JE213" s="3"/>
    </row>
    <row r="214" spans="1:265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43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44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45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46">AE214/AD214*1000</f>
        <v>26042.181818181816</v>
      </c>
      <c r="AG214" s="55">
        <v>4626.58</v>
      </c>
      <c r="AH214" s="13">
        <v>21664.445</v>
      </c>
      <c r="AI214" s="56">
        <f t="shared" ref="AI214:AI217" si="1047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48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49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50">IF(CI214=0,0,CJ214/CI214*1000)</f>
        <v>0</v>
      </c>
      <c r="CL214" s="55">
        <v>0</v>
      </c>
      <c r="CM214" s="13">
        <v>0</v>
      </c>
      <c r="CN214" s="56">
        <f t="shared" ref="CN214:CN225" si="1051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52">IF(CR214=0,0,CS214/CR214*1000)</f>
        <v>0</v>
      </c>
      <c r="CU214" s="55">
        <v>0</v>
      </c>
      <c r="CV214" s="13">
        <v>0</v>
      </c>
      <c r="CW214" s="56">
        <f t="shared" ref="CW214:CW225" si="1053">IF(CU214=0,0,CV214/CU214*1000)</f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v>0</v>
      </c>
      <c r="DM214" s="55">
        <v>0</v>
      </c>
      <c r="DN214" s="13">
        <v>0</v>
      </c>
      <c r="DO214" s="56">
        <f t="shared" ref="DO214:DO225" si="1054">IF(DM214=0,0,DN214/DM214*1000)</f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v>0</v>
      </c>
      <c r="DV214" s="55">
        <v>0</v>
      </c>
      <c r="DW214" s="13">
        <v>0</v>
      </c>
      <c r="DX214" s="56">
        <f t="shared" ref="DX214:DX225" si="1055">IF(DV214=0,0,DW214/DV214*1000)</f>
        <v>0</v>
      </c>
      <c r="DY214" s="55">
        <v>0</v>
      </c>
      <c r="DZ214" s="13">
        <v>0</v>
      </c>
      <c r="EA214" s="56">
        <v>0</v>
      </c>
      <c r="EB214" s="55">
        <v>27</v>
      </c>
      <c r="EC214" s="13">
        <v>310.149</v>
      </c>
      <c r="ED214" s="56">
        <f t="shared" ref="ED214:ED217" si="1056">EC214/EB214*1000</f>
        <v>11487</v>
      </c>
      <c r="EE214" s="55">
        <v>19.277999999999999</v>
      </c>
      <c r="EF214" s="13">
        <v>158.27600000000001</v>
      </c>
      <c r="EG214" s="56">
        <f t="shared" ref="EG214:EG217" si="1057">EF214/EE214*1000</f>
        <v>8210.1877788152306</v>
      </c>
      <c r="EH214" s="55">
        <v>0</v>
      </c>
      <c r="EI214" s="13">
        <v>0</v>
      </c>
      <c r="EJ214" s="56">
        <v>0</v>
      </c>
      <c r="EK214" s="55">
        <v>0</v>
      </c>
      <c r="EL214" s="13">
        <v>0</v>
      </c>
      <c r="EM214" s="56">
        <v>0</v>
      </c>
      <c r="EN214" s="11">
        <f t="shared" ref="EN214:EN226" si="1058">SUM(C214,F214,I214,L214,O214,U214,X214,AA214,AD214,AJ214,AM214,AS214,AY214,BB214,BE214,BH214,BK214,BN214,BQ214,CC214,CF214,CO214,DA214,DD214,DG214,DJ214,DP214,DY214,EB214,EE214,EK214,AV214+AG214+BZ214+R214+BT214+EH214+BW214+AP214+DS214+CX214)</f>
        <v>4863.3580000000002</v>
      </c>
      <c r="EO214" s="14">
        <f t="shared" ref="EO214:EO226" si="1059">SUM(D214,G214,J214,M214,P214,V214,Y214,AB214,AE214,AK214,AN214,AT214,AZ214,BC214,BF214,BI214,BL214,BO214,BR214,CD214,CG214,CP214,DB214,DE214,DH214,DK214,DQ214,DZ214,EC214,EF214,EL214,AW214+AH214+CA214+S214+BU214+EI214+BX214+AQ214+DT214+CY214)</f>
        <v>27572.076000000001</v>
      </c>
    </row>
    <row r="215" spans="1:265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46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60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49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50"/>
        <v>0</v>
      </c>
      <c r="CL215" s="55">
        <v>0</v>
      </c>
      <c r="CM215" s="13">
        <v>0</v>
      </c>
      <c r="CN215" s="56">
        <f t="shared" si="1051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52"/>
        <v>0</v>
      </c>
      <c r="CU215" s="55">
        <v>0</v>
      </c>
      <c r="CV215" s="13">
        <v>0</v>
      </c>
      <c r="CW215" s="56">
        <f t="shared" si="1053"/>
        <v>0</v>
      </c>
      <c r="CX215" s="55">
        <v>0</v>
      </c>
      <c r="CY215" s="13">
        <v>0</v>
      </c>
      <c r="CZ215" s="56">
        <v>0</v>
      </c>
      <c r="DA215" s="55">
        <v>0</v>
      </c>
      <c r="DB215" s="13">
        <v>0</v>
      </c>
      <c r="DC215" s="56">
        <v>0</v>
      </c>
      <c r="DD215" s="55">
        <v>88</v>
      </c>
      <c r="DE215" s="13">
        <v>904.19</v>
      </c>
      <c r="DF215" s="56">
        <f t="shared" ref="DF215:DF216" si="1061">DE215/DD215*1000</f>
        <v>10274.886363636364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v>0</v>
      </c>
      <c r="DM215" s="55">
        <v>0</v>
      </c>
      <c r="DN215" s="13">
        <v>0</v>
      </c>
      <c r="DO215" s="56">
        <f t="shared" si="1054"/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v>0</v>
      </c>
      <c r="DV215" s="55">
        <v>0</v>
      </c>
      <c r="DW215" s="13">
        <v>0</v>
      </c>
      <c r="DX215" s="56">
        <f t="shared" si="1055"/>
        <v>0</v>
      </c>
      <c r="DY215" s="55">
        <v>0</v>
      </c>
      <c r="DZ215" s="13">
        <v>0</v>
      </c>
      <c r="EA215" s="56">
        <v>0</v>
      </c>
      <c r="EB215" s="55">
        <v>2</v>
      </c>
      <c r="EC215" s="13">
        <v>193.75399999999999</v>
      </c>
      <c r="ED215" s="56">
        <f t="shared" si="1056"/>
        <v>96877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55">
        <v>0</v>
      </c>
      <c r="EL215" s="13">
        <v>0</v>
      </c>
      <c r="EM215" s="56">
        <v>0</v>
      </c>
      <c r="EN215" s="11">
        <f t="shared" si="1058"/>
        <v>147.392</v>
      </c>
      <c r="EO215" s="14">
        <f t="shared" si="1059"/>
        <v>3090.2259999999997</v>
      </c>
    </row>
    <row r="216" spans="1:265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44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45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46"/>
        <v>35039.78125</v>
      </c>
      <c r="AG216" s="55">
        <v>5563</v>
      </c>
      <c r="AH216" s="13">
        <v>25679.035</v>
      </c>
      <c r="AI216" s="56">
        <f t="shared" si="1047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49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50"/>
        <v>0</v>
      </c>
      <c r="CL216" s="55">
        <v>0</v>
      </c>
      <c r="CM216" s="13">
        <v>0</v>
      </c>
      <c r="CN216" s="56">
        <f t="shared" si="1051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52"/>
        <v>0</v>
      </c>
      <c r="CU216" s="55">
        <v>0</v>
      </c>
      <c r="CV216" s="13">
        <v>0</v>
      </c>
      <c r="CW216" s="56">
        <f t="shared" si="1053"/>
        <v>0</v>
      </c>
      <c r="CX216" s="55">
        <v>0</v>
      </c>
      <c r="CY216" s="13">
        <v>0</v>
      </c>
      <c r="CZ216" s="56">
        <v>0</v>
      </c>
      <c r="DA216" s="55">
        <v>0</v>
      </c>
      <c r="DB216" s="13">
        <v>0</v>
      </c>
      <c r="DC216" s="56">
        <v>0</v>
      </c>
      <c r="DD216" s="55">
        <v>70</v>
      </c>
      <c r="DE216" s="13">
        <v>868.46</v>
      </c>
      <c r="DF216" s="56">
        <f t="shared" si="1061"/>
        <v>12406.571428571429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v>0</v>
      </c>
      <c r="DM216" s="55">
        <v>0</v>
      </c>
      <c r="DN216" s="13">
        <v>0</v>
      </c>
      <c r="DO216" s="56">
        <f t="shared" si="1054"/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v>0</v>
      </c>
      <c r="DV216" s="55">
        <v>0</v>
      </c>
      <c r="DW216" s="13">
        <v>0</v>
      </c>
      <c r="DX216" s="56">
        <f t="shared" si="1055"/>
        <v>0</v>
      </c>
      <c r="DY216" s="55">
        <v>0</v>
      </c>
      <c r="DZ216" s="13">
        <v>0</v>
      </c>
      <c r="EA216" s="56">
        <v>0</v>
      </c>
      <c r="EB216" s="55">
        <v>20</v>
      </c>
      <c r="EC216" s="13">
        <v>191.54</v>
      </c>
      <c r="ED216" s="56">
        <f t="shared" si="1056"/>
        <v>9577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55">
        <v>0</v>
      </c>
      <c r="EL216" s="13">
        <v>0</v>
      </c>
      <c r="EM216" s="56">
        <v>0</v>
      </c>
      <c r="EN216" s="11">
        <f t="shared" si="1058"/>
        <v>5791.9780000000001</v>
      </c>
      <c r="EO216" s="14">
        <f t="shared" si="1059"/>
        <v>32848.953999999998</v>
      </c>
    </row>
    <row r="217" spans="1:265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44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45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46"/>
        <v>39174.31578947368</v>
      </c>
      <c r="AG217" s="55">
        <v>5025.72</v>
      </c>
      <c r="AH217" s="13">
        <v>21924.074000000001</v>
      </c>
      <c r="AI217" s="56">
        <f t="shared" si="1047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62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63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50"/>
        <v>0</v>
      </c>
      <c r="CL217" s="55">
        <v>0</v>
      </c>
      <c r="CM217" s="13">
        <v>0</v>
      </c>
      <c r="CN217" s="56">
        <f t="shared" si="1051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52"/>
        <v>0</v>
      </c>
      <c r="CU217" s="55">
        <v>0</v>
      </c>
      <c r="CV217" s="13">
        <v>0</v>
      </c>
      <c r="CW217" s="56">
        <f t="shared" si="1053"/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v>0</v>
      </c>
      <c r="DM217" s="55">
        <v>0</v>
      </c>
      <c r="DN217" s="13">
        <v>0</v>
      </c>
      <c r="DO217" s="56">
        <f t="shared" si="1054"/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v>0</v>
      </c>
      <c r="DV217" s="55">
        <v>0</v>
      </c>
      <c r="DW217" s="13">
        <v>0</v>
      </c>
      <c r="DX217" s="56">
        <f t="shared" si="1055"/>
        <v>0</v>
      </c>
      <c r="DY217" s="55">
        <v>0</v>
      </c>
      <c r="DZ217" s="13">
        <v>0</v>
      </c>
      <c r="EA217" s="56">
        <v>0</v>
      </c>
      <c r="EB217" s="55">
        <v>36</v>
      </c>
      <c r="EC217" s="13">
        <v>378.83</v>
      </c>
      <c r="ED217" s="56">
        <f t="shared" si="1056"/>
        <v>10523.055555555555</v>
      </c>
      <c r="EE217" s="55">
        <v>24.948</v>
      </c>
      <c r="EF217" s="13">
        <v>207.607</v>
      </c>
      <c r="EG217" s="56">
        <f t="shared" si="1057"/>
        <v>8321.5889049222387</v>
      </c>
      <c r="EH217" s="55">
        <v>0</v>
      </c>
      <c r="EI217" s="13">
        <v>0</v>
      </c>
      <c r="EJ217" s="56">
        <v>0</v>
      </c>
      <c r="EK217" s="55">
        <v>0</v>
      </c>
      <c r="EL217" s="13">
        <v>0</v>
      </c>
      <c r="EM217" s="56">
        <v>0</v>
      </c>
      <c r="EN217" s="11">
        <f t="shared" si="1058"/>
        <v>5449.25</v>
      </c>
      <c r="EO217" s="14">
        <f t="shared" si="1059"/>
        <v>33784.404999999999</v>
      </c>
    </row>
    <row r="218" spans="1:265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64">IF(C218=0,0,D218/C218*1000)</f>
        <v>0</v>
      </c>
      <c r="F218" s="55">
        <v>0</v>
      </c>
      <c r="G218" s="13">
        <v>0</v>
      </c>
      <c r="H218" s="56">
        <f t="shared" si="1064"/>
        <v>0</v>
      </c>
      <c r="I218" s="55">
        <v>0</v>
      </c>
      <c r="J218" s="13">
        <v>0</v>
      </c>
      <c r="K218" s="56">
        <f t="shared" si="1064"/>
        <v>0</v>
      </c>
      <c r="L218" s="55">
        <v>0</v>
      </c>
      <c r="M218" s="13">
        <v>0</v>
      </c>
      <c r="N218" s="56">
        <f t="shared" si="1064"/>
        <v>0</v>
      </c>
      <c r="O218" s="55">
        <v>0</v>
      </c>
      <c r="P218" s="13">
        <v>0</v>
      </c>
      <c r="Q218" s="56">
        <f t="shared" si="1064"/>
        <v>0</v>
      </c>
      <c r="R218" s="55">
        <v>0</v>
      </c>
      <c r="S218" s="13">
        <v>0</v>
      </c>
      <c r="T218" s="56">
        <f t="shared" si="1064"/>
        <v>0</v>
      </c>
      <c r="U218" s="55">
        <v>29.99</v>
      </c>
      <c r="V218" s="13">
        <v>2213.614</v>
      </c>
      <c r="W218" s="56">
        <f t="shared" si="1064"/>
        <v>73811.737245748591</v>
      </c>
      <c r="X218" s="55">
        <v>170</v>
      </c>
      <c r="Y218" s="13">
        <v>10774.834999999999</v>
      </c>
      <c r="Z218" s="56">
        <f t="shared" si="1064"/>
        <v>63381.382352941175</v>
      </c>
      <c r="AA218" s="55">
        <v>0</v>
      </c>
      <c r="AB218" s="13">
        <v>0</v>
      </c>
      <c r="AC218" s="56">
        <f t="shared" si="1064"/>
        <v>0</v>
      </c>
      <c r="AD218" s="55">
        <v>212.54499999999999</v>
      </c>
      <c r="AE218" s="13">
        <v>8036.1710000000003</v>
      </c>
      <c r="AF218" s="56">
        <f t="shared" si="1064"/>
        <v>37809.26862546755</v>
      </c>
      <c r="AG218" s="55">
        <v>5496.37</v>
      </c>
      <c r="AH218" s="13">
        <v>24897.824000000001</v>
      </c>
      <c r="AI218" s="56">
        <f t="shared" si="1064"/>
        <v>4529.8668029990704</v>
      </c>
      <c r="AJ218" s="55">
        <v>0</v>
      </c>
      <c r="AK218" s="13">
        <v>0</v>
      </c>
      <c r="AL218" s="56">
        <f t="shared" si="1064"/>
        <v>0</v>
      </c>
      <c r="AM218" s="55">
        <v>0</v>
      </c>
      <c r="AN218" s="13">
        <v>0</v>
      </c>
      <c r="AO218" s="56">
        <f t="shared" si="1064"/>
        <v>0</v>
      </c>
      <c r="AP218" s="55">
        <v>0</v>
      </c>
      <c r="AQ218" s="13">
        <v>0</v>
      </c>
      <c r="AR218" s="56">
        <f t="shared" si="1064"/>
        <v>0</v>
      </c>
      <c r="AS218" s="55">
        <v>0</v>
      </c>
      <c r="AT218" s="13">
        <v>0</v>
      </c>
      <c r="AU218" s="56">
        <f t="shared" si="1064"/>
        <v>0</v>
      </c>
      <c r="AV218" s="55">
        <v>0</v>
      </c>
      <c r="AW218" s="13">
        <v>0</v>
      </c>
      <c r="AX218" s="56">
        <f t="shared" si="1064"/>
        <v>0</v>
      </c>
      <c r="AY218" s="55">
        <v>0</v>
      </c>
      <c r="AZ218" s="13">
        <v>0</v>
      </c>
      <c r="BA218" s="56">
        <f t="shared" si="1064"/>
        <v>0</v>
      </c>
      <c r="BB218" s="55">
        <v>0</v>
      </c>
      <c r="BC218" s="13">
        <v>0</v>
      </c>
      <c r="BD218" s="56">
        <f t="shared" si="1064"/>
        <v>0</v>
      </c>
      <c r="BE218" s="55">
        <v>0</v>
      </c>
      <c r="BF218" s="13">
        <v>0</v>
      </c>
      <c r="BG218" s="56">
        <f t="shared" si="1064"/>
        <v>0</v>
      </c>
      <c r="BH218" s="55">
        <v>0</v>
      </c>
      <c r="BI218" s="13">
        <v>0</v>
      </c>
      <c r="BJ218" s="56">
        <f t="shared" si="1064"/>
        <v>0</v>
      </c>
      <c r="BK218" s="55">
        <v>0</v>
      </c>
      <c r="BL218" s="13">
        <v>0</v>
      </c>
      <c r="BM218" s="56">
        <f t="shared" si="1064"/>
        <v>0</v>
      </c>
      <c r="BN218" s="55">
        <v>0</v>
      </c>
      <c r="BO218" s="13">
        <v>0</v>
      </c>
      <c r="BP218" s="56">
        <f t="shared" si="1064"/>
        <v>0</v>
      </c>
      <c r="BQ218" s="55">
        <v>0</v>
      </c>
      <c r="BR218" s="13">
        <v>0</v>
      </c>
      <c r="BS218" s="56">
        <f t="shared" ref="BS218:EM225" si="1065">IF(BQ218=0,0,BR218/BQ218*1000)</f>
        <v>0</v>
      </c>
      <c r="BT218" s="55">
        <v>0</v>
      </c>
      <c r="BU218" s="13">
        <v>0</v>
      </c>
      <c r="BV218" s="56">
        <f t="shared" si="1065"/>
        <v>0</v>
      </c>
      <c r="BW218" s="55">
        <v>0.314</v>
      </c>
      <c r="BX218" s="13">
        <v>8.6359999999999992</v>
      </c>
      <c r="BY218" s="56">
        <f t="shared" si="1065"/>
        <v>27503.184713375795</v>
      </c>
      <c r="BZ218" s="55">
        <v>0</v>
      </c>
      <c r="CA218" s="13">
        <v>0</v>
      </c>
      <c r="CB218" s="56">
        <f t="shared" si="1065"/>
        <v>0</v>
      </c>
      <c r="CC218" s="55">
        <v>0</v>
      </c>
      <c r="CD218" s="13">
        <v>0</v>
      </c>
      <c r="CE218" s="56">
        <f t="shared" si="1065"/>
        <v>0</v>
      </c>
      <c r="CF218" s="55">
        <v>0</v>
      </c>
      <c r="CG218" s="13">
        <v>0</v>
      </c>
      <c r="CH218" s="56">
        <f t="shared" si="1065"/>
        <v>0</v>
      </c>
      <c r="CI218" s="55">
        <v>0</v>
      </c>
      <c r="CJ218" s="13">
        <v>0</v>
      </c>
      <c r="CK218" s="56">
        <f t="shared" si="1050"/>
        <v>0</v>
      </c>
      <c r="CL218" s="55">
        <v>0</v>
      </c>
      <c r="CM218" s="13">
        <v>0</v>
      </c>
      <c r="CN218" s="56">
        <f t="shared" si="1051"/>
        <v>0</v>
      </c>
      <c r="CO218" s="55">
        <v>0</v>
      </c>
      <c r="CP218" s="13">
        <v>0</v>
      </c>
      <c r="CQ218" s="56">
        <f t="shared" si="1065"/>
        <v>0</v>
      </c>
      <c r="CR218" s="55">
        <v>0</v>
      </c>
      <c r="CS218" s="13">
        <v>0</v>
      </c>
      <c r="CT218" s="56">
        <f t="shared" si="1052"/>
        <v>0</v>
      </c>
      <c r="CU218" s="55">
        <v>0</v>
      </c>
      <c r="CV218" s="13">
        <v>0</v>
      </c>
      <c r="CW218" s="56">
        <f t="shared" si="1053"/>
        <v>0</v>
      </c>
      <c r="CX218" s="55">
        <v>0</v>
      </c>
      <c r="CY218" s="13">
        <v>0</v>
      </c>
      <c r="CZ218" s="56">
        <f t="shared" si="1065"/>
        <v>0</v>
      </c>
      <c r="DA218" s="55">
        <v>0</v>
      </c>
      <c r="DB218" s="13">
        <v>0</v>
      </c>
      <c r="DC218" s="56">
        <f t="shared" si="1065"/>
        <v>0</v>
      </c>
      <c r="DD218" s="55">
        <v>22</v>
      </c>
      <c r="DE218" s="13">
        <v>289.10300000000001</v>
      </c>
      <c r="DF218" s="56">
        <f t="shared" si="1065"/>
        <v>13141.045454545456</v>
      </c>
      <c r="DG218" s="55">
        <v>0</v>
      </c>
      <c r="DH218" s="13">
        <v>0</v>
      </c>
      <c r="DI218" s="56">
        <f t="shared" si="1065"/>
        <v>0</v>
      </c>
      <c r="DJ218" s="55">
        <v>0</v>
      </c>
      <c r="DK218" s="13">
        <v>0</v>
      </c>
      <c r="DL218" s="56">
        <f t="shared" si="1065"/>
        <v>0</v>
      </c>
      <c r="DM218" s="55">
        <v>0</v>
      </c>
      <c r="DN218" s="13">
        <v>0</v>
      </c>
      <c r="DO218" s="56">
        <f t="shared" si="1054"/>
        <v>0</v>
      </c>
      <c r="DP218" s="55">
        <v>0</v>
      </c>
      <c r="DQ218" s="13">
        <v>0</v>
      </c>
      <c r="DR218" s="56">
        <f t="shared" si="1065"/>
        <v>0</v>
      </c>
      <c r="DS218" s="55">
        <v>0</v>
      </c>
      <c r="DT218" s="13">
        <v>0</v>
      </c>
      <c r="DU218" s="56">
        <f t="shared" si="1065"/>
        <v>0</v>
      </c>
      <c r="DV218" s="55">
        <v>0</v>
      </c>
      <c r="DW218" s="13">
        <v>0</v>
      </c>
      <c r="DX218" s="56">
        <f t="shared" si="1055"/>
        <v>0</v>
      </c>
      <c r="DY218" s="55">
        <v>0</v>
      </c>
      <c r="DZ218" s="13">
        <v>0</v>
      </c>
      <c r="EA218" s="56">
        <f t="shared" si="1065"/>
        <v>0</v>
      </c>
      <c r="EB218" s="55">
        <v>59.071010000000001</v>
      </c>
      <c r="EC218" s="13">
        <v>4952.9269999999997</v>
      </c>
      <c r="ED218" s="56">
        <f t="shared" si="1065"/>
        <v>83847.000415262912</v>
      </c>
      <c r="EE218" s="55">
        <v>0</v>
      </c>
      <c r="EF218" s="13">
        <v>0</v>
      </c>
      <c r="EG218" s="56">
        <f t="shared" si="1065"/>
        <v>0</v>
      </c>
      <c r="EH218" s="55">
        <v>0</v>
      </c>
      <c r="EI218" s="13">
        <v>0</v>
      </c>
      <c r="EJ218" s="56">
        <f t="shared" si="1065"/>
        <v>0</v>
      </c>
      <c r="EK218" s="55">
        <v>0</v>
      </c>
      <c r="EL218" s="13">
        <v>0</v>
      </c>
      <c r="EM218" s="56">
        <f t="shared" si="1065"/>
        <v>0</v>
      </c>
      <c r="EN218" s="11">
        <f t="shared" si="1058"/>
        <v>5990.2900100000006</v>
      </c>
      <c r="EO218" s="14">
        <f t="shared" si="1059"/>
        <v>51173.11</v>
      </c>
    </row>
    <row r="219" spans="1:265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64"/>
        <v>0</v>
      </c>
      <c r="F219" s="55">
        <v>0</v>
      </c>
      <c r="G219" s="13">
        <v>0</v>
      </c>
      <c r="H219" s="56">
        <f t="shared" si="1064"/>
        <v>0</v>
      </c>
      <c r="I219" s="55">
        <v>0</v>
      </c>
      <c r="J219" s="13">
        <v>0</v>
      </c>
      <c r="K219" s="56">
        <f t="shared" si="1064"/>
        <v>0</v>
      </c>
      <c r="L219" s="55">
        <v>0</v>
      </c>
      <c r="M219" s="13">
        <v>0</v>
      </c>
      <c r="N219" s="56">
        <f t="shared" si="1064"/>
        <v>0</v>
      </c>
      <c r="O219" s="55">
        <v>0.39668999999999999</v>
      </c>
      <c r="P219" s="13">
        <v>24.456</v>
      </c>
      <c r="Q219" s="56">
        <f t="shared" si="1064"/>
        <v>61650.155032897223</v>
      </c>
      <c r="R219" s="55">
        <v>0</v>
      </c>
      <c r="S219" s="13">
        <v>0</v>
      </c>
      <c r="T219" s="56">
        <f t="shared" si="1064"/>
        <v>0</v>
      </c>
      <c r="U219" s="55">
        <v>0</v>
      </c>
      <c r="V219" s="13">
        <v>0</v>
      </c>
      <c r="W219" s="56">
        <f t="shared" si="1064"/>
        <v>0</v>
      </c>
      <c r="X219" s="55">
        <v>0</v>
      </c>
      <c r="Y219" s="13">
        <v>0</v>
      </c>
      <c r="Z219" s="56">
        <f t="shared" si="1064"/>
        <v>0</v>
      </c>
      <c r="AA219" s="55">
        <v>0</v>
      </c>
      <c r="AB219" s="13">
        <v>0</v>
      </c>
      <c r="AC219" s="56">
        <f t="shared" si="1064"/>
        <v>0</v>
      </c>
      <c r="AD219" s="55">
        <v>46.7</v>
      </c>
      <c r="AE219" s="13">
        <v>2069.011</v>
      </c>
      <c r="AF219" s="56">
        <f t="shared" si="1064"/>
        <v>44304.304068522484</v>
      </c>
      <c r="AG219" s="55">
        <v>5099.92</v>
      </c>
      <c r="AH219" s="13">
        <v>23768.32</v>
      </c>
      <c r="AI219" s="56">
        <f t="shared" si="1064"/>
        <v>4660.5280082824829</v>
      </c>
      <c r="AJ219" s="55">
        <v>0</v>
      </c>
      <c r="AK219" s="13">
        <v>0</v>
      </c>
      <c r="AL219" s="56">
        <f t="shared" si="1064"/>
        <v>0</v>
      </c>
      <c r="AM219" s="55">
        <v>0</v>
      </c>
      <c r="AN219" s="13">
        <v>0</v>
      </c>
      <c r="AO219" s="56">
        <f t="shared" si="1064"/>
        <v>0</v>
      </c>
      <c r="AP219" s="55">
        <v>0</v>
      </c>
      <c r="AQ219" s="13">
        <v>0</v>
      </c>
      <c r="AR219" s="56">
        <f t="shared" si="1064"/>
        <v>0</v>
      </c>
      <c r="AS219" s="55">
        <v>0</v>
      </c>
      <c r="AT219" s="13">
        <v>0</v>
      </c>
      <c r="AU219" s="56">
        <f t="shared" si="1064"/>
        <v>0</v>
      </c>
      <c r="AV219" s="55">
        <v>0</v>
      </c>
      <c r="AW219" s="13">
        <v>0</v>
      </c>
      <c r="AX219" s="56">
        <f t="shared" si="1064"/>
        <v>0</v>
      </c>
      <c r="AY219" s="55">
        <v>0</v>
      </c>
      <c r="AZ219" s="13">
        <v>0</v>
      </c>
      <c r="BA219" s="56">
        <f t="shared" si="1064"/>
        <v>0</v>
      </c>
      <c r="BB219" s="55">
        <v>0</v>
      </c>
      <c r="BC219" s="13">
        <v>0</v>
      </c>
      <c r="BD219" s="56">
        <f t="shared" si="1064"/>
        <v>0</v>
      </c>
      <c r="BE219" s="55">
        <v>0.27</v>
      </c>
      <c r="BF219" s="13">
        <v>65.885000000000005</v>
      </c>
      <c r="BG219" s="56">
        <f t="shared" si="1064"/>
        <v>244018.51851851854</v>
      </c>
      <c r="BH219" s="55">
        <v>0</v>
      </c>
      <c r="BI219" s="13">
        <v>0</v>
      </c>
      <c r="BJ219" s="56">
        <f t="shared" si="1064"/>
        <v>0</v>
      </c>
      <c r="BK219" s="55">
        <v>0</v>
      </c>
      <c r="BL219" s="13">
        <v>0</v>
      </c>
      <c r="BM219" s="56">
        <f t="shared" si="1064"/>
        <v>0</v>
      </c>
      <c r="BN219" s="55">
        <v>0</v>
      </c>
      <c r="BO219" s="13">
        <v>0</v>
      </c>
      <c r="BP219" s="56">
        <f t="shared" si="1064"/>
        <v>0</v>
      </c>
      <c r="BQ219" s="55">
        <v>0</v>
      </c>
      <c r="BR219" s="13">
        <v>0</v>
      </c>
      <c r="BS219" s="56">
        <f t="shared" si="1065"/>
        <v>0</v>
      </c>
      <c r="BT219" s="55">
        <v>0</v>
      </c>
      <c r="BU219" s="13">
        <v>0</v>
      </c>
      <c r="BV219" s="56">
        <f t="shared" si="1065"/>
        <v>0</v>
      </c>
      <c r="BW219" s="55">
        <v>0.35799999999999998</v>
      </c>
      <c r="BX219" s="13">
        <v>12.523</v>
      </c>
      <c r="BY219" s="56">
        <f t="shared" si="1065"/>
        <v>34980.446927374302</v>
      </c>
      <c r="BZ219" s="55">
        <v>0</v>
      </c>
      <c r="CA219" s="13">
        <v>0</v>
      </c>
      <c r="CB219" s="56">
        <f t="shared" si="1065"/>
        <v>0</v>
      </c>
      <c r="CC219" s="55">
        <v>0</v>
      </c>
      <c r="CD219" s="13">
        <v>0</v>
      </c>
      <c r="CE219" s="56">
        <f t="shared" si="1065"/>
        <v>0</v>
      </c>
      <c r="CF219" s="55">
        <v>0</v>
      </c>
      <c r="CG219" s="13">
        <v>0</v>
      </c>
      <c r="CH219" s="56">
        <f t="shared" si="1065"/>
        <v>0</v>
      </c>
      <c r="CI219" s="55">
        <v>0</v>
      </c>
      <c r="CJ219" s="13">
        <v>0</v>
      </c>
      <c r="CK219" s="56">
        <f t="shared" si="1050"/>
        <v>0</v>
      </c>
      <c r="CL219" s="55">
        <v>0</v>
      </c>
      <c r="CM219" s="13">
        <v>0</v>
      </c>
      <c r="CN219" s="56">
        <f t="shared" si="1051"/>
        <v>0</v>
      </c>
      <c r="CO219" s="55">
        <v>0</v>
      </c>
      <c r="CP219" s="13">
        <v>0</v>
      </c>
      <c r="CQ219" s="56">
        <f t="shared" si="1065"/>
        <v>0</v>
      </c>
      <c r="CR219" s="55">
        <v>0</v>
      </c>
      <c r="CS219" s="13">
        <v>0</v>
      </c>
      <c r="CT219" s="56">
        <f t="shared" si="1052"/>
        <v>0</v>
      </c>
      <c r="CU219" s="55">
        <v>0</v>
      </c>
      <c r="CV219" s="13">
        <v>0</v>
      </c>
      <c r="CW219" s="56">
        <f t="shared" si="1053"/>
        <v>0</v>
      </c>
      <c r="CX219" s="55">
        <v>0</v>
      </c>
      <c r="CY219" s="13">
        <v>0</v>
      </c>
      <c r="CZ219" s="56">
        <f t="shared" si="1065"/>
        <v>0</v>
      </c>
      <c r="DA219" s="55">
        <v>0</v>
      </c>
      <c r="DB219" s="13">
        <v>0</v>
      </c>
      <c r="DC219" s="56">
        <f t="shared" si="1065"/>
        <v>0</v>
      </c>
      <c r="DD219" s="55">
        <v>46.1</v>
      </c>
      <c r="DE219" s="13">
        <v>923.89300000000003</v>
      </c>
      <c r="DF219" s="56">
        <f t="shared" si="1065"/>
        <v>20041.062906724514</v>
      </c>
      <c r="DG219" s="55">
        <v>0</v>
      </c>
      <c r="DH219" s="13">
        <v>0</v>
      </c>
      <c r="DI219" s="56">
        <f t="shared" si="1065"/>
        <v>0</v>
      </c>
      <c r="DJ219" s="55">
        <v>0</v>
      </c>
      <c r="DK219" s="13">
        <v>0</v>
      </c>
      <c r="DL219" s="56">
        <f t="shared" si="1065"/>
        <v>0</v>
      </c>
      <c r="DM219" s="55">
        <v>0</v>
      </c>
      <c r="DN219" s="13">
        <v>0</v>
      </c>
      <c r="DO219" s="56">
        <f t="shared" si="1054"/>
        <v>0</v>
      </c>
      <c r="DP219" s="55">
        <v>0</v>
      </c>
      <c r="DQ219" s="13">
        <v>0</v>
      </c>
      <c r="DR219" s="56">
        <f t="shared" si="1065"/>
        <v>0</v>
      </c>
      <c r="DS219" s="55">
        <v>0</v>
      </c>
      <c r="DT219" s="13">
        <v>0</v>
      </c>
      <c r="DU219" s="56">
        <f t="shared" si="1065"/>
        <v>0</v>
      </c>
      <c r="DV219" s="55">
        <v>0</v>
      </c>
      <c r="DW219" s="13">
        <v>0</v>
      </c>
      <c r="DX219" s="56">
        <f t="shared" si="1055"/>
        <v>0</v>
      </c>
      <c r="DY219" s="55">
        <v>0</v>
      </c>
      <c r="DZ219" s="13">
        <v>0</v>
      </c>
      <c r="EA219" s="56">
        <f t="shared" si="1065"/>
        <v>0</v>
      </c>
      <c r="EB219" s="55">
        <v>18.245999999999999</v>
      </c>
      <c r="EC219" s="13">
        <v>727.4</v>
      </c>
      <c r="ED219" s="56">
        <f t="shared" si="1065"/>
        <v>39866.272059629511</v>
      </c>
      <c r="EE219" s="55">
        <v>43.857999999999997</v>
      </c>
      <c r="EF219" s="13">
        <v>1680.03</v>
      </c>
      <c r="EG219" s="56">
        <f t="shared" si="1065"/>
        <v>38306.12431027407</v>
      </c>
      <c r="EH219" s="55">
        <v>0</v>
      </c>
      <c r="EI219" s="13">
        <v>0</v>
      </c>
      <c r="EJ219" s="56">
        <f t="shared" si="1065"/>
        <v>0</v>
      </c>
      <c r="EK219" s="55">
        <v>0</v>
      </c>
      <c r="EL219" s="13">
        <v>0</v>
      </c>
      <c r="EM219" s="56">
        <f t="shared" si="1065"/>
        <v>0</v>
      </c>
      <c r="EN219" s="11">
        <f t="shared" si="1058"/>
        <v>5255.8486899999998</v>
      </c>
      <c r="EO219" s="14">
        <f t="shared" si="1059"/>
        <v>29271.518</v>
      </c>
    </row>
    <row r="220" spans="1:265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64"/>
        <v>0</v>
      </c>
      <c r="F220" s="55">
        <v>0</v>
      </c>
      <c r="G220" s="13">
        <v>0</v>
      </c>
      <c r="H220" s="56">
        <f t="shared" si="1064"/>
        <v>0</v>
      </c>
      <c r="I220" s="55">
        <v>0</v>
      </c>
      <c r="J220" s="13">
        <v>0</v>
      </c>
      <c r="K220" s="56">
        <f t="shared" si="1064"/>
        <v>0</v>
      </c>
      <c r="L220" s="55">
        <v>0</v>
      </c>
      <c r="M220" s="13">
        <v>0</v>
      </c>
      <c r="N220" s="56">
        <f t="shared" si="1064"/>
        <v>0</v>
      </c>
      <c r="O220" s="55">
        <v>17.5</v>
      </c>
      <c r="P220" s="13">
        <v>398.56200000000001</v>
      </c>
      <c r="Q220" s="56">
        <f t="shared" si="1064"/>
        <v>22774.971428571429</v>
      </c>
      <c r="R220" s="55">
        <v>0</v>
      </c>
      <c r="S220" s="13">
        <v>0</v>
      </c>
      <c r="T220" s="56">
        <f t="shared" si="1064"/>
        <v>0</v>
      </c>
      <c r="U220" s="55">
        <v>0</v>
      </c>
      <c r="V220" s="13">
        <v>0</v>
      </c>
      <c r="W220" s="56">
        <f t="shared" si="1064"/>
        <v>0</v>
      </c>
      <c r="X220" s="55">
        <v>41</v>
      </c>
      <c r="Y220" s="13">
        <v>2465.8000000000002</v>
      </c>
      <c r="Z220" s="56">
        <f t="shared" si="1064"/>
        <v>60141.463414634156</v>
      </c>
      <c r="AA220" s="55">
        <v>0</v>
      </c>
      <c r="AB220" s="13">
        <v>0</v>
      </c>
      <c r="AC220" s="56">
        <f t="shared" si="1064"/>
        <v>0</v>
      </c>
      <c r="AD220" s="55">
        <v>18</v>
      </c>
      <c r="AE220" s="13">
        <v>491.82</v>
      </c>
      <c r="AF220" s="56">
        <f t="shared" si="1064"/>
        <v>27323.333333333336</v>
      </c>
      <c r="AG220" s="55">
        <v>6116.27</v>
      </c>
      <c r="AH220" s="13">
        <v>28722.74</v>
      </c>
      <c r="AI220" s="56">
        <f t="shared" si="1064"/>
        <v>4696.1203478590705</v>
      </c>
      <c r="AJ220" s="55">
        <v>0</v>
      </c>
      <c r="AK220" s="13">
        <v>0</v>
      </c>
      <c r="AL220" s="56">
        <f t="shared" si="1064"/>
        <v>0</v>
      </c>
      <c r="AM220" s="55">
        <v>0</v>
      </c>
      <c r="AN220" s="13">
        <v>0</v>
      </c>
      <c r="AO220" s="56">
        <f t="shared" si="1064"/>
        <v>0</v>
      </c>
      <c r="AP220" s="55">
        <v>0</v>
      </c>
      <c r="AQ220" s="13">
        <v>0</v>
      </c>
      <c r="AR220" s="56">
        <f t="shared" si="1064"/>
        <v>0</v>
      </c>
      <c r="AS220" s="55">
        <v>0</v>
      </c>
      <c r="AT220" s="13">
        <v>0</v>
      </c>
      <c r="AU220" s="56">
        <f t="shared" si="1064"/>
        <v>0</v>
      </c>
      <c r="AV220" s="55">
        <v>0</v>
      </c>
      <c r="AW220" s="13">
        <v>0</v>
      </c>
      <c r="AX220" s="56">
        <f t="shared" si="1064"/>
        <v>0</v>
      </c>
      <c r="AY220" s="55">
        <v>0</v>
      </c>
      <c r="AZ220" s="13">
        <v>0</v>
      </c>
      <c r="BA220" s="56">
        <f t="shared" si="1064"/>
        <v>0</v>
      </c>
      <c r="BB220" s="55">
        <v>2.8999999999999998E-3</v>
      </c>
      <c r="BC220" s="13">
        <v>0.70099999999999996</v>
      </c>
      <c r="BD220" s="56">
        <f t="shared" si="1064"/>
        <v>241724.13793103446</v>
      </c>
      <c r="BE220" s="55">
        <v>0</v>
      </c>
      <c r="BF220" s="13">
        <v>0</v>
      </c>
      <c r="BG220" s="56">
        <f t="shared" si="1064"/>
        <v>0</v>
      </c>
      <c r="BH220" s="55">
        <v>0</v>
      </c>
      <c r="BI220" s="13">
        <v>0</v>
      </c>
      <c r="BJ220" s="56">
        <f t="shared" si="1064"/>
        <v>0</v>
      </c>
      <c r="BK220" s="55">
        <v>0</v>
      </c>
      <c r="BL220" s="13">
        <v>0</v>
      </c>
      <c r="BM220" s="56">
        <f t="shared" si="1064"/>
        <v>0</v>
      </c>
      <c r="BN220" s="55">
        <v>0</v>
      </c>
      <c r="BO220" s="13">
        <v>0</v>
      </c>
      <c r="BP220" s="56">
        <f t="shared" si="1064"/>
        <v>0</v>
      </c>
      <c r="BQ220" s="55">
        <v>0</v>
      </c>
      <c r="BR220" s="13">
        <v>0</v>
      </c>
      <c r="BS220" s="56">
        <f t="shared" si="1065"/>
        <v>0</v>
      </c>
      <c r="BT220" s="55">
        <v>0</v>
      </c>
      <c r="BU220" s="13">
        <v>0</v>
      </c>
      <c r="BV220" s="56">
        <f t="shared" si="1065"/>
        <v>0</v>
      </c>
      <c r="BW220" s="55">
        <v>0.498</v>
      </c>
      <c r="BX220" s="13">
        <v>10.305999999999999</v>
      </c>
      <c r="BY220" s="56">
        <f t="shared" si="1065"/>
        <v>20694.779116465863</v>
      </c>
      <c r="BZ220" s="55">
        <v>0</v>
      </c>
      <c r="CA220" s="13">
        <v>0</v>
      </c>
      <c r="CB220" s="56">
        <f t="shared" si="1065"/>
        <v>0</v>
      </c>
      <c r="CC220" s="55">
        <v>1.0900000000000001</v>
      </c>
      <c r="CD220" s="13">
        <v>288.01799999999997</v>
      </c>
      <c r="CE220" s="56">
        <f t="shared" si="1065"/>
        <v>264236.69724770641</v>
      </c>
      <c r="CF220" s="55">
        <v>0</v>
      </c>
      <c r="CG220" s="13">
        <v>0</v>
      </c>
      <c r="CH220" s="56">
        <f t="shared" si="1065"/>
        <v>0</v>
      </c>
      <c r="CI220" s="55">
        <v>0</v>
      </c>
      <c r="CJ220" s="13">
        <v>0</v>
      </c>
      <c r="CK220" s="56">
        <f t="shared" si="1050"/>
        <v>0</v>
      </c>
      <c r="CL220" s="55">
        <v>0</v>
      </c>
      <c r="CM220" s="13">
        <v>0</v>
      </c>
      <c r="CN220" s="56">
        <f t="shared" si="1051"/>
        <v>0</v>
      </c>
      <c r="CO220" s="55">
        <v>0</v>
      </c>
      <c r="CP220" s="13">
        <v>0</v>
      </c>
      <c r="CQ220" s="56">
        <f t="shared" si="1065"/>
        <v>0</v>
      </c>
      <c r="CR220" s="55">
        <v>0</v>
      </c>
      <c r="CS220" s="13">
        <v>0</v>
      </c>
      <c r="CT220" s="56">
        <f t="shared" si="1052"/>
        <v>0</v>
      </c>
      <c r="CU220" s="55">
        <v>0</v>
      </c>
      <c r="CV220" s="13">
        <v>0</v>
      </c>
      <c r="CW220" s="56">
        <f t="shared" si="1053"/>
        <v>0</v>
      </c>
      <c r="CX220" s="55">
        <v>0</v>
      </c>
      <c r="CY220" s="13">
        <v>0</v>
      </c>
      <c r="CZ220" s="56">
        <f t="shared" si="1065"/>
        <v>0</v>
      </c>
      <c r="DA220" s="55">
        <v>0</v>
      </c>
      <c r="DB220" s="13">
        <v>0</v>
      </c>
      <c r="DC220" s="56">
        <f t="shared" si="1065"/>
        <v>0</v>
      </c>
      <c r="DD220" s="55">
        <v>0</v>
      </c>
      <c r="DE220" s="13">
        <v>0</v>
      </c>
      <c r="DF220" s="56">
        <f t="shared" si="1065"/>
        <v>0</v>
      </c>
      <c r="DG220" s="55">
        <v>0</v>
      </c>
      <c r="DH220" s="13">
        <v>0</v>
      </c>
      <c r="DI220" s="56">
        <f t="shared" si="1065"/>
        <v>0</v>
      </c>
      <c r="DJ220" s="55">
        <v>0</v>
      </c>
      <c r="DK220" s="13">
        <v>0</v>
      </c>
      <c r="DL220" s="56">
        <f t="shared" si="1065"/>
        <v>0</v>
      </c>
      <c r="DM220" s="55">
        <v>0</v>
      </c>
      <c r="DN220" s="13">
        <v>0</v>
      </c>
      <c r="DO220" s="56">
        <f t="shared" si="1054"/>
        <v>0</v>
      </c>
      <c r="DP220" s="55">
        <v>0</v>
      </c>
      <c r="DQ220" s="13">
        <v>0</v>
      </c>
      <c r="DR220" s="56">
        <f t="shared" si="1065"/>
        <v>0</v>
      </c>
      <c r="DS220" s="55">
        <v>0</v>
      </c>
      <c r="DT220" s="13">
        <v>0</v>
      </c>
      <c r="DU220" s="56">
        <f t="shared" si="1065"/>
        <v>0</v>
      </c>
      <c r="DV220" s="55">
        <v>0</v>
      </c>
      <c r="DW220" s="13">
        <v>0</v>
      </c>
      <c r="DX220" s="56">
        <f t="shared" si="1055"/>
        <v>0</v>
      </c>
      <c r="DY220" s="55">
        <v>0</v>
      </c>
      <c r="DZ220" s="13">
        <v>0</v>
      </c>
      <c r="EA220" s="56">
        <f t="shared" si="1065"/>
        <v>0</v>
      </c>
      <c r="EB220" s="55">
        <v>0</v>
      </c>
      <c r="EC220" s="13">
        <v>0</v>
      </c>
      <c r="ED220" s="56">
        <f t="shared" si="1065"/>
        <v>0</v>
      </c>
      <c r="EE220" s="55">
        <v>24.948</v>
      </c>
      <c r="EF220" s="13">
        <v>341.274</v>
      </c>
      <c r="EG220" s="56">
        <f t="shared" si="1065"/>
        <v>13679.413179413179</v>
      </c>
      <c r="EH220" s="55">
        <v>0</v>
      </c>
      <c r="EI220" s="13">
        <v>0</v>
      </c>
      <c r="EJ220" s="56">
        <f t="shared" si="1065"/>
        <v>0</v>
      </c>
      <c r="EK220" s="55">
        <v>0</v>
      </c>
      <c r="EL220" s="13">
        <v>0</v>
      </c>
      <c r="EM220" s="56">
        <f t="shared" si="1065"/>
        <v>0</v>
      </c>
      <c r="EN220" s="11">
        <f t="shared" si="1058"/>
        <v>6219.3089</v>
      </c>
      <c r="EO220" s="14">
        <f t="shared" si="1059"/>
        <v>32719.221000000001</v>
      </c>
    </row>
    <row r="221" spans="1:265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64"/>
        <v>0</v>
      </c>
      <c r="F221" s="55">
        <v>0</v>
      </c>
      <c r="G221" s="13">
        <v>0</v>
      </c>
      <c r="H221" s="56">
        <f t="shared" si="1064"/>
        <v>0</v>
      </c>
      <c r="I221" s="55">
        <v>0</v>
      </c>
      <c r="J221" s="13">
        <v>0</v>
      </c>
      <c r="K221" s="56">
        <f t="shared" si="1064"/>
        <v>0</v>
      </c>
      <c r="L221" s="55">
        <v>0</v>
      </c>
      <c r="M221" s="13">
        <v>0</v>
      </c>
      <c r="N221" s="56">
        <f t="shared" si="1064"/>
        <v>0</v>
      </c>
      <c r="O221" s="55">
        <v>0</v>
      </c>
      <c r="P221" s="13">
        <v>0</v>
      </c>
      <c r="Q221" s="56">
        <f t="shared" si="1064"/>
        <v>0</v>
      </c>
      <c r="R221" s="55">
        <v>0</v>
      </c>
      <c r="S221" s="13">
        <v>0</v>
      </c>
      <c r="T221" s="56">
        <f t="shared" si="1064"/>
        <v>0</v>
      </c>
      <c r="U221" s="55">
        <v>0</v>
      </c>
      <c r="V221" s="13">
        <v>0</v>
      </c>
      <c r="W221" s="56">
        <f t="shared" si="1064"/>
        <v>0</v>
      </c>
      <c r="X221" s="81">
        <v>5</v>
      </c>
      <c r="Y221" s="82">
        <v>377.654</v>
      </c>
      <c r="Z221" s="56">
        <f t="shared" si="1064"/>
        <v>75530.8</v>
      </c>
      <c r="AA221" s="55">
        <v>0</v>
      </c>
      <c r="AB221" s="13">
        <v>0</v>
      </c>
      <c r="AC221" s="56">
        <f t="shared" si="1064"/>
        <v>0</v>
      </c>
      <c r="AD221" s="81">
        <v>34.5</v>
      </c>
      <c r="AE221" s="82">
        <v>1648.982</v>
      </c>
      <c r="AF221" s="56">
        <f t="shared" si="1064"/>
        <v>47796.579710144928</v>
      </c>
      <c r="AG221" s="81">
        <v>6168.3306700000003</v>
      </c>
      <c r="AH221" s="82">
        <v>28541.381000000001</v>
      </c>
      <c r="AI221" s="56">
        <f t="shared" si="1064"/>
        <v>4627.0834893486672</v>
      </c>
      <c r="AJ221" s="55">
        <v>0</v>
      </c>
      <c r="AK221" s="13">
        <v>0</v>
      </c>
      <c r="AL221" s="56">
        <f t="shared" si="1064"/>
        <v>0</v>
      </c>
      <c r="AM221" s="55">
        <v>0</v>
      </c>
      <c r="AN221" s="13">
        <v>0</v>
      </c>
      <c r="AO221" s="56">
        <f t="shared" si="1064"/>
        <v>0</v>
      </c>
      <c r="AP221" s="55">
        <v>0</v>
      </c>
      <c r="AQ221" s="13">
        <v>0</v>
      </c>
      <c r="AR221" s="56">
        <f t="shared" si="1064"/>
        <v>0</v>
      </c>
      <c r="AS221" s="55">
        <v>0</v>
      </c>
      <c r="AT221" s="13">
        <v>0</v>
      </c>
      <c r="AU221" s="56">
        <f t="shared" si="1064"/>
        <v>0</v>
      </c>
      <c r="AV221" s="55">
        <v>0</v>
      </c>
      <c r="AW221" s="13">
        <v>0</v>
      </c>
      <c r="AX221" s="56">
        <f t="shared" si="1064"/>
        <v>0</v>
      </c>
      <c r="AY221" s="55">
        <v>0</v>
      </c>
      <c r="AZ221" s="13">
        <v>0</v>
      </c>
      <c r="BA221" s="56">
        <f t="shared" si="1064"/>
        <v>0</v>
      </c>
      <c r="BB221" s="55">
        <v>0</v>
      </c>
      <c r="BC221" s="13">
        <v>0</v>
      </c>
      <c r="BD221" s="56">
        <f t="shared" si="1064"/>
        <v>0</v>
      </c>
      <c r="BE221" s="55">
        <v>0</v>
      </c>
      <c r="BF221" s="13">
        <v>0</v>
      </c>
      <c r="BG221" s="56">
        <f t="shared" si="1064"/>
        <v>0</v>
      </c>
      <c r="BH221" s="81">
        <v>12.9</v>
      </c>
      <c r="BI221" s="82">
        <v>148.15</v>
      </c>
      <c r="BJ221" s="56">
        <f t="shared" si="1064"/>
        <v>11484.496124031008</v>
      </c>
      <c r="BK221" s="55">
        <v>0</v>
      </c>
      <c r="BL221" s="13">
        <v>0</v>
      </c>
      <c r="BM221" s="56">
        <f t="shared" si="1064"/>
        <v>0</v>
      </c>
      <c r="BN221" s="55">
        <v>0</v>
      </c>
      <c r="BO221" s="13">
        <v>0</v>
      </c>
      <c r="BP221" s="56">
        <f t="shared" si="1064"/>
        <v>0</v>
      </c>
      <c r="BQ221" s="55">
        <v>0</v>
      </c>
      <c r="BR221" s="13">
        <v>0</v>
      </c>
      <c r="BS221" s="56">
        <f t="shared" si="1065"/>
        <v>0</v>
      </c>
      <c r="BT221" s="55">
        <v>0</v>
      </c>
      <c r="BU221" s="13">
        <v>0</v>
      </c>
      <c r="BV221" s="56">
        <f t="shared" si="1065"/>
        <v>0</v>
      </c>
      <c r="BW221" s="55">
        <v>0</v>
      </c>
      <c r="BX221" s="13">
        <v>0</v>
      </c>
      <c r="BY221" s="56">
        <f t="shared" si="1065"/>
        <v>0</v>
      </c>
      <c r="BZ221" s="55">
        <v>0</v>
      </c>
      <c r="CA221" s="13">
        <v>0</v>
      </c>
      <c r="CB221" s="56">
        <f t="shared" si="1065"/>
        <v>0</v>
      </c>
      <c r="CC221" s="81">
        <v>16</v>
      </c>
      <c r="CD221" s="82">
        <v>470.70600000000002</v>
      </c>
      <c r="CE221" s="56">
        <f t="shared" si="1065"/>
        <v>29419.125</v>
      </c>
      <c r="CF221" s="55">
        <v>0</v>
      </c>
      <c r="CG221" s="13">
        <v>0</v>
      </c>
      <c r="CH221" s="56">
        <f t="shared" si="1065"/>
        <v>0</v>
      </c>
      <c r="CI221" s="55">
        <v>0</v>
      </c>
      <c r="CJ221" s="13">
        <v>0</v>
      </c>
      <c r="CK221" s="56">
        <f t="shared" si="1050"/>
        <v>0</v>
      </c>
      <c r="CL221" s="55">
        <v>0</v>
      </c>
      <c r="CM221" s="13">
        <v>0</v>
      </c>
      <c r="CN221" s="56">
        <f t="shared" si="1051"/>
        <v>0</v>
      </c>
      <c r="CO221" s="55">
        <v>0</v>
      </c>
      <c r="CP221" s="13">
        <v>0</v>
      </c>
      <c r="CQ221" s="56">
        <f t="shared" si="1065"/>
        <v>0</v>
      </c>
      <c r="CR221" s="55">
        <v>0</v>
      </c>
      <c r="CS221" s="13">
        <v>0</v>
      </c>
      <c r="CT221" s="56">
        <f t="shared" si="1052"/>
        <v>0</v>
      </c>
      <c r="CU221" s="55">
        <v>0</v>
      </c>
      <c r="CV221" s="13">
        <v>0</v>
      </c>
      <c r="CW221" s="56">
        <f t="shared" si="1053"/>
        <v>0</v>
      </c>
      <c r="CX221" s="55">
        <v>0</v>
      </c>
      <c r="CY221" s="13">
        <v>0</v>
      </c>
      <c r="CZ221" s="56">
        <f t="shared" si="1065"/>
        <v>0</v>
      </c>
      <c r="DA221" s="55">
        <v>0</v>
      </c>
      <c r="DB221" s="13">
        <v>0</v>
      </c>
      <c r="DC221" s="56">
        <f t="shared" si="1065"/>
        <v>0</v>
      </c>
      <c r="DD221" s="81">
        <v>44</v>
      </c>
      <c r="DE221" s="82">
        <v>471.79500000000002</v>
      </c>
      <c r="DF221" s="56">
        <f t="shared" si="1065"/>
        <v>10722.613636363636</v>
      </c>
      <c r="DG221" s="55">
        <v>0</v>
      </c>
      <c r="DH221" s="13">
        <v>0</v>
      </c>
      <c r="DI221" s="56">
        <f t="shared" si="1065"/>
        <v>0</v>
      </c>
      <c r="DJ221" s="55">
        <v>0</v>
      </c>
      <c r="DK221" s="13">
        <v>0</v>
      </c>
      <c r="DL221" s="56">
        <f t="shared" si="1065"/>
        <v>0</v>
      </c>
      <c r="DM221" s="55">
        <v>0</v>
      </c>
      <c r="DN221" s="13">
        <v>0</v>
      </c>
      <c r="DO221" s="56">
        <f t="shared" si="1054"/>
        <v>0</v>
      </c>
      <c r="DP221" s="55">
        <v>0</v>
      </c>
      <c r="DQ221" s="13">
        <v>0</v>
      </c>
      <c r="DR221" s="56">
        <f t="shared" si="1065"/>
        <v>0</v>
      </c>
      <c r="DS221" s="55">
        <v>0</v>
      </c>
      <c r="DT221" s="13">
        <v>0</v>
      </c>
      <c r="DU221" s="56">
        <f t="shared" si="1065"/>
        <v>0</v>
      </c>
      <c r="DV221" s="55">
        <v>0</v>
      </c>
      <c r="DW221" s="13">
        <v>0</v>
      </c>
      <c r="DX221" s="56">
        <f t="shared" si="1055"/>
        <v>0</v>
      </c>
      <c r="DY221" s="55">
        <v>0</v>
      </c>
      <c r="DZ221" s="13">
        <v>0</v>
      </c>
      <c r="EA221" s="56">
        <f t="shared" si="1065"/>
        <v>0</v>
      </c>
      <c r="EB221" s="81">
        <v>20</v>
      </c>
      <c r="EC221" s="82">
        <v>220.97399999999999</v>
      </c>
      <c r="ED221" s="56">
        <f t="shared" si="1065"/>
        <v>11048.7</v>
      </c>
      <c r="EE221" s="81">
        <v>43.823010000000004</v>
      </c>
      <c r="EF221" s="82">
        <v>1638.6949999999999</v>
      </c>
      <c r="EG221" s="56">
        <f t="shared" si="1065"/>
        <v>37393.483469072518</v>
      </c>
      <c r="EH221" s="55">
        <v>0</v>
      </c>
      <c r="EI221" s="13">
        <v>0</v>
      </c>
      <c r="EJ221" s="56">
        <f t="shared" si="1065"/>
        <v>0</v>
      </c>
      <c r="EK221" s="55">
        <v>0</v>
      </c>
      <c r="EL221" s="13">
        <v>0</v>
      </c>
      <c r="EM221" s="56">
        <f t="shared" si="1065"/>
        <v>0</v>
      </c>
      <c r="EN221" s="11">
        <f t="shared" si="1058"/>
        <v>6344.55368</v>
      </c>
      <c r="EO221" s="14">
        <f t="shared" si="1059"/>
        <v>33518.337</v>
      </c>
    </row>
    <row r="222" spans="1:265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64"/>
        <v>0</v>
      </c>
      <c r="F222" s="55">
        <v>0</v>
      </c>
      <c r="G222" s="13">
        <v>0</v>
      </c>
      <c r="H222" s="56">
        <f t="shared" si="1064"/>
        <v>0</v>
      </c>
      <c r="I222" s="55">
        <v>0</v>
      </c>
      <c r="J222" s="13">
        <v>0</v>
      </c>
      <c r="K222" s="56">
        <f t="shared" si="1064"/>
        <v>0</v>
      </c>
      <c r="L222" s="55">
        <v>0</v>
      </c>
      <c r="M222" s="13">
        <v>0</v>
      </c>
      <c r="N222" s="56">
        <f t="shared" si="1064"/>
        <v>0</v>
      </c>
      <c r="O222" s="55">
        <v>0</v>
      </c>
      <c r="P222" s="13">
        <v>0</v>
      </c>
      <c r="Q222" s="56">
        <f t="shared" si="1064"/>
        <v>0</v>
      </c>
      <c r="R222" s="55">
        <v>0</v>
      </c>
      <c r="S222" s="13">
        <v>0</v>
      </c>
      <c r="T222" s="56">
        <f t="shared" si="1064"/>
        <v>0</v>
      </c>
      <c r="U222" s="55">
        <v>0</v>
      </c>
      <c r="V222" s="13">
        <v>0</v>
      </c>
      <c r="W222" s="56">
        <f t="shared" si="1064"/>
        <v>0</v>
      </c>
      <c r="X222" s="83">
        <v>51</v>
      </c>
      <c r="Y222" s="84">
        <v>3425.596</v>
      </c>
      <c r="Z222" s="56">
        <f t="shared" si="1064"/>
        <v>67168.549019607832</v>
      </c>
      <c r="AA222" s="55">
        <v>0</v>
      </c>
      <c r="AB222" s="13">
        <v>0</v>
      </c>
      <c r="AC222" s="56">
        <f t="shared" si="1064"/>
        <v>0</v>
      </c>
      <c r="AD222" s="83">
        <v>19.5</v>
      </c>
      <c r="AE222" s="84">
        <v>1067.9949999999999</v>
      </c>
      <c r="AF222" s="56">
        <f t="shared" si="1064"/>
        <v>54768.974358974352</v>
      </c>
      <c r="AG222" s="83">
        <v>5729.0379999999996</v>
      </c>
      <c r="AH222" s="84">
        <v>27093.526000000002</v>
      </c>
      <c r="AI222" s="56">
        <f t="shared" si="1064"/>
        <v>4729.1580191997336</v>
      </c>
      <c r="AJ222" s="55">
        <v>0</v>
      </c>
      <c r="AK222" s="13">
        <v>0</v>
      </c>
      <c r="AL222" s="56">
        <f t="shared" si="1064"/>
        <v>0</v>
      </c>
      <c r="AM222" s="55">
        <v>0</v>
      </c>
      <c r="AN222" s="13">
        <v>0</v>
      </c>
      <c r="AO222" s="56">
        <f t="shared" si="1064"/>
        <v>0</v>
      </c>
      <c r="AP222" s="55">
        <v>0</v>
      </c>
      <c r="AQ222" s="13">
        <v>0</v>
      </c>
      <c r="AR222" s="56">
        <f t="shared" si="1064"/>
        <v>0</v>
      </c>
      <c r="AS222" s="83">
        <v>3.6</v>
      </c>
      <c r="AT222" s="84">
        <v>487.28699999999998</v>
      </c>
      <c r="AU222" s="56">
        <f t="shared" si="1064"/>
        <v>135357.5</v>
      </c>
      <c r="AV222" s="55">
        <v>0</v>
      </c>
      <c r="AW222" s="13">
        <v>0</v>
      </c>
      <c r="AX222" s="56">
        <f t="shared" si="1064"/>
        <v>0</v>
      </c>
      <c r="AY222" s="55">
        <v>0</v>
      </c>
      <c r="AZ222" s="13">
        <v>0</v>
      </c>
      <c r="BA222" s="56">
        <f t="shared" si="1064"/>
        <v>0</v>
      </c>
      <c r="BB222" s="55">
        <v>0</v>
      </c>
      <c r="BC222" s="13">
        <v>0</v>
      </c>
      <c r="BD222" s="56">
        <f t="shared" si="1064"/>
        <v>0</v>
      </c>
      <c r="BE222" s="83">
        <v>0.81484000000000001</v>
      </c>
      <c r="BF222" s="84">
        <v>488.38799999999998</v>
      </c>
      <c r="BG222" s="56">
        <f t="shared" si="1064"/>
        <v>599366.7468460066</v>
      </c>
      <c r="BH222" s="55">
        <v>0</v>
      </c>
      <c r="BI222" s="13">
        <v>0</v>
      </c>
      <c r="BJ222" s="56">
        <f t="shared" si="1064"/>
        <v>0</v>
      </c>
      <c r="BK222" s="55">
        <v>0</v>
      </c>
      <c r="BL222" s="13">
        <v>0</v>
      </c>
      <c r="BM222" s="56">
        <f t="shared" si="1064"/>
        <v>0</v>
      </c>
      <c r="BN222" s="55">
        <v>0</v>
      </c>
      <c r="BO222" s="13">
        <v>0</v>
      </c>
      <c r="BP222" s="56">
        <f t="shared" si="1064"/>
        <v>0</v>
      </c>
      <c r="BQ222" s="55">
        <v>0</v>
      </c>
      <c r="BR222" s="13">
        <v>0</v>
      </c>
      <c r="BS222" s="56">
        <f t="shared" si="1065"/>
        <v>0</v>
      </c>
      <c r="BT222" s="55">
        <v>0</v>
      </c>
      <c r="BU222" s="13">
        <v>0</v>
      </c>
      <c r="BV222" s="56">
        <f t="shared" si="1065"/>
        <v>0</v>
      </c>
      <c r="BW222" s="55">
        <v>0</v>
      </c>
      <c r="BX222" s="13">
        <v>0</v>
      </c>
      <c r="BY222" s="56">
        <f t="shared" si="1065"/>
        <v>0</v>
      </c>
      <c r="BZ222" s="55">
        <v>0</v>
      </c>
      <c r="CA222" s="13">
        <v>0</v>
      </c>
      <c r="CB222" s="56">
        <f t="shared" si="1065"/>
        <v>0</v>
      </c>
      <c r="CC222" s="83">
        <v>112.09367</v>
      </c>
      <c r="CD222" s="84">
        <v>2848.9609999999998</v>
      </c>
      <c r="CE222" s="56">
        <f t="shared" si="1065"/>
        <v>25415.895473847897</v>
      </c>
      <c r="CF222" s="55">
        <v>0</v>
      </c>
      <c r="CG222" s="13">
        <v>0</v>
      </c>
      <c r="CH222" s="56">
        <f t="shared" si="1065"/>
        <v>0</v>
      </c>
      <c r="CI222" s="55">
        <v>0</v>
      </c>
      <c r="CJ222" s="13">
        <v>0</v>
      </c>
      <c r="CK222" s="56">
        <f t="shared" si="1050"/>
        <v>0</v>
      </c>
      <c r="CL222" s="55">
        <v>0</v>
      </c>
      <c r="CM222" s="13">
        <v>0</v>
      </c>
      <c r="CN222" s="56">
        <f t="shared" si="1051"/>
        <v>0</v>
      </c>
      <c r="CO222" s="55">
        <v>0</v>
      </c>
      <c r="CP222" s="13">
        <v>0</v>
      </c>
      <c r="CQ222" s="56">
        <f t="shared" si="1065"/>
        <v>0</v>
      </c>
      <c r="CR222" s="55">
        <v>0</v>
      </c>
      <c r="CS222" s="13">
        <v>0</v>
      </c>
      <c r="CT222" s="56">
        <f t="shared" si="1052"/>
        <v>0</v>
      </c>
      <c r="CU222" s="55">
        <v>0</v>
      </c>
      <c r="CV222" s="13">
        <v>0</v>
      </c>
      <c r="CW222" s="56">
        <f t="shared" si="1053"/>
        <v>0</v>
      </c>
      <c r="CX222" s="55">
        <v>0</v>
      </c>
      <c r="CY222" s="13">
        <v>0</v>
      </c>
      <c r="CZ222" s="56">
        <f t="shared" si="1065"/>
        <v>0</v>
      </c>
      <c r="DA222" s="55">
        <v>0</v>
      </c>
      <c r="DB222" s="13">
        <v>0</v>
      </c>
      <c r="DC222" s="56">
        <f t="shared" si="1065"/>
        <v>0</v>
      </c>
      <c r="DD222" s="83">
        <v>70.105000000000004</v>
      </c>
      <c r="DE222" s="84">
        <v>1105.2739999999999</v>
      </c>
      <c r="DF222" s="56">
        <f t="shared" si="1065"/>
        <v>15765.979602025531</v>
      </c>
      <c r="DG222" s="55">
        <v>0</v>
      </c>
      <c r="DH222" s="13">
        <v>0</v>
      </c>
      <c r="DI222" s="56">
        <f t="shared" si="1065"/>
        <v>0</v>
      </c>
      <c r="DJ222" s="55">
        <v>0</v>
      </c>
      <c r="DK222" s="13">
        <v>0</v>
      </c>
      <c r="DL222" s="56">
        <f t="shared" si="1065"/>
        <v>0</v>
      </c>
      <c r="DM222" s="55">
        <v>0</v>
      </c>
      <c r="DN222" s="13">
        <v>0</v>
      </c>
      <c r="DO222" s="56">
        <f t="shared" si="1054"/>
        <v>0</v>
      </c>
      <c r="DP222" s="55">
        <v>0</v>
      </c>
      <c r="DQ222" s="13">
        <v>0</v>
      </c>
      <c r="DR222" s="56">
        <f t="shared" si="1065"/>
        <v>0</v>
      </c>
      <c r="DS222" s="83">
        <v>14.76</v>
      </c>
      <c r="DT222" s="84">
        <v>2597.328</v>
      </c>
      <c r="DU222" s="56">
        <f t="shared" si="1065"/>
        <v>175970.73170731709</v>
      </c>
      <c r="DV222" s="55">
        <v>0</v>
      </c>
      <c r="DW222" s="13">
        <v>0</v>
      </c>
      <c r="DX222" s="56">
        <f t="shared" si="1055"/>
        <v>0</v>
      </c>
      <c r="DY222" s="55">
        <v>0</v>
      </c>
      <c r="DZ222" s="13">
        <v>0</v>
      </c>
      <c r="EA222" s="56">
        <f t="shared" si="1065"/>
        <v>0</v>
      </c>
      <c r="EB222" s="83">
        <v>20.443999999999999</v>
      </c>
      <c r="EC222" s="84">
        <v>1123.8720000000001</v>
      </c>
      <c r="ED222" s="56">
        <f t="shared" si="1065"/>
        <v>54973.195069458037</v>
      </c>
      <c r="EE222" s="55">
        <v>0</v>
      </c>
      <c r="EF222" s="13">
        <v>0</v>
      </c>
      <c r="EG222" s="56">
        <f t="shared" si="1065"/>
        <v>0</v>
      </c>
      <c r="EH222" s="55">
        <v>0</v>
      </c>
      <c r="EI222" s="13">
        <v>0</v>
      </c>
      <c r="EJ222" s="56">
        <f t="shared" si="1065"/>
        <v>0</v>
      </c>
      <c r="EK222" s="55">
        <v>0</v>
      </c>
      <c r="EL222" s="13">
        <v>0</v>
      </c>
      <c r="EM222" s="56">
        <f t="shared" si="1065"/>
        <v>0</v>
      </c>
      <c r="EN222" s="11">
        <f t="shared" si="1058"/>
        <v>6021.3555099999994</v>
      </c>
      <c r="EO222" s="14">
        <f t="shared" si="1059"/>
        <v>40238.226999999999</v>
      </c>
    </row>
    <row r="223" spans="1:265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64"/>
        <v>0</v>
      </c>
      <c r="F223" s="55">
        <v>0</v>
      </c>
      <c r="G223" s="13">
        <v>0</v>
      </c>
      <c r="H223" s="56">
        <f t="shared" si="1064"/>
        <v>0</v>
      </c>
      <c r="I223" s="55">
        <v>0</v>
      </c>
      <c r="J223" s="13">
        <v>0</v>
      </c>
      <c r="K223" s="56">
        <f t="shared" si="1064"/>
        <v>0</v>
      </c>
      <c r="L223" s="55">
        <v>0</v>
      </c>
      <c r="M223" s="13">
        <v>0</v>
      </c>
      <c r="N223" s="56">
        <f t="shared" si="1064"/>
        <v>0</v>
      </c>
      <c r="O223" s="55">
        <v>0</v>
      </c>
      <c r="P223" s="13">
        <v>0</v>
      </c>
      <c r="Q223" s="56">
        <f t="shared" si="1064"/>
        <v>0</v>
      </c>
      <c r="R223" s="55">
        <v>0</v>
      </c>
      <c r="S223" s="13">
        <v>0</v>
      </c>
      <c r="T223" s="56">
        <f t="shared" si="1064"/>
        <v>0</v>
      </c>
      <c r="U223" s="55">
        <v>0</v>
      </c>
      <c r="V223" s="13">
        <v>0</v>
      </c>
      <c r="W223" s="56">
        <f t="shared" si="1064"/>
        <v>0</v>
      </c>
      <c r="X223" s="85">
        <v>18</v>
      </c>
      <c r="Y223" s="86">
        <v>1087.9880000000001</v>
      </c>
      <c r="Z223" s="56">
        <f t="shared" si="1064"/>
        <v>60443.777777777781</v>
      </c>
      <c r="AA223" s="55">
        <v>0</v>
      </c>
      <c r="AB223" s="13">
        <v>0</v>
      </c>
      <c r="AC223" s="56">
        <f t="shared" si="1064"/>
        <v>0</v>
      </c>
      <c r="AD223" s="55">
        <v>0</v>
      </c>
      <c r="AE223" s="13">
        <v>0</v>
      </c>
      <c r="AF223" s="56">
        <f t="shared" si="1064"/>
        <v>0</v>
      </c>
      <c r="AG223" s="85">
        <v>5872.77</v>
      </c>
      <c r="AH223" s="86">
        <v>27615.028999999999</v>
      </c>
      <c r="AI223" s="56">
        <f t="shared" si="1064"/>
        <v>4702.215308959826</v>
      </c>
      <c r="AJ223" s="55">
        <v>0</v>
      </c>
      <c r="AK223" s="13">
        <v>0</v>
      </c>
      <c r="AL223" s="56">
        <f t="shared" si="1064"/>
        <v>0</v>
      </c>
      <c r="AM223" s="85">
        <v>20.16</v>
      </c>
      <c r="AN223" s="86">
        <v>317.58499999999998</v>
      </c>
      <c r="AO223" s="56">
        <f t="shared" si="1064"/>
        <v>15753.224206349205</v>
      </c>
      <c r="AP223" s="55">
        <v>0</v>
      </c>
      <c r="AQ223" s="13">
        <v>0</v>
      </c>
      <c r="AR223" s="56">
        <f t="shared" si="1064"/>
        <v>0</v>
      </c>
      <c r="AS223" s="55">
        <v>0</v>
      </c>
      <c r="AT223" s="13">
        <v>0</v>
      </c>
      <c r="AU223" s="56">
        <f t="shared" si="1064"/>
        <v>0</v>
      </c>
      <c r="AV223" s="55">
        <v>0</v>
      </c>
      <c r="AW223" s="13">
        <v>0</v>
      </c>
      <c r="AX223" s="56">
        <f t="shared" si="1064"/>
        <v>0</v>
      </c>
      <c r="AY223" s="55">
        <v>0</v>
      </c>
      <c r="AZ223" s="13">
        <v>0</v>
      </c>
      <c r="BA223" s="56">
        <f t="shared" si="1064"/>
        <v>0</v>
      </c>
      <c r="BB223" s="55">
        <v>0</v>
      </c>
      <c r="BC223" s="13">
        <v>0</v>
      </c>
      <c r="BD223" s="56">
        <f t="shared" si="1064"/>
        <v>0</v>
      </c>
      <c r="BE223" s="55">
        <v>0</v>
      </c>
      <c r="BF223" s="13">
        <v>0</v>
      </c>
      <c r="BG223" s="56">
        <f t="shared" si="1064"/>
        <v>0</v>
      </c>
      <c r="BH223" s="55">
        <v>0</v>
      </c>
      <c r="BI223" s="13">
        <v>0</v>
      </c>
      <c r="BJ223" s="56">
        <f t="shared" si="1064"/>
        <v>0</v>
      </c>
      <c r="BK223" s="55">
        <v>0</v>
      </c>
      <c r="BL223" s="13">
        <v>0</v>
      </c>
      <c r="BM223" s="56">
        <f t="shared" si="1064"/>
        <v>0</v>
      </c>
      <c r="BN223" s="55">
        <v>0</v>
      </c>
      <c r="BO223" s="13">
        <v>0</v>
      </c>
      <c r="BP223" s="56">
        <f t="shared" si="1064"/>
        <v>0</v>
      </c>
      <c r="BQ223" s="55">
        <v>0</v>
      </c>
      <c r="BR223" s="13">
        <v>0</v>
      </c>
      <c r="BS223" s="56">
        <f t="shared" si="1065"/>
        <v>0</v>
      </c>
      <c r="BT223" s="55">
        <v>0</v>
      </c>
      <c r="BU223" s="13">
        <v>0</v>
      </c>
      <c r="BV223" s="56">
        <f t="shared" si="1065"/>
        <v>0</v>
      </c>
      <c r="BW223" s="55">
        <v>0</v>
      </c>
      <c r="BX223" s="13">
        <v>0</v>
      </c>
      <c r="BY223" s="56">
        <f t="shared" si="1065"/>
        <v>0</v>
      </c>
      <c r="BZ223" s="55">
        <v>0</v>
      </c>
      <c r="CA223" s="13">
        <v>0</v>
      </c>
      <c r="CB223" s="56">
        <f t="shared" si="1065"/>
        <v>0</v>
      </c>
      <c r="CC223" s="85">
        <v>113.12</v>
      </c>
      <c r="CD223" s="86">
        <v>2794.9589999999998</v>
      </c>
      <c r="CE223" s="56">
        <f t="shared" si="1065"/>
        <v>24707.911951909475</v>
      </c>
      <c r="CF223" s="55">
        <v>0</v>
      </c>
      <c r="CG223" s="13">
        <v>0</v>
      </c>
      <c r="CH223" s="56">
        <f t="shared" si="1065"/>
        <v>0</v>
      </c>
      <c r="CI223" s="55">
        <v>0</v>
      </c>
      <c r="CJ223" s="13">
        <v>0</v>
      </c>
      <c r="CK223" s="56">
        <f t="shared" si="1050"/>
        <v>0</v>
      </c>
      <c r="CL223" s="55">
        <v>0</v>
      </c>
      <c r="CM223" s="13">
        <v>0</v>
      </c>
      <c r="CN223" s="56">
        <f t="shared" si="1051"/>
        <v>0</v>
      </c>
      <c r="CO223" s="55">
        <v>0</v>
      </c>
      <c r="CP223" s="13">
        <v>0</v>
      </c>
      <c r="CQ223" s="56">
        <f t="shared" si="1065"/>
        <v>0</v>
      </c>
      <c r="CR223" s="55">
        <v>0</v>
      </c>
      <c r="CS223" s="13">
        <v>0</v>
      </c>
      <c r="CT223" s="56">
        <f t="shared" si="1052"/>
        <v>0</v>
      </c>
      <c r="CU223" s="55">
        <v>0</v>
      </c>
      <c r="CV223" s="13">
        <v>0</v>
      </c>
      <c r="CW223" s="56">
        <f t="shared" si="1053"/>
        <v>0</v>
      </c>
      <c r="CX223" s="55">
        <v>0</v>
      </c>
      <c r="CY223" s="13">
        <v>0</v>
      </c>
      <c r="CZ223" s="56">
        <f t="shared" si="1065"/>
        <v>0</v>
      </c>
      <c r="DA223" s="55">
        <v>0</v>
      </c>
      <c r="DB223" s="13">
        <v>0</v>
      </c>
      <c r="DC223" s="56">
        <f t="shared" si="1065"/>
        <v>0</v>
      </c>
      <c r="DD223" s="85">
        <v>6.46</v>
      </c>
      <c r="DE223" s="86">
        <v>1256.4970000000001</v>
      </c>
      <c r="DF223" s="56">
        <f t="shared" si="1065"/>
        <v>194504.17956656349</v>
      </c>
      <c r="DG223" s="55">
        <v>0</v>
      </c>
      <c r="DH223" s="13">
        <v>0</v>
      </c>
      <c r="DI223" s="56">
        <f t="shared" si="1065"/>
        <v>0</v>
      </c>
      <c r="DJ223" s="55">
        <v>0</v>
      </c>
      <c r="DK223" s="13">
        <v>0</v>
      </c>
      <c r="DL223" s="56">
        <f t="shared" si="1065"/>
        <v>0</v>
      </c>
      <c r="DM223" s="55">
        <v>0</v>
      </c>
      <c r="DN223" s="13">
        <v>0</v>
      </c>
      <c r="DO223" s="56">
        <f t="shared" si="1054"/>
        <v>0</v>
      </c>
      <c r="DP223" s="55">
        <v>0</v>
      </c>
      <c r="DQ223" s="13">
        <v>0</v>
      </c>
      <c r="DR223" s="56">
        <f t="shared" si="1065"/>
        <v>0</v>
      </c>
      <c r="DS223" s="55">
        <v>0</v>
      </c>
      <c r="DT223" s="13">
        <v>0</v>
      </c>
      <c r="DU223" s="56">
        <f t="shared" si="1065"/>
        <v>0</v>
      </c>
      <c r="DV223" s="55">
        <v>0</v>
      </c>
      <c r="DW223" s="13">
        <v>0</v>
      </c>
      <c r="DX223" s="56">
        <f t="shared" si="1055"/>
        <v>0</v>
      </c>
      <c r="DY223" s="55">
        <v>0</v>
      </c>
      <c r="DZ223" s="13">
        <v>0</v>
      </c>
      <c r="EA223" s="56">
        <f t="shared" si="1065"/>
        <v>0</v>
      </c>
      <c r="EB223" s="85">
        <v>50.919110000000003</v>
      </c>
      <c r="EC223" s="86">
        <v>1925.8720000000001</v>
      </c>
      <c r="ED223" s="56">
        <f t="shared" si="1065"/>
        <v>37822.185030335371</v>
      </c>
      <c r="EE223" s="55">
        <v>0</v>
      </c>
      <c r="EF223" s="13">
        <v>0</v>
      </c>
      <c r="EG223" s="56">
        <f t="shared" si="1065"/>
        <v>0</v>
      </c>
      <c r="EH223" s="85">
        <v>29.18</v>
      </c>
      <c r="EI223" s="86">
        <v>132.72900000000001</v>
      </c>
      <c r="EJ223" s="56">
        <f t="shared" si="1065"/>
        <v>4548.6291980808783</v>
      </c>
      <c r="EK223" s="55">
        <v>0</v>
      </c>
      <c r="EL223" s="13">
        <v>0</v>
      </c>
      <c r="EM223" s="56">
        <f t="shared" si="1065"/>
        <v>0</v>
      </c>
      <c r="EN223" s="11">
        <f t="shared" si="1058"/>
        <v>6110.6091100000003</v>
      </c>
      <c r="EO223" s="14">
        <f t="shared" si="1059"/>
        <v>35130.659</v>
      </c>
    </row>
    <row r="224" spans="1:265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64"/>
        <v>0</v>
      </c>
      <c r="F224" s="55">
        <v>0</v>
      </c>
      <c r="G224" s="13">
        <v>0</v>
      </c>
      <c r="H224" s="56">
        <f t="shared" si="1064"/>
        <v>0</v>
      </c>
      <c r="I224" s="55">
        <v>0</v>
      </c>
      <c r="J224" s="13">
        <v>0</v>
      </c>
      <c r="K224" s="56">
        <f t="shared" si="1064"/>
        <v>0</v>
      </c>
      <c r="L224" s="55">
        <v>0</v>
      </c>
      <c r="M224" s="13">
        <v>0</v>
      </c>
      <c r="N224" s="56">
        <f t="shared" si="1064"/>
        <v>0</v>
      </c>
      <c r="O224" s="55">
        <v>0</v>
      </c>
      <c r="P224" s="13">
        <v>0</v>
      </c>
      <c r="Q224" s="56">
        <f t="shared" si="1064"/>
        <v>0</v>
      </c>
      <c r="R224" s="55">
        <v>0</v>
      </c>
      <c r="S224" s="13">
        <v>0</v>
      </c>
      <c r="T224" s="56">
        <f t="shared" si="1064"/>
        <v>0</v>
      </c>
      <c r="U224" s="55">
        <v>0</v>
      </c>
      <c r="V224" s="13">
        <v>0</v>
      </c>
      <c r="W224" s="56">
        <f t="shared" si="1064"/>
        <v>0</v>
      </c>
      <c r="X224" s="55">
        <v>0</v>
      </c>
      <c r="Y224" s="13">
        <v>0</v>
      </c>
      <c r="Z224" s="56">
        <f t="shared" si="1064"/>
        <v>0</v>
      </c>
      <c r="AA224" s="55">
        <v>0</v>
      </c>
      <c r="AB224" s="13">
        <v>0</v>
      </c>
      <c r="AC224" s="56">
        <f t="shared" si="1064"/>
        <v>0</v>
      </c>
      <c r="AD224" s="83">
        <v>50.5</v>
      </c>
      <c r="AE224" s="84">
        <v>2841.2220000000002</v>
      </c>
      <c r="AF224" s="56">
        <f t="shared" si="1064"/>
        <v>56261.821782178224</v>
      </c>
      <c r="AG224" s="83">
        <v>5229.0020000000004</v>
      </c>
      <c r="AH224" s="84">
        <v>26700.741000000002</v>
      </c>
      <c r="AI224" s="56">
        <f t="shared" si="1064"/>
        <v>5106.2785977132917</v>
      </c>
      <c r="AJ224" s="55">
        <v>0</v>
      </c>
      <c r="AK224" s="13">
        <v>0</v>
      </c>
      <c r="AL224" s="56">
        <f t="shared" si="1064"/>
        <v>0</v>
      </c>
      <c r="AM224" s="55">
        <v>0</v>
      </c>
      <c r="AN224" s="13">
        <v>0</v>
      </c>
      <c r="AO224" s="56">
        <f t="shared" si="1064"/>
        <v>0</v>
      </c>
      <c r="AP224" s="55">
        <v>0</v>
      </c>
      <c r="AQ224" s="13">
        <v>0</v>
      </c>
      <c r="AR224" s="56">
        <f t="shared" si="1064"/>
        <v>0</v>
      </c>
      <c r="AS224" s="55">
        <v>0</v>
      </c>
      <c r="AT224" s="13">
        <v>0</v>
      </c>
      <c r="AU224" s="56">
        <f t="shared" si="1064"/>
        <v>0</v>
      </c>
      <c r="AV224" s="55">
        <v>0</v>
      </c>
      <c r="AW224" s="13">
        <v>0</v>
      </c>
      <c r="AX224" s="56">
        <f t="shared" si="1064"/>
        <v>0</v>
      </c>
      <c r="AY224" s="55">
        <v>0</v>
      </c>
      <c r="AZ224" s="13">
        <v>0</v>
      </c>
      <c r="BA224" s="56">
        <f t="shared" si="1064"/>
        <v>0</v>
      </c>
      <c r="BB224" s="55">
        <v>0</v>
      </c>
      <c r="BC224" s="13">
        <v>0</v>
      </c>
      <c r="BD224" s="56">
        <f t="shared" si="1064"/>
        <v>0</v>
      </c>
      <c r="BE224" s="55">
        <v>0</v>
      </c>
      <c r="BF224" s="13">
        <v>0</v>
      </c>
      <c r="BG224" s="56">
        <f t="shared" si="1064"/>
        <v>0</v>
      </c>
      <c r="BH224" s="55">
        <v>0</v>
      </c>
      <c r="BI224" s="13">
        <v>0</v>
      </c>
      <c r="BJ224" s="56">
        <f t="shared" si="1064"/>
        <v>0</v>
      </c>
      <c r="BK224" s="55">
        <v>0</v>
      </c>
      <c r="BL224" s="13">
        <v>0</v>
      </c>
      <c r="BM224" s="56">
        <f t="shared" si="1064"/>
        <v>0</v>
      </c>
      <c r="BN224" s="55">
        <v>0</v>
      </c>
      <c r="BO224" s="13">
        <v>0</v>
      </c>
      <c r="BP224" s="56">
        <f t="shared" si="1064"/>
        <v>0</v>
      </c>
      <c r="BQ224" s="55">
        <v>0</v>
      </c>
      <c r="BR224" s="13">
        <v>0</v>
      </c>
      <c r="BS224" s="56">
        <f t="shared" si="1065"/>
        <v>0</v>
      </c>
      <c r="BT224" s="55">
        <v>0</v>
      </c>
      <c r="BU224" s="13">
        <v>0</v>
      </c>
      <c r="BV224" s="56">
        <f t="shared" si="1065"/>
        <v>0</v>
      </c>
      <c r="BW224" s="55">
        <v>0</v>
      </c>
      <c r="BX224" s="13">
        <v>0</v>
      </c>
      <c r="BY224" s="56">
        <f t="shared" si="1065"/>
        <v>0</v>
      </c>
      <c r="BZ224" s="55">
        <v>0</v>
      </c>
      <c r="CA224" s="13">
        <v>0</v>
      </c>
      <c r="CB224" s="56">
        <f t="shared" si="1065"/>
        <v>0</v>
      </c>
      <c r="CC224" s="83">
        <v>186.26499999999999</v>
      </c>
      <c r="CD224" s="84">
        <v>6887.0060000000003</v>
      </c>
      <c r="CE224" s="56">
        <f t="shared" si="1065"/>
        <v>36974.235632029639</v>
      </c>
      <c r="CF224" s="55">
        <v>0</v>
      </c>
      <c r="CG224" s="13">
        <v>0</v>
      </c>
      <c r="CH224" s="56">
        <f t="shared" si="1065"/>
        <v>0</v>
      </c>
      <c r="CI224" s="55">
        <v>0</v>
      </c>
      <c r="CJ224" s="13">
        <v>0</v>
      </c>
      <c r="CK224" s="56">
        <f t="shared" si="1050"/>
        <v>0</v>
      </c>
      <c r="CL224" s="55">
        <v>0</v>
      </c>
      <c r="CM224" s="13">
        <v>0</v>
      </c>
      <c r="CN224" s="56">
        <f t="shared" si="1051"/>
        <v>0</v>
      </c>
      <c r="CO224" s="55">
        <v>0</v>
      </c>
      <c r="CP224" s="13">
        <v>0</v>
      </c>
      <c r="CQ224" s="56">
        <f t="shared" si="1065"/>
        <v>0</v>
      </c>
      <c r="CR224" s="55">
        <v>0</v>
      </c>
      <c r="CS224" s="13">
        <v>0</v>
      </c>
      <c r="CT224" s="56">
        <f t="shared" si="1052"/>
        <v>0</v>
      </c>
      <c r="CU224" s="55">
        <v>0</v>
      </c>
      <c r="CV224" s="13">
        <v>0</v>
      </c>
      <c r="CW224" s="56">
        <f t="shared" si="1053"/>
        <v>0</v>
      </c>
      <c r="CX224" s="55">
        <v>0</v>
      </c>
      <c r="CY224" s="13">
        <v>0</v>
      </c>
      <c r="CZ224" s="56">
        <f t="shared" si="1065"/>
        <v>0</v>
      </c>
      <c r="DA224" s="55">
        <v>0</v>
      </c>
      <c r="DB224" s="13">
        <v>0</v>
      </c>
      <c r="DC224" s="56">
        <f t="shared" si="1065"/>
        <v>0</v>
      </c>
      <c r="DD224" s="83">
        <v>44</v>
      </c>
      <c r="DE224" s="84">
        <v>552.21</v>
      </c>
      <c r="DF224" s="56">
        <f t="shared" si="1065"/>
        <v>12550.227272727274</v>
      </c>
      <c r="DG224" s="55">
        <v>0</v>
      </c>
      <c r="DH224" s="13">
        <v>0</v>
      </c>
      <c r="DI224" s="56">
        <f t="shared" si="1065"/>
        <v>0</v>
      </c>
      <c r="DJ224" s="55">
        <v>0</v>
      </c>
      <c r="DK224" s="13">
        <v>0</v>
      </c>
      <c r="DL224" s="56">
        <f t="shared" si="1065"/>
        <v>0</v>
      </c>
      <c r="DM224" s="55">
        <v>0</v>
      </c>
      <c r="DN224" s="13">
        <v>0</v>
      </c>
      <c r="DO224" s="56">
        <f t="shared" si="1054"/>
        <v>0</v>
      </c>
      <c r="DP224" s="55">
        <v>0</v>
      </c>
      <c r="DQ224" s="13">
        <v>0</v>
      </c>
      <c r="DR224" s="56">
        <f t="shared" si="1065"/>
        <v>0</v>
      </c>
      <c r="DS224" s="55">
        <v>0</v>
      </c>
      <c r="DT224" s="13">
        <v>0</v>
      </c>
      <c r="DU224" s="56">
        <f t="shared" si="1065"/>
        <v>0</v>
      </c>
      <c r="DV224" s="55">
        <v>0</v>
      </c>
      <c r="DW224" s="13">
        <v>0</v>
      </c>
      <c r="DX224" s="56">
        <f t="shared" si="1055"/>
        <v>0</v>
      </c>
      <c r="DY224" s="55">
        <v>0</v>
      </c>
      <c r="DZ224" s="13">
        <v>0</v>
      </c>
      <c r="EA224" s="56">
        <f t="shared" si="1065"/>
        <v>0</v>
      </c>
      <c r="EB224" s="83">
        <v>48.334499999999998</v>
      </c>
      <c r="EC224" s="84">
        <v>1968.3989999999999</v>
      </c>
      <c r="ED224" s="56">
        <f t="shared" si="1065"/>
        <v>40724.513546224742</v>
      </c>
      <c r="EE224" s="83">
        <v>19.024999999999999</v>
      </c>
      <c r="EF224" s="84">
        <v>1001.28</v>
      </c>
      <c r="EG224" s="56">
        <f t="shared" si="1065"/>
        <v>52629.697766097248</v>
      </c>
      <c r="EH224" s="55">
        <v>0</v>
      </c>
      <c r="EI224" s="13">
        <v>0</v>
      </c>
      <c r="EJ224" s="56">
        <f t="shared" si="1065"/>
        <v>0</v>
      </c>
      <c r="EK224" s="55">
        <v>0</v>
      </c>
      <c r="EL224" s="13">
        <v>0</v>
      </c>
      <c r="EM224" s="56">
        <f t="shared" si="1065"/>
        <v>0</v>
      </c>
      <c r="EN224" s="11">
        <f t="shared" si="1058"/>
        <v>5577.1265000000003</v>
      </c>
      <c r="EO224" s="14">
        <f t="shared" si="1059"/>
        <v>39950.858000000007</v>
      </c>
    </row>
    <row r="225" spans="1:145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64"/>
        <v>0</v>
      </c>
      <c r="F225" s="55">
        <v>0</v>
      </c>
      <c r="G225" s="13">
        <v>0</v>
      </c>
      <c r="H225" s="56">
        <f t="shared" si="1064"/>
        <v>0</v>
      </c>
      <c r="I225" s="55">
        <v>0</v>
      </c>
      <c r="J225" s="13">
        <v>0</v>
      </c>
      <c r="K225" s="56">
        <f t="shared" si="1064"/>
        <v>0</v>
      </c>
      <c r="L225" s="55">
        <v>0</v>
      </c>
      <c r="M225" s="13">
        <v>0</v>
      </c>
      <c r="N225" s="56">
        <f t="shared" si="1064"/>
        <v>0</v>
      </c>
      <c r="O225" s="55">
        <v>0</v>
      </c>
      <c r="P225" s="13">
        <v>0</v>
      </c>
      <c r="Q225" s="56">
        <f t="shared" si="1064"/>
        <v>0</v>
      </c>
      <c r="R225" s="55">
        <v>0</v>
      </c>
      <c r="S225" s="13">
        <v>0</v>
      </c>
      <c r="T225" s="56">
        <f t="shared" si="1064"/>
        <v>0</v>
      </c>
      <c r="U225" s="55">
        <v>0</v>
      </c>
      <c r="V225" s="13">
        <v>0</v>
      </c>
      <c r="W225" s="56">
        <f t="shared" si="1064"/>
        <v>0</v>
      </c>
      <c r="X225" s="87">
        <v>18</v>
      </c>
      <c r="Y225" s="13">
        <v>1015.872</v>
      </c>
      <c r="Z225" s="56">
        <f t="shared" si="1064"/>
        <v>56437.333333333328</v>
      </c>
      <c r="AA225" s="55">
        <v>0</v>
      </c>
      <c r="AB225" s="13">
        <v>0</v>
      </c>
      <c r="AC225" s="56">
        <f t="shared" si="1064"/>
        <v>0</v>
      </c>
      <c r="AD225" s="87">
        <v>51.5</v>
      </c>
      <c r="AE225" s="13">
        <v>2347.538</v>
      </c>
      <c r="AF225" s="56">
        <f t="shared" si="1064"/>
        <v>45583.262135922334</v>
      </c>
      <c r="AG225" s="87">
        <v>3790.89</v>
      </c>
      <c r="AH225" s="13">
        <v>19402.866000000002</v>
      </c>
      <c r="AI225" s="56">
        <f t="shared" si="1064"/>
        <v>5118.2877899385112</v>
      </c>
      <c r="AJ225" s="55">
        <v>0</v>
      </c>
      <c r="AK225" s="13">
        <v>0</v>
      </c>
      <c r="AL225" s="56">
        <f t="shared" si="1064"/>
        <v>0</v>
      </c>
      <c r="AM225" s="55">
        <v>0</v>
      </c>
      <c r="AN225" s="13">
        <v>0</v>
      </c>
      <c r="AO225" s="56">
        <f t="shared" si="1064"/>
        <v>0</v>
      </c>
      <c r="AP225" s="55">
        <v>0</v>
      </c>
      <c r="AQ225" s="13">
        <v>0</v>
      </c>
      <c r="AR225" s="56">
        <f t="shared" si="1064"/>
        <v>0</v>
      </c>
      <c r="AS225" s="55">
        <v>0</v>
      </c>
      <c r="AT225" s="13">
        <v>0</v>
      </c>
      <c r="AU225" s="56">
        <f t="shared" si="1064"/>
        <v>0</v>
      </c>
      <c r="AV225" s="55">
        <v>0</v>
      </c>
      <c r="AW225" s="13">
        <v>0</v>
      </c>
      <c r="AX225" s="56">
        <f t="shared" si="1064"/>
        <v>0</v>
      </c>
      <c r="AY225" s="55">
        <v>0</v>
      </c>
      <c r="AZ225" s="13">
        <v>0</v>
      </c>
      <c r="BA225" s="56">
        <f t="shared" si="1064"/>
        <v>0</v>
      </c>
      <c r="BB225" s="55">
        <v>0</v>
      </c>
      <c r="BC225" s="13">
        <v>0</v>
      </c>
      <c r="BD225" s="56">
        <f t="shared" si="1064"/>
        <v>0</v>
      </c>
      <c r="BE225" s="87">
        <v>0.67503000000000002</v>
      </c>
      <c r="BF225" s="13">
        <v>376.452</v>
      </c>
      <c r="BG225" s="56">
        <f t="shared" si="1064"/>
        <v>557681.88080529752</v>
      </c>
      <c r="BH225" s="55">
        <v>0</v>
      </c>
      <c r="BI225" s="13">
        <v>0</v>
      </c>
      <c r="BJ225" s="56">
        <f t="shared" si="1064"/>
        <v>0</v>
      </c>
      <c r="BK225" s="55">
        <v>0</v>
      </c>
      <c r="BL225" s="13">
        <v>0</v>
      </c>
      <c r="BM225" s="56">
        <f t="shared" si="1064"/>
        <v>0</v>
      </c>
      <c r="BN225" s="55">
        <v>0</v>
      </c>
      <c r="BO225" s="13">
        <v>0</v>
      </c>
      <c r="BP225" s="56">
        <f t="shared" si="1064"/>
        <v>0</v>
      </c>
      <c r="BQ225" s="55">
        <v>0</v>
      </c>
      <c r="BR225" s="13">
        <v>0</v>
      </c>
      <c r="BS225" s="56">
        <f t="shared" si="1065"/>
        <v>0</v>
      </c>
      <c r="BT225" s="55">
        <v>0</v>
      </c>
      <c r="BU225" s="13">
        <v>0</v>
      </c>
      <c r="BV225" s="56">
        <f t="shared" si="1065"/>
        <v>0</v>
      </c>
      <c r="BW225" s="55">
        <v>0</v>
      </c>
      <c r="BX225" s="13">
        <v>0</v>
      </c>
      <c r="BY225" s="56">
        <f t="shared" si="1065"/>
        <v>0</v>
      </c>
      <c r="BZ225" s="55">
        <v>0</v>
      </c>
      <c r="CA225" s="13">
        <v>0</v>
      </c>
      <c r="CB225" s="56">
        <f t="shared" si="1065"/>
        <v>0</v>
      </c>
      <c r="CC225" s="87">
        <v>1.4</v>
      </c>
      <c r="CD225" s="13">
        <v>459.35599999999999</v>
      </c>
      <c r="CE225" s="56">
        <f t="shared" si="1065"/>
        <v>328111.42857142858</v>
      </c>
      <c r="CF225" s="55">
        <v>0</v>
      </c>
      <c r="CG225" s="13">
        <v>0</v>
      </c>
      <c r="CH225" s="56">
        <f t="shared" si="1065"/>
        <v>0</v>
      </c>
      <c r="CI225" s="55">
        <v>0</v>
      </c>
      <c r="CJ225" s="13">
        <v>0</v>
      </c>
      <c r="CK225" s="56">
        <f t="shared" si="1050"/>
        <v>0</v>
      </c>
      <c r="CL225" s="55">
        <v>0</v>
      </c>
      <c r="CM225" s="13">
        <v>0</v>
      </c>
      <c r="CN225" s="56">
        <f t="shared" si="1051"/>
        <v>0</v>
      </c>
      <c r="CO225" s="55">
        <v>0</v>
      </c>
      <c r="CP225" s="13">
        <v>0</v>
      </c>
      <c r="CQ225" s="56">
        <f t="shared" si="1065"/>
        <v>0</v>
      </c>
      <c r="CR225" s="55">
        <v>0</v>
      </c>
      <c r="CS225" s="13">
        <v>0</v>
      </c>
      <c r="CT225" s="56">
        <f t="shared" si="1052"/>
        <v>0</v>
      </c>
      <c r="CU225" s="55">
        <v>0</v>
      </c>
      <c r="CV225" s="13">
        <v>0</v>
      </c>
      <c r="CW225" s="56">
        <f t="shared" si="1053"/>
        <v>0</v>
      </c>
      <c r="CX225" s="55">
        <v>0</v>
      </c>
      <c r="CY225" s="13">
        <v>0</v>
      </c>
      <c r="CZ225" s="56">
        <f t="shared" si="1065"/>
        <v>0</v>
      </c>
      <c r="DA225" s="55">
        <v>0</v>
      </c>
      <c r="DB225" s="13">
        <v>0</v>
      </c>
      <c r="DC225" s="56">
        <f t="shared" si="1065"/>
        <v>0</v>
      </c>
      <c r="DD225" s="87">
        <v>28</v>
      </c>
      <c r="DE225" s="13">
        <v>1431.88</v>
      </c>
      <c r="DF225" s="56">
        <f t="shared" si="1065"/>
        <v>51138.571428571435</v>
      </c>
      <c r="DG225" s="55">
        <v>0</v>
      </c>
      <c r="DH225" s="13">
        <v>0</v>
      </c>
      <c r="DI225" s="56">
        <f t="shared" si="1065"/>
        <v>0</v>
      </c>
      <c r="DJ225" s="55">
        <v>0</v>
      </c>
      <c r="DK225" s="13">
        <v>0</v>
      </c>
      <c r="DL225" s="56">
        <f t="shared" si="1065"/>
        <v>0</v>
      </c>
      <c r="DM225" s="55">
        <v>0</v>
      </c>
      <c r="DN225" s="13">
        <v>0</v>
      </c>
      <c r="DO225" s="56">
        <f t="shared" si="1054"/>
        <v>0</v>
      </c>
      <c r="DP225" s="55">
        <v>0</v>
      </c>
      <c r="DQ225" s="13">
        <v>0</v>
      </c>
      <c r="DR225" s="56">
        <f t="shared" si="1065"/>
        <v>0</v>
      </c>
      <c r="DS225" s="55">
        <v>0</v>
      </c>
      <c r="DT225" s="13">
        <v>0</v>
      </c>
      <c r="DU225" s="56">
        <f t="shared" si="1065"/>
        <v>0</v>
      </c>
      <c r="DV225" s="55">
        <v>0</v>
      </c>
      <c r="DW225" s="13">
        <v>0</v>
      </c>
      <c r="DX225" s="56">
        <f t="shared" si="1055"/>
        <v>0</v>
      </c>
      <c r="DY225" s="55">
        <v>0</v>
      </c>
      <c r="DZ225" s="13">
        <v>0</v>
      </c>
      <c r="EA225" s="56">
        <f t="shared" si="1065"/>
        <v>0</v>
      </c>
      <c r="EB225" s="87">
        <v>44.008099999999999</v>
      </c>
      <c r="EC225" s="13">
        <v>798.63699999999994</v>
      </c>
      <c r="ED225" s="56">
        <f t="shared" si="1065"/>
        <v>18147.500119296219</v>
      </c>
      <c r="EE225" s="55">
        <v>0</v>
      </c>
      <c r="EF225" s="13">
        <v>0</v>
      </c>
      <c r="EG225" s="56">
        <f t="shared" si="1065"/>
        <v>0</v>
      </c>
      <c r="EH225" s="55">
        <v>0</v>
      </c>
      <c r="EI225" s="13">
        <v>0</v>
      </c>
      <c r="EJ225" s="56">
        <f t="shared" si="1065"/>
        <v>0</v>
      </c>
      <c r="EK225" s="55">
        <v>0</v>
      </c>
      <c r="EL225" s="13">
        <v>0</v>
      </c>
      <c r="EM225" s="56">
        <f t="shared" si="1065"/>
        <v>0</v>
      </c>
      <c r="EN225" s="11">
        <f t="shared" si="1058"/>
        <v>3934.4731299999999</v>
      </c>
      <c r="EO225" s="14">
        <f t="shared" si="1059"/>
        <v>25832.601000000002</v>
      </c>
    </row>
    <row r="226" spans="1:145" ht="15" thickBot="1" x14ac:dyDescent="0.35">
      <c r="A226" s="76"/>
      <c r="B226" s="77" t="s">
        <v>17</v>
      </c>
      <c r="C226" s="78">
        <f t="shared" ref="C226:D226" si="1066">SUM(C214:C225)</f>
        <v>0</v>
      </c>
      <c r="D226" s="79">
        <f t="shared" si="1066"/>
        <v>0</v>
      </c>
      <c r="E226" s="80"/>
      <c r="F226" s="78">
        <f t="shared" ref="F226:G226" si="1067">SUM(F214:F225)</f>
        <v>4.5</v>
      </c>
      <c r="G226" s="79">
        <f t="shared" si="1067"/>
        <v>969.85699999999997</v>
      </c>
      <c r="H226" s="80"/>
      <c r="I226" s="78">
        <f t="shared" ref="I226:J226" si="1068">SUM(I214:I225)</f>
        <v>0</v>
      </c>
      <c r="J226" s="79">
        <f t="shared" si="1068"/>
        <v>0</v>
      </c>
      <c r="K226" s="80"/>
      <c r="L226" s="78">
        <f t="shared" ref="L226:M226" si="1069">SUM(L214:L225)</f>
        <v>0</v>
      </c>
      <c r="M226" s="79">
        <f t="shared" si="1069"/>
        <v>0</v>
      </c>
      <c r="N226" s="80"/>
      <c r="O226" s="78">
        <f t="shared" ref="O226:P226" si="1070">SUM(O214:O225)</f>
        <v>290.78468999999996</v>
      </c>
      <c r="P226" s="79">
        <f t="shared" si="1070"/>
        <v>6710.2560000000003</v>
      </c>
      <c r="Q226" s="80"/>
      <c r="R226" s="78">
        <f t="shared" ref="R226:S226" si="1071">SUM(R214:R225)</f>
        <v>0</v>
      </c>
      <c r="S226" s="79">
        <f t="shared" si="1071"/>
        <v>0</v>
      </c>
      <c r="T226" s="80"/>
      <c r="U226" s="78">
        <f t="shared" ref="U226:V226" si="1072">SUM(U214:U225)</f>
        <v>29.99</v>
      </c>
      <c r="V226" s="79">
        <f t="shared" si="1072"/>
        <v>2213.614</v>
      </c>
      <c r="W226" s="80"/>
      <c r="X226" s="78">
        <f t="shared" ref="X226:Y226" si="1073">SUM(X214:X225)</f>
        <v>465</v>
      </c>
      <c r="Y226" s="79">
        <f t="shared" si="1073"/>
        <v>27288.510999999999</v>
      </c>
      <c r="Z226" s="80"/>
      <c r="AA226" s="78">
        <f t="shared" ref="AA226:AB226" si="1074">SUM(AA214:AA225)</f>
        <v>0</v>
      </c>
      <c r="AB226" s="79">
        <f t="shared" si="1074"/>
        <v>0</v>
      </c>
      <c r="AC226" s="80"/>
      <c r="AD226" s="78">
        <f t="shared" ref="AD226:AE226" si="1075">SUM(AD214:AD225)</f>
        <v>608.74499999999989</v>
      </c>
      <c r="AE226" s="79">
        <f t="shared" si="1075"/>
        <v>24554.863000000001</v>
      </c>
      <c r="AF226" s="80"/>
      <c r="AG226" s="78">
        <f t="shared" ref="AG226:AH226" si="1076">SUM(AG214:AG225)</f>
        <v>58717.890670000001</v>
      </c>
      <c r="AH226" s="79">
        <f t="shared" si="1076"/>
        <v>276009.98100000003</v>
      </c>
      <c r="AI226" s="80"/>
      <c r="AJ226" s="78">
        <f t="shared" ref="AJ226:AK226" si="1077">SUM(AJ214:AJ225)</f>
        <v>0</v>
      </c>
      <c r="AK226" s="79">
        <f t="shared" si="1077"/>
        <v>0</v>
      </c>
      <c r="AL226" s="80"/>
      <c r="AM226" s="78">
        <f t="shared" ref="AM226:AN226" si="1078">SUM(AM214:AM225)</f>
        <v>20.16</v>
      </c>
      <c r="AN226" s="79">
        <f t="shared" si="1078"/>
        <v>317.58499999999998</v>
      </c>
      <c r="AO226" s="80"/>
      <c r="AP226" s="78">
        <f t="shared" ref="AP226:AQ226" si="1079">SUM(AP214:AP225)</f>
        <v>0</v>
      </c>
      <c r="AQ226" s="79">
        <f t="shared" si="1079"/>
        <v>0</v>
      </c>
      <c r="AR226" s="80"/>
      <c r="AS226" s="78">
        <f t="shared" ref="AS226:AT226" si="1080">SUM(AS214:AS225)</f>
        <v>7.2</v>
      </c>
      <c r="AT226" s="79">
        <f t="shared" si="1080"/>
        <v>893.37799999999993</v>
      </c>
      <c r="AU226" s="80"/>
      <c r="AV226" s="78">
        <f t="shared" ref="AV226:AW226" si="1081">SUM(AV214:AV225)</f>
        <v>0</v>
      </c>
      <c r="AW226" s="79">
        <f t="shared" si="1081"/>
        <v>0</v>
      </c>
      <c r="AX226" s="80"/>
      <c r="AY226" s="78">
        <f t="shared" ref="AY226:AZ226" si="1082">SUM(AY214:AY225)</f>
        <v>0</v>
      </c>
      <c r="AZ226" s="79">
        <f t="shared" si="1082"/>
        <v>0</v>
      </c>
      <c r="BA226" s="80"/>
      <c r="BB226" s="78">
        <f t="shared" ref="BB226:BC226" si="1083">SUM(BB214:BB225)</f>
        <v>2.0028999999999999</v>
      </c>
      <c r="BC226" s="79">
        <f t="shared" si="1083"/>
        <v>57.311</v>
      </c>
      <c r="BD226" s="80"/>
      <c r="BE226" s="78">
        <f t="shared" ref="BE226:BF226" si="1084">SUM(BE214:BE225)</f>
        <v>2.3738700000000001</v>
      </c>
      <c r="BF226" s="79">
        <f t="shared" si="1084"/>
        <v>1304.76</v>
      </c>
      <c r="BG226" s="80"/>
      <c r="BH226" s="78">
        <f t="shared" ref="BH226:BI226" si="1085">SUM(BH214:BH225)</f>
        <v>12.9</v>
      </c>
      <c r="BI226" s="79">
        <f t="shared" si="1085"/>
        <v>148.15</v>
      </c>
      <c r="BJ226" s="80"/>
      <c r="BK226" s="78">
        <f t="shared" ref="BK226:BL226" si="1086">SUM(BK214:BK225)</f>
        <v>0</v>
      </c>
      <c r="BL226" s="79">
        <f t="shared" si="1086"/>
        <v>0</v>
      </c>
      <c r="BM226" s="80"/>
      <c r="BN226" s="78">
        <f t="shared" ref="BN226:BO226" si="1087">SUM(BN214:BN225)</f>
        <v>0</v>
      </c>
      <c r="BO226" s="79">
        <f t="shared" si="1087"/>
        <v>0</v>
      </c>
      <c r="BP226" s="80"/>
      <c r="BQ226" s="78">
        <f t="shared" ref="BQ226:BR226" si="1088">SUM(BQ214:BQ225)</f>
        <v>0</v>
      </c>
      <c r="BR226" s="79">
        <f t="shared" si="1088"/>
        <v>0</v>
      </c>
      <c r="BS226" s="80"/>
      <c r="BT226" s="78">
        <f t="shared" ref="BT226:BU226" si="1089">SUM(BT214:BT225)</f>
        <v>0</v>
      </c>
      <c r="BU226" s="79">
        <f t="shared" si="1089"/>
        <v>0</v>
      </c>
      <c r="BV226" s="80"/>
      <c r="BW226" s="78">
        <f t="shared" ref="BW226:BX226" si="1090">SUM(BW214:BW225)</f>
        <v>1.5620000000000001</v>
      </c>
      <c r="BX226" s="79">
        <f t="shared" si="1090"/>
        <v>65.276999999999987</v>
      </c>
      <c r="BY226" s="80"/>
      <c r="BZ226" s="78">
        <f t="shared" ref="BZ226:CA226" si="1091">SUM(BZ214:BZ225)</f>
        <v>0</v>
      </c>
      <c r="CA226" s="79">
        <f t="shared" si="1091"/>
        <v>0</v>
      </c>
      <c r="CB226" s="80"/>
      <c r="CC226" s="78">
        <f t="shared" ref="CC226:CD226" si="1092">SUM(CC214:CC225)</f>
        <v>557.92666999999994</v>
      </c>
      <c r="CD226" s="79">
        <f t="shared" si="1092"/>
        <v>16243.774000000001</v>
      </c>
      <c r="CE226" s="80"/>
      <c r="CF226" s="78">
        <f t="shared" ref="CF226:CG226" si="1093">SUM(CF214:CF225)</f>
        <v>0</v>
      </c>
      <c r="CG226" s="79">
        <f t="shared" si="1093"/>
        <v>0</v>
      </c>
      <c r="CH226" s="80"/>
      <c r="CI226" s="78">
        <f t="shared" ref="CI226:CJ226" si="1094">SUM(CI214:CI225)</f>
        <v>0</v>
      </c>
      <c r="CJ226" s="79">
        <f t="shared" si="1094"/>
        <v>0</v>
      </c>
      <c r="CK226" s="80"/>
      <c r="CL226" s="78">
        <f>SUM(CL214:CL225)</f>
        <v>0</v>
      </c>
      <c r="CM226" s="79">
        <f t="shared" ref="CM226" si="1095">SUM(CM214:CM225)</f>
        <v>0</v>
      </c>
      <c r="CN226" s="80"/>
      <c r="CO226" s="78">
        <f t="shared" ref="CO226:CP226" si="1096">SUM(CO214:CO225)</f>
        <v>0</v>
      </c>
      <c r="CP226" s="79">
        <f t="shared" si="1096"/>
        <v>0</v>
      </c>
      <c r="CQ226" s="80"/>
      <c r="CR226" s="78">
        <f t="shared" ref="CR226:CS226" si="1097">SUM(CR214:CR225)</f>
        <v>0</v>
      </c>
      <c r="CS226" s="79">
        <f t="shared" si="1097"/>
        <v>0</v>
      </c>
      <c r="CT226" s="80"/>
      <c r="CU226" s="78">
        <f t="shared" ref="CU226:CV226" si="1098">SUM(CU214:CU225)</f>
        <v>0</v>
      </c>
      <c r="CV226" s="79">
        <f t="shared" si="1098"/>
        <v>0</v>
      </c>
      <c r="CW226" s="80"/>
      <c r="CX226" s="78">
        <f t="shared" ref="CX226:CY226" si="1099">SUM(CX214:CX225)</f>
        <v>0</v>
      </c>
      <c r="CY226" s="79">
        <f t="shared" si="1099"/>
        <v>0</v>
      </c>
      <c r="CZ226" s="80"/>
      <c r="DA226" s="78">
        <f t="shared" ref="DA226:DB226" si="1100">SUM(DA214:DA225)</f>
        <v>0</v>
      </c>
      <c r="DB226" s="79">
        <f t="shared" si="1100"/>
        <v>0</v>
      </c>
      <c r="DC226" s="80"/>
      <c r="DD226" s="78">
        <f t="shared" ref="DD226:DE226" si="1101">SUM(DD214:DD225)</f>
        <v>418.66500000000002</v>
      </c>
      <c r="DE226" s="79">
        <f t="shared" si="1101"/>
        <v>7803.3020000000006</v>
      </c>
      <c r="DF226" s="80"/>
      <c r="DG226" s="78">
        <f t="shared" ref="DG226:DH226" si="1102">SUM(DG214:DG225)</f>
        <v>0</v>
      </c>
      <c r="DH226" s="79">
        <f t="shared" si="1102"/>
        <v>0</v>
      </c>
      <c r="DI226" s="80"/>
      <c r="DJ226" s="78">
        <f t="shared" ref="DJ226:DK226" si="1103">SUM(DJ214:DJ225)</f>
        <v>0</v>
      </c>
      <c r="DK226" s="79">
        <f t="shared" si="1103"/>
        <v>0</v>
      </c>
      <c r="DL226" s="80"/>
      <c r="DM226" s="78">
        <f t="shared" ref="DM226:DN226" si="1104">SUM(DM214:DM225)</f>
        <v>0</v>
      </c>
      <c r="DN226" s="79">
        <f t="shared" si="1104"/>
        <v>0</v>
      </c>
      <c r="DO226" s="80"/>
      <c r="DP226" s="78">
        <f t="shared" ref="DP226:DQ226" si="1105">SUM(DP214:DP225)</f>
        <v>0</v>
      </c>
      <c r="DQ226" s="79">
        <f t="shared" si="1105"/>
        <v>0</v>
      </c>
      <c r="DR226" s="80"/>
      <c r="DS226" s="78">
        <f t="shared" ref="DS226:DT226" si="1106">SUM(DS214:DS225)</f>
        <v>14.76</v>
      </c>
      <c r="DT226" s="79">
        <f t="shared" si="1106"/>
        <v>2597.328</v>
      </c>
      <c r="DU226" s="80"/>
      <c r="DV226" s="78">
        <f t="shared" ref="DV226:DW226" si="1107">SUM(DV214:DV225)</f>
        <v>0</v>
      </c>
      <c r="DW226" s="79">
        <f t="shared" si="1107"/>
        <v>0</v>
      </c>
      <c r="DX226" s="80"/>
      <c r="DY226" s="78">
        <f t="shared" ref="DY226:DZ226" si="1108">SUM(DY214:DY225)</f>
        <v>0</v>
      </c>
      <c r="DZ226" s="79">
        <f t="shared" si="1108"/>
        <v>0</v>
      </c>
      <c r="EA226" s="80"/>
      <c r="EB226" s="78">
        <f t="shared" ref="EB226:EC226" si="1109">SUM(EB214:EB225)</f>
        <v>346.02271999999999</v>
      </c>
      <c r="EC226" s="79">
        <f t="shared" si="1109"/>
        <v>12792.353999999999</v>
      </c>
      <c r="ED226" s="80"/>
      <c r="EE226" s="78">
        <f t="shared" ref="EE226:EF226" si="1110">SUM(EE214:EE225)</f>
        <v>175.88001000000003</v>
      </c>
      <c r="EF226" s="79">
        <f t="shared" si="1110"/>
        <v>5027.1619999999994</v>
      </c>
      <c r="EG226" s="80"/>
      <c r="EH226" s="78">
        <f t="shared" ref="EH226:EI226" si="1111">SUM(EH214:EH225)</f>
        <v>29.18</v>
      </c>
      <c r="EI226" s="79">
        <f t="shared" si="1111"/>
        <v>132.72900000000001</v>
      </c>
      <c r="EJ226" s="80"/>
      <c r="EK226" s="78">
        <f t="shared" ref="EK226:EL226" si="1112">SUM(EK214:EK225)</f>
        <v>0</v>
      </c>
      <c r="EL226" s="79">
        <f t="shared" si="1112"/>
        <v>0</v>
      </c>
      <c r="EM226" s="80"/>
      <c r="EN226" s="41">
        <f t="shared" si="1058"/>
        <v>61705.543530000003</v>
      </c>
      <c r="EO226" s="42">
        <f t="shared" si="1059"/>
        <v>385130.19199999998</v>
      </c>
    </row>
    <row r="227" spans="1:145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113">IF(F227=0,0,G227/F227*1000)</f>
        <v>0</v>
      </c>
      <c r="I227" s="55">
        <v>0</v>
      </c>
      <c r="J227" s="13">
        <v>0</v>
      </c>
      <c r="K227" s="56">
        <f t="shared" ref="K227:K238" si="1114">IF(I227=0,0,J227/I227*1000)</f>
        <v>0</v>
      </c>
      <c r="L227" s="55">
        <v>0</v>
      </c>
      <c r="M227" s="13">
        <v>0</v>
      </c>
      <c r="N227" s="56">
        <f t="shared" ref="N227:N238" si="1115">IF(L227=0,0,M227/L227*1000)</f>
        <v>0</v>
      </c>
      <c r="O227" s="55">
        <v>0</v>
      </c>
      <c r="P227" s="13">
        <v>0</v>
      </c>
      <c r="Q227" s="56">
        <f t="shared" ref="Q227:Q238" si="1116">IF(O227=0,0,P227/O227*1000)</f>
        <v>0</v>
      </c>
      <c r="R227" s="55">
        <v>0</v>
      </c>
      <c r="S227" s="13">
        <v>0</v>
      </c>
      <c r="T227" s="56">
        <f t="shared" ref="T227:T238" si="1117">IF(R227=0,0,S227/R227*1000)</f>
        <v>0</v>
      </c>
      <c r="U227" s="55">
        <v>0</v>
      </c>
      <c r="V227" s="13">
        <v>0</v>
      </c>
      <c r="W227" s="56">
        <f t="shared" ref="W227:W238" si="1118">IF(U227=0,0,V227/U227*1000)</f>
        <v>0</v>
      </c>
      <c r="X227" s="55">
        <v>0</v>
      </c>
      <c r="Y227" s="13">
        <v>0</v>
      </c>
      <c r="Z227" s="56">
        <f t="shared" ref="Z227:Z238" si="1119">IF(X227=0,0,Y227/X227*1000)</f>
        <v>0</v>
      </c>
      <c r="AA227" s="55">
        <v>0</v>
      </c>
      <c r="AB227" s="13">
        <v>0</v>
      </c>
      <c r="AC227" s="56">
        <f t="shared" ref="AC227:AC238" si="1120">IF(AA227=0,0,AB227/AA227*1000)</f>
        <v>0</v>
      </c>
      <c r="AD227" s="87">
        <v>162</v>
      </c>
      <c r="AE227" s="13">
        <v>5079.2579999999998</v>
      </c>
      <c r="AF227" s="56">
        <f t="shared" ref="AF227:AF238" si="1121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122">IF(AG227=0,0,AH227/AG227*1000)</f>
        <v>4907.5126821971216</v>
      </c>
      <c r="AJ227" s="55">
        <v>0</v>
      </c>
      <c r="AK227" s="13">
        <v>0</v>
      </c>
      <c r="AL227" s="56">
        <f t="shared" ref="AL227:AL238" si="1123">IF(AJ227=0,0,AK227/AJ227*1000)</f>
        <v>0</v>
      </c>
      <c r="AM227" s="55">
        <v>0</v>
      </c>
      <c r="AN227" s="13">
        <v>0</v>
      </c>
      <c r="AO227" s="56">
        <f t="shared" ref="AO227:AO238" si="1124">IF(AM227=0,0,AN227/AM227*1000)</f>
        <v>0</v>
      </c>
      <c r="AP227" s="55">
        <v>0</v>
      </c>
      <c r="AQ227" s="13">
        <v>0</v>
      </c>
      <c r="AR227" s="56">
        <f t="shared" ref="AR227:AR238" si="1125">IF(AP227=0,0,AQ227/AP227*1000)</f>
        <v>0</v>
      </c>
      <c r="AS227" s="87">
        <v>3.6</v>
      </c>
      <c r="AT227" s="13">
        <v>424.00299999999999</v>
      </c>
      <c r="AU227" s="56">
        <f t="shared" ref="AU227:AU238" si="1126">IF(AS227=0,0,AT227/AS227*1000)</f>
        <v>117778.61111111111</v>
      </c>
      <c r="AV227" s="55">
        <v>0</v>
      </c>
      <c r="AW227" s="13">
        <v>0</v>
      </c>
      <c r="AX227" s="56">
        <f t="shared" ref="AX227:AX238" si="1127">IF(AV227=0,0,AW227/AV227*1000)</f>
        <v>0</v>
      </c>
      <c r="AY227" s="55">
        <v>0</v>
      </c>
      <c r="AZ227" s="13">
        <v>0</v>
      </c>
      <c r="BA227" s="56">
        <f t="shared" ref="BA227:BA238" si="1128">IF(AY227=0,0,AZ227/AY227*1000)</f>
        <v>0</v>
      </c>
      <c r="BB227" s="55">
        <v>0</v>
      </c>
      <c r="BC227" s="13">
        <v>0</v>
      </c>
      <c r="BD227" s="56">
        <f t="shared" ref="BD227:BD238" si="1129">IF(BB227=0,0,BC227/BB227*1000)</f>
        <v>0</v>
      </c>
      <c r="BE227" s="55">
        <v>0</v>
      </c>
      <c r="BF227" s="13">
        <v>0</v>
      </c>
      <c r="BG227" s="56">
        <f t="shared" ref="BG227:BG238" si="1130">IF(BE227=0,0,BF227/BE227*1000)</f>
        <v>0</v>
      </c>
      <c r="BH227" s="55">
        <v>0</v>
      </c>
      <c r="BI227" s="13">
        <v>0</v>
      </c>
      <c r="BJ227" s="56">
        <f t="shared" ref="BJ227:BJ238" si="1131">IF(BH227=0,0,BI227/BH227*1000)</f>
        <v>0</v>
      </c>
      <c r="BK227" s="55">
        <v>0</v>
      </c>
      <c r="BL227" s="13">
        <v>0</v>
      </c>
      <c r="BM227" s="56">
        <f t="shared" ref="BM227:BM238" si="1132">IF(BK227=0,0,BL227/BK227*1000)</f>
        <v>0</v>
      </c>
      <c r="BN227" s="55">
        <v>0</v>
      </c>
      <c r="BO227" s="13">
        <v>0</v>
      </c>
      <c r="BP227" s="56">
        <f t="shared" ref="BP227:BP238" si="1133">IF(BN227=0,0,BO227/BN227*1000)</f>
        <v>0</v>
      </c>
      <c r="BQ227" s="55">
        <v>0</v>
      </c>
      <c r="BR227" s="13">
        <v>0</v>
      </c>
      <c r="BS227" s="56">
        <f t="shared" ref="BS227:BS238" si="1134">IF(BQ227=0,0,BR227/BQ227*1000)</f>
        <v>0</v>
      </c>
      <c r="BT227" s="55">
        <v>0</v>
      </c>
      <c r="BU227" s="13">
        <v>0</v>
      </c>
      <c r="BV227" s="56">
        <f t="shared" ref="BV227:BV238" si="1135">IF(BT227=0,0,BU227/BT227*1000)</f>
        <v>0</v>
      </c>
      <c r="BW227" s="55">
        <v>0</v>
      </c>
      <c r="BX227" s="13">
        <v>0</v>
      </c>
      <c r="BY227" s="56">
        <f t="shared" ref="BY227:BY238" si="1136">IF(BW227=0,0,BX227/BW227*1000)</f>
        <v>0</v>
      </c>
      <c r="BZ227" s="55">
        <v>0</v>
      </c>
      <c r="CA227" s="13">
        <v>0</v>
      </c>
      <c r="CB227" s="56">
        <f t="shared" ref="CB227:CB238" si="1137">IF(BZ227=0,0,CA227/BZ227*1000)</f>
        <v>0</v>
      </c>
      <c r="CC227" s="55">
        <v>0</v>
      </c>
      <c r="CD227" s="13">
        <v>0</v>
      </c>
      <c r="CE227" s="56">
        <f t="shared" ref="CE227:CE238" si="1138">IF(CC227=0,0,CD227/CC227*1000)</f>
        <v>0</v>
      </c>
      <c r="CF227" s="55">
        <v>0</v>
      </c>
      <c r="CG227" s="13">
        <v>0</v>
      </c>
      <c r="CH227" s="56">
        <f t="shared" ref="CH227:CH238" si="1139">IF(CF227=0,0,CG227/CF227*1000)</f>
        <v>0</v>
      </c>
      <c r="CI227" s="55">
        <v>0</v>
      </c>
      <c r="CJ227" s="13">
        <v>0</v>
      </c>
      <c r="CK227" s="56">
        <f t="shared" ref="CK227:CK238" si="1140">IF(CI227=0,0,CJ227/CI227*1000)</f>
        <v>0</v>
      </c>
      <c r="CL227" s="55">
        <v>0</v>
      </c>
      <c r="CM227" s="13">
        <v>0</v>
      </c>
      <c r="CN227" s="56">
        <f t="shared" ref="CN227:CN238" si="1141">IF(CL227=0,0,CM227/CL227*1000)</f>
        <v>0</v>
      </c>
      <c r="CO227" s="55">
        <v>0</v>
      </c>
      <c r="CP227" s="13">
        <v>0</v>
      </c>
      <c r="CQ227" s="56">
        <f t="shared" ref="CQ227:CQ238" si="1142">IF(CO227=0,0,CP227/CO227*1000)</f>
        <v>0</v>
      </c>
      <c r="CR227" s="55">
        <v>0</v>
      </c>
      <c r="CS227" s="13">
        <v>0</v>
      </c>
      <c r="CT227" s="56">
        <f t="shared" ref="CT227:CT238" si="1143">IF(CR227=0,0,CS227/CR227*1000)</f>
        <v>0</v>
      </c>
      <c r="CU227" s="55">
        <v>0</v>
      </c>
      <c r="CV227" s="13">
        <v>0</v>
      </c>
      <c r="CW227" s="56">
        <f t="shared" ref="CW227:CW238" si="1144">IF(CU227=0,0,CV227/CU227*1000)</f>
        <v>0</v>
      </c>
      <c r="CX227" s="55">
        <v>0</v>
      </c>
      <c r="CY227" s="13">
        <v>0</v>
      </c>
      <c r="CZ227" s="56">
        <f t="shared" ref="CZ227:CZ238" si="1145">IF(CX227=0,0,CY227/CX227*1000)</f>
        <v>0</v>
      </c>
      <c r="DA227" s="55">
        <v>0</v>
      </c>
      <c r="DB227" s="13">
        <v>0</v>
      </c>
      <c r="DC227" s="56">
        <f t="shared" ref="DC227:DC238" si="1146">IF(DA227=0,0,DB227/DA227*1000)</f>
        <v>0</v>
      </c>
      <c r="DD227" s="87">
        <v>26</v>
      </c>
      <c r="DE227" s="13">
        <v>447.42899999999997</v>
      </c>
      <c r="DF227" s="56">
        <f t="shared" ref="DF227:DF238" si="1147">IF(DD227=0,0,DE227/DD227*1000)</f>
        <v>17208.807692307691</v>
      </c>
      <c r="DG227" s="55">
        <v>0</v>
      </c>
      <c r="DH227" s="13">
        <v>0</v>
      </c>
      <c r="DI227" s="56">
        <f t="shared" ref="DI227:DI238" si="1148">IF(DG227=0,0,DH227/DG227*1000)</f>
        <v>0</v>
      </c>
      <c r="DJ227" s="55">
        <v>0</v>
      </c>
      <c r="DK227" s="13">
        <v>0</v>
      </c>
      <c r="DL227" s="56">
        <f t="shared" ref="DL227:DL238" si="1149">IF(DJ227=0,0,DK227/DJ227*1000)</f>
        <v>0</v>
      </c>
      <c r="DM227" s="55">
        <v>0</v>
      </c>
      <c r="DN227" s="13">
        <v>0</v>
      </c>
      <c r="DO227" s="56">
        <f t="shared" ref="DO227:DO238" si="1150">IF(DM227=0,0,DN227/DM227*1000)</f>
        <v>0</v>
      </c>
      <c r="DP227" s="55">
        <v>0</v>
      </c>
      <c r="DQ227" s="13">
        <v>0</v>
      </c>
      <c r="DR227" s="56">
        <f t="shared" ref="DR227:DR238" si="1151">IF(DP227=0,0,DQ227/DP227*1000)</f>
        <v>0</v>
      </c>
      <c r="DS227" s="55">
        <v>0</v>
      </c>
      <c r="DT227" s="13">
        <v>0</v>
      </c>
      <c r="DU227" s="56">
        <f t="shared" ref="DU227:DU238" si="1152">IF(DS227=0,0,DT227/DS227*1000)</f>
        <v>0</v>
      </c>
      <c r="DV227" s="55">
        <v>0</v>
      </c>
      <c r="DW227" s="13">
        <v>0</v>
      </c>
      <c r="DX227" s="56">
        <f t="shared" ref="DX227:DX238" si="1153">IF(DV227=0,0,DW227/DV227*1000)</f>
        <v>0</v>
      </c>
      <c r="DY227" s="55">
        <v>0</v>
      </c>
      <c r="DZ227" s="13">
        <v>0</v>
      </c>
      <c r="EA227" s="56">
        <f t="shared" ref="EA227:EA238" si="1154">IF(DY227=0,0,DZ227/DY227*1000)</f>
        <v>0</v>
      </c>
      <c r="EB227" s="87">
        <v>40</v>
      </c>
      <c r="EC227" s="13">
        <v>412.363</v>
      </c>
      <c r="ED227" s="56">
        <f t="shared" ref="ED227:ED238" si="1155">IF(EB227=0,0,EC227/EB227*1000)</f>
        <v>10309.075000000001</v>
      </c>
      <c r="EE227" s="87">
        <v>75.42501</v>
      </c>
      <c r="EF227" s="13">
        <v>5144.866</v>
      </c>
      <c r="EG227" s="56">
        <f t="shared" ref="EG227:EG238" si="1156">IF(EE227=0,0,EF227/EE227*1000)</f>
        <v>68211.671433653115</v>
      </c>
      <c r="EH227" s="55">
        <v>0</v>
      </c>
      <c r="EI227" s="13">
        <v>0</v>
      </c>
      <c r="EJ227" s="56">
        <f t="shared" ref="EJ227:EJ238" si="1157">IF(EH227=0,0,EI227/EH227*1000)</f>
        <v>0</v>
      </c>
      <c r="EK227" s="55">
        <v>0</v>
      </c>
      <c r="EL227" s="13">
        <v>0</v>
      </c>
      <c r="EM227" s="56">
        <f t="shared" ref="EM227:EM238" si="1158">IF(EK227=0,0,EL227/EK227*1000)</f>
        <v>0</v>
      </c>
      <c r="EN227" s="11">
        <f t="shared" ref="EN227:EN237" si="1159">SUM(C227,F227,I227,L227,O227,U227,X227,AA227,AD227,AJ227,AM227,AS227,AY227,BB227,BE227,BH227,BK227,BN227,BQ227,CC227,CF227,CO227,DA227,DD227,DG227,DJ227,DP227,DY227,EB227,EE227,EK227,AV227+AG227+BZ227+R227+BT227+EH227+BW227+AP227+DS227+CX227)+CL227+DM227</f>
        <v>5160.2850100000005</v>
      </c>
      <c r="EO227" s="14">
        <f t="shared" ref="EO227:EO239" si="1160">SUM(D227,G227,J227,M227,P227,V227,Y227,AB227,AE227,AK227,AN227,AT227,AZ227,BC227,BF227,BI227,BL227,BO227,BR227,CD227,CG227,CP227,DB227,DE227,DH227,DK227,DQ227,DZ227,EC227,EF227,EL227,AW227+AH227+CA227+S227+BU227+EI227+BX227+AQ227+DT227+CY227)+CM227+DN227</f>
        <v>35325.353999999999</v>
      </c>
    </row>
    <row r="228" spans="1:145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61">IF(C228=0,0,D228/C228*1000)</f>
        <v>0</v>
      </c>
      <c r="F228" s="55">
        <v>0</v>
      </c>
      <c r="G228" s="13">
        <v>0</v>
      </c>
      <c r="H228" s="56">
        <f t="shared" si="1113"/>
        <v>0</v>
      </c>
      <c r="I228" s="55">
        <v>0</v>
      </c>
      <c r="J228" s="13">
        <v>0</v>
      </c>
      <c r="K228" s="56">
        <f t="shared" si="1114"/>
        <v>0</v>
      </c>
      <c r="L228" s="55">
        <v>0</v>
      </c>
      <c r="M228" s="13">
        <v>0</v>
      </c>
      <c r="N228" s="56">
        <f t="shared" si="1115"/>
        <v>0</v>
      </c>
      <c r="O228" s="87">
        <v>242.375</v>
      </c>
      <c r="P228" s="13">
        <v>5398.5789999999997</v>
      </c>
      <c r="Q228" s="56">
        <f t="shared" si="1116"/>
        <v>22273.662712738525</v>
      </c>
      <c r="R228" s="55">
        <v>0</v>
      </c>
      <c r="S228" s="13">
        <v>0</v>
      </c>
      <c r="T228" s="56">
        <f t="shared" si="1117"/>
        <v>0</v>
      </c>
      <c r="U228" s="87">
        <v>33.520000000000003</v>
      </c>
      <c r="V228" s="13">
        <v>1579.873</v>
      </c>
      <c r="W228" s="56">
        <f t="shared" si="1118"/>
        <v>47132.24940334128</v>
      </c>
      <c r="X228" s="87">
        <v>54</v>
      </c>
      <c r="Y228" s="13">
        <v>3042.4459999999999</v>
      </c>
      <c r="Z228" s="56">
        <f t="shared" si="1119"/>
        <v>56341.592592592591</v>
      </c>
      <c r="AA228" s="55">
        <v>0</v>
      </c>
      <c r="AB228" s="13">
        <v>0</v>
      </c>
      <c r="AC228" s="56">
        <f t="shared" si="1120"/>
        <v>0</v>
      </c>
      <c r="AD228" s="87">
        <v>36</v>
      </c>
      <c r="AE228" s="13">
        <v>908.49699999999996</v>
      </c>
      <c r="AF228" s="56">
        <f t="shared" si="1121"/>
        <v>25236.027777777777</v>
      </c>
      <c r="AG228" s="87">
        <v>3803.6</v>
      </c>
      <c r="AH228" s="13">
        <v>18515.879000000001</v>
      </c>
      <c r="AI228" s="56">
        <f t="shared" si="1122"/>
        <v>4867.9879587758969</v>
      </c>
      <c r="AJ228" s="55">
        <v>0</v>
      </c>
      <c r="AK228" s="13">
        <v>0</v>
      </c>
      <c r="AL228" s="56">
        <f t="shared" si="1123"/>
        <v>0</v>
      </c>
      <c r="AM228" s="55">
        <v>0</v>
      </c>
      <c r="AN228" s="13">
        <v>0</v>
      </c>
      <c r="AO228" s="56">
        <f t="shared" si="1124"/>
        <v>0</v>
      </c>
      <c r="AP228" s="55">
        <v>0</v>
      </c>
      <c r="AQ228" s="13">
        <v>0</v>
      </c>
      <c r="AR228" s="56">
        <f t="shared" si="1125"/>
        <v>0</v>
      </c>
      <c r="AS228" s="87">
        <v>16</v>
      </c>
      <c r="AT228" s="13">
        <v>1170.511</v>
      </c>
      <c r="AU228" s="56">
        <f t="shared" si="1126"/>
        <v>73156.9375</v>
      </c>
      <c r="AV228" s="55">
        <v>0</v>
      </c>
      <c r="AW228" s="13">
        <v>0</v>
      </c>
      <c r="AX228" s="56">
        <f t="shared" si="1127"/>
        <v>0</v>
      </c>
      <c r="AY228" s="55">
        <v>0</v>
      </c>
      <c r="AZ228" s="13">
        <v>0</v>
      </c>
      <c r="BA228" s="56">
        <f t="shared" si="1128"/>
        <v>0</v>
      </c>
      <c r="BB228" s="55">
        <v>0</v>
      </c>
      <c r="BC228" s="13">
        <v>0</v>
      </c>
      <c r="BD228" s="56">
        <f t="shared" si="1129"/>
        <v>0</v>
      </c>
      <c r="BE228" s="55">
        <v>0</v>
      </c>
      <c r="BF228" s="13">
        <v>0</v>
      </c>
      <c r="BG228" s="56">
        <f t="shared" si="1130"/>
        <v>0</v>
      </c>
      <c r="BH228" s="55">
        <v>0</v>
      </c>
      <c r="BI228" s="13">
        <v>0</v>
      </c>
      <c r="BJ228" s="56">
        <f t="shared" si="1131"/>
        <v>0</v>
      </c>
      <c r="BK228" s="55">
        <v>0</v>
      </c>
      <c r="BL228" s="13">
        <v>0</v>
      </c>
      <c r="BM228" s="56">
        <f t="shared" si="1132"/>
        <v>0</v>
      </c>
      <c r="BN228" s="55">
        <v>0</v>
      </c>
      <c r="BO228" s="13">
        <v>0</v>
      </c>
      <c r="BP228" s="56">
        <f t="shared" si="1133"/>
        <v>0</v>
      </c>
      <c r="BQ228" s="55">
        <v>0</v>
      </c>
      <c r="BR228" s="13">
        <v>0</v>
      </c>
      <c r="BS228" s="56">
        <f t="shared" si="1134"/>
        <v>0</v>
      </c>
      <c r="BT228" s="55">
        <v>0</v>
      </c>
      <c r="BU228" s="13">
        <v>0</v>
      </c>
      <c r="BV228" s="56">
        <f t="shared" si="1135"/>
        <v>0</v>
      </c>
      <c r="BW228" s="55">
        <v>0</v>
      </c>
      <c r="BX228" s="13">
        <v>0</v>
      </c>
      <c r="BY228" s="56">
        <f t="shared" si="1136"/>
        <v>0</v>
      </c>
      <c r="BZ228" s="55">
        <v>0</v>
      </c>
      <c r="CA228" s="13">
        <v>0</v>
      </c>
      <c r="CB228" s="56">
        <f t="shared" si="1137"/>
        <v>0</v>
      </c>
      <c r="CC228" s="87">
        <v>15.775</v>
      </c>
      <c r="CD228" s="13">
        <v>367.06799999999998</v>
      </c>
      <c r="CE228" s="56">
        <f t="shared" si="1138"/>
        <v>23268.969889064974</v>
      </c>
      <c r="CF228" s="55">
        <v>0</v>
      </c>
      <c r="CG228" s="13">
        <v>0</v>
      </c>
      <c r="CH228" s="56">
        <f t="shared" si="1139"/>
        <v>0</v>
      </c>
      <c r="CI228" s="55">
        <v>0</v>
      </c>
      <c r="CJ228" s="13">
        <v>0</v>
      </c>
      <c r="CK228" s="56">
        <f t="shared" si="1140"/>
        <v>0</v>
      </c>
      <c r="CL228" s="55">
        <v>0</v>
      </c>
      <c r="CM228" s="13">
        <v>0</v>
      </c>
      <c r="CN228" s="56">
        <f t="shared" si="1141"/>
        <v>0</v>
      </c>
      <c r="CO228" s="55">
        <v>0</v>
      </c>
      <c r="CP228" s="13">
        <v>0</v>
      </c>
      <c r="CQ228" s="56">
        <f t="shared" si="1142"/>
        <v>0</v>
      </c>
      <c r="CR228" s="55">
        <v>0</v>
      </c>
      <c r="CS228" s="13">
        <v>0</v>
      </c>
      <c r="CT228" s="56">
        <f t="shared" si="1143"/>
        <v>0</v>
      </c>
      <c r="CU228" s="55">
        <v>0</v>
      </c>
      <c r="CV228" s="13">
        <v>0</v>
      </c>
      <c r="CW228" s="56">
        <f t="shared" si="1144"/>
        <v>0</v>
      </c>
      <c r="CX228" s="55">
        <v>0</v>
      </c>
      <c r="CY228" s="13">
        <v>0</v>
      </c>
      <c r="CZ228" s="56">
        <f t="shared" si="1145"/>
        <v>0</v>
      </c>
      <c r="DA228" s="55">
        <v>0</v>
      </c>
      <c r="DB228" s="13">
        <v>0</v>
      </c>
      <c r="DC228" s="56">
        <f t="shared" si="1146"/>
        <v>0</v>
      </c>
      <c r="DD228" s="55">
        <v>0</v>
      </c>
      <c r="DE228" s="13">
        <v>0</v>
      </c>
      <c r="DF228" s="56">
        <f t="shared" si="1147"/>
        <v>0</v>
      </c>
      <c r="DG228" s="55">
        <v>0</v>
      </c>
      <c r="DH228" s="13">
        <v>0</v>
      </c>
      <c r="DI228" s="56">
        <f t="shared" si="1148"/>
        <v>0</v>
      </c>
      <c r="DJ228" s="55">
        <v>0</v>
      </c>
      <c r="DK228" s="13">
        <v>0</v>
      </c>
      <c r="DL228" s="56">
        <f t="shared" si="1149"/>
        <v>0</v>
      </c>
      <c r="DM228" s="55">
        <v>0</v>
      </c>
      <c r="DN228" s="13">
        <v>0</v>
      </c>
      <c r="DO228" s="56">
        <f t="shared" si="1150"/>
        <v>0</v>
      </c>
      <c r="DP228" s="55">
        <v>0</v>
      </c>
      <c r="DQ228" s="13">
        <v>0</v>
      </c>
      <c r="DR228" s="56">
        <f t="shared" si="1151"/>
        <v>0</v>
      </c>
      <c r="DS228" s="55">
        <v>0</v>
      </c>
      <c r="DT228" s="13">
        <v>0</v>
      </c>
      <c r="DU228" s="56">
        <f t="shared" si="1152"/>
        <v>0</v>
      </c>
      <c r="DV228" s="55">
        <v>0</v>
      </c>
      <c r="DW228" s="13">
        <v>0</v>
      </c>
      <c r="DX228" s="56">
        <f t="shared" si="1153"/>
        <v>0</v>
      </c>
      <c r="DY228" s="55">
        <v>0</v>
      </c>
      <c r="DZ228" s="13">
        <v>0</v>
      </c>
      <c r="EA228" s="56">
        <f t="shared" si="1154"/>
        <v>0</v>
      </c>
      <c r="EB228" s="87">
        <v>20.004999999999999</v>
      </c>
      <c r="EC228" s="13">
        <v>220.51599999999999</v>
      </c>
      <c r="ED228" s="56">
        <f t="shared" si="1155"/>
        <v>11023.044238940265</v>
      </c>
      <c r="EE228" s="87">
        <v>24.362599999999997</v>
      </c>
      <c r="EF228" s="13">
        <v>3880.299</v>
      </c>
      <c r="EG228" s="56">
        <f t="shared" si="1156"/>
        <v>159272.77876745508</v>
      </c>
      <c r="EH228" s="55">
        <v>0</v>
      </c>
      <c r="EI228" s="13">
        <v>0</v>
      </c>
      <c r="EJ228" s="56">
        <f t="shared" si="1157"/>
        <v>0</v>
      </c>
      <c r="EK228" s="55">
        <v>0</v>
      </c>
      <c r="EL228" s="13">
        <v>0</v>
      </c>
      <c r="EM228" s="56">
        <f t="shared" si="1158"/>
        <v>0</v>
      </c>
      <c r="EN228" s="11">
        <f t="shared" si="1159"/>
        <v>4245.6376</v>
      </c>
      <c r="EO228" s="14">
        <f t="shared" si="1160"/>
        <v>35083.667999999998</v>
      </c>
    </row>
    <row r="229" spans="1:145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61"/>
        <v>0</v>
      </c>
      <c r="F229" s="55">
        <v>0</v>
      </c>
      <c r="G229" s="13">
        <v>0</v>
      </c>
      <c r="H229" s="56">
        <f t="shared" si="1113"/>
        <v>0</v>
      </c>
      <c r="I229" s="55">
        <v>0</v>
      </c>
      <c r="J229" s="13">
        <v>0</v>
      </c>
      <c r="K229" s="56">
        <f t="shared" si="1114"/>
        <v>0</v>
      </c>
      <c r="L229" s="55">
        <v>0</v>
      </c>
      <c r="M229" s="13">
        <v>0</v>
      </c>
      <c r="N229" s="56">
        <f t="shared" si="1115"/>
        <v>0</v>
      </c>
      <c r="O229" s="87">
        <v>16</v>
      </c>
      <c r="P229" s="13">
        <v>366.25200000000001</v>
      </c>
      <c r="Q229" s="56">
        <f t="shared" si="1116"/>
        <v>22890.75</v>
      </c>
      <c r="R229" s="55">
        <v>0</v>
      </c>
      <c r="S229" s="13">
        <v>0</v>
      </c>
      <c r="T229" s="56">
        <f t="shared" si="1117"/>
        <v>0</v>
      </c>
      <c r="U229" s="87">
        <v>25.494</v>
      </c>
      <c r="V229" s="13">
        <v>1171.9659999999999</v>
      </c>
      <c r="W229" s="56">
        <f t="shared" si="1118"/>
        <v>45970.267513924839</v>
      </c>
      <c r="X229" s="87">
        <v>15</v>
      </c>
      <c r="Y229" s="13">
        <v>1612.5329999999999</v>
      </c>
      <c r="Z229" s="56">
        <f t="shared" si="1119"/>
        <v>107502.19999999998</v>
      </c>
      <c r="AA229" s="55">
        <v>0</v>
      </c>
      <c r="AB229" s="13">
        <v>0</v>
      </c>
      <c r="AC229" s="56">
        <f t="shared" si="1120"/>
        <v>0</v>
      </c>
      <c r="AD229" s="87">
        <v>12</v>
      </c>
      <c r="AE229" s="13">
        <v>651.59400000000005</v>
      </c>
      <c r="AF229" s="56">
        <f t="shared" si="1121"/>
        <v>54299.5</v>
      </c>
      <c r="AG229" s="87">
        <v>4228.4650000000001</v>
      </c>
      <c r="AH229" s="13">
        <v>22669.915000000001</v>
      </c>
      <c r="AI229" s="56">
        <f t="shared" si="1122"/>
        <v>5361.2634845032417</v>
      </c>
      <c r="AJ229" s="55">
        <v>0</v>
      </c>
      <c r="AK229" s="13">
        <v>0</v>
      </c>
      <c r="AL229" s="56">
        <f t="shared" si="1123"/>
        <v>0</v>
      </c>
      <c r="AM229" s="55">
        <v>0</v>
      </c>
      <c r="AN229" s="13">
        <v>0</v>
      </c>
      <c r="AO229" s="56">
        <f t="shared" si="1124"/>
        <v>0</v>
      </c>
      <c r="AP229" s="55">
        <v>0</v>
      </c>
      <c r="AQ229" s="13">
        <v>0</v>
      </c>
      <c r="AR229" s="56">
        <f t="shared" si="1125"/>
        <v>0</v>
      </c>
      <c r="AS229" s="55">
        <v>0</v>
      </c>
      <c r="AT229" s="13">
        <v>0</v>
      </c>
      <c r="AU229" s="56">
        <f t="shared" si="1126"/>
        <v>0</v>
      </c>
      <c r="AV229" s="55">
        <v>0</v>
      </c>
      <c r="AW229" s="13">
        <v>0</v>
      </c>
      <c r="AX229" s="56">
        <f t="shared" si="1127"/>
        <v>0</v>
      </c>
      <c r="AY229" s="55">
        <v>0</v>
      </c>
      <c r="AZ229" s="13">
        <v>0</v>
      </c>
      <c r="BA229" s="56">
        <f t="shared" si="1128"/>
        <v>0</v>
      </c>
      <c r="BB229" s="55">
        <v>0</v>
      </c>
      <c r="BC229" s="13">
        <v>0</v>
      </c>
      <c r="BD229" s="56">
        <f t="shared" si="1129"/>
        <v>0</v>
      </c>
      <c r="BE229" s="55">
        <v>0</v>
      </c>
      <c r="BF229" s="13">
        <v>0</v>
      </c>
      <c r="BG229" s="56">
        <f t="shared" si="1130"/>
        <v>0</v>
      </c>
      <c r="BH229" s="55">
        <v>0</v>
      </c>
      <c r="BI229" s="13">
        <v>0</v>
      </c>
      <c r="BJ229" s="56">
        <f t="shared" si="1131"/>
        <v>0</v>
      </c>
      <c r="BK229" s="55">
        <v>0</v>
      </c>
      <c r="BL229" s="13">
        <v>0</v>
      </c>
      <c r="BM229" s="56">
        <f t="shared" si="1132"/>
        <v>0</v>
      </c>
      <c r="BN229" s="55">
        <v>0</v>
      </c>
      <c r="BO229" s="13">
        <v>0</v>
      </c>
      <c r="BP229" s="56">
        <f t="shared" si="1133"/>
        <v>0</v>
      </c>
      <c r="BQ229" s="55">
        <v>0</v>
      </c>
      <c r="BR229" s="13">
        <v>0</v>
      </c>
      <c r="BS229" s="56">
        <f t="shared" si="1134"/>
        <v>0</v>
      </c>
      <c r="BT229" s="55">
        <v>0</v>
      </c>
      <c r="BU229" s="13">
        <v>0</v>
      </c>
      <c r="BV229" s="56">
        <f t="shared" si="1135"/>
        <v>0</v>
      </c>
      <c r="BW229" s="55">
        <v>0</v>
      </c>
      <c r="BX229" s="13">
        <v>0</v>
      </c>
      <c r="BY229" s="56">
        <f t="shared" si="1136"/>
        <v>0</v>
      </c>
      <c r="BZ229" s="55">
        <v>0</v>
      </c>
      <c r="CA229" s="13">
        <v>0</v>
      </c>
      <c r="CB229" s="56">
        <f t="shared" si="1137"/>
        <v>0</v>
      </c>
      <c r="CC229" s="87">
        <v>15.824999999999999</v>
      </c>
      <c r="CD229" s="13">
        <v>433.56200000000001</v>
      </c>
      <c r="CE229" s="56">
        <f t="shared" si="1138"/>
        <v>27397.282780410744</v>
      </c>
      <c r="CF229" s="55">
        <v>0</v>
      </c>
      <c r="CG229" s="13">
        <v>0</v>
      </c>
      <c r="CH229" s="56">
        <f t="shared" si="1139"/>
        <v>0</v>
      </c>
      <c r="CI229" s="55">
        <v>0</v>
      </c>
      <c r="CJ229" s="13">
        <v>0</v>
      </c>
      <c r="CK229" s="56">
        <f t="shared" si="1140"/>
        <v>0</v>
      </c>
      <c r="CL229" s="55">
        <v>0</v>
      </c>
      <c r="CM229" s="13">
        <v>0</v>
      </c>
      <c r="CN229" s="56">
        <f t="shared" si="1141"/>
        <v>0</v>
      </c>
      <c r="CO229" s="55">
        <v>0</v>
      </c>
      <c r="CP229" s="13">
        <v>0</v>
      </c>
      <c r="CQ229" s="56">
        <f t="shared" si="1142"/>
        <v>0</v>
      </c>
      <c r="CR229" s="55">
        <v>0</v>
      </c>
      <c r="CS229" s="13">
        <v>0</v>
      </c>
      <c r="CT229" s="56">
        <f t="shared" si="1143"/>
        <v>0</v>
      </c>
      <c r="CU229" s="55">
        <v>0</v>
      </c>
      <c r="CV229" s="13">
        <v>0</v>
      </c>
      <c r="CW229" s="56">
        <f t="shared" si="1144"/>
        <v>0</v>
      </c>
      <c r="CX229" s="55">
        <v>0</v>
      </c>
      <c r="CY229" s="13">
        <v>0</v>
      </c>
      <c r="CZ229" s="56">
        <f t="shared" si="1145"/>
        <v>0</v>
      </c>
      <c r="DA229" s="55">
        <v>0</v>
      </c>
      <c r="DB229" s="13">
        <v>0</v>
      </c>
      <c r="DC229" s="56">
        <f t="shared" si="1146"/>
        <v>0</v>
      </c>
      <c r="DD229" s="87">
        <v>22</v>
      </c>
      <c r="DE229" s="13">
        <v>255.15700000000001</v>
      </c>
      <c r="DF229" s="56">
        <f t="shared" si="1147"/>
        <v>11598.045454545454</v>
      </c>
      <c r="DG229" s="55">
        <v>0</v>
      </c>
      <c r="DH229" s="13">
        <v>0</v>
      </c>
      <c r="DI229" s="56">
        <f t="shared" si="1148"/>
        <v>0</v>
      </c>
      <c r="DJ229" s="55">
        <v>0</v>
      </c>
      <c r="DK229" s="13">
        <v>0</v>
      </c>
      <c r="DL229" s="56">
        <f t="shared" si="1149"/>
        <v>0</v>
      </c>
      <c r="DM229" s="55">
        <v>0</v>
      </c>
      <c r="DN229" s="13">
        <v>0</v>
      </c>
      <c r="DO229" s="56">
        <f t="shared" si="1150"/>
        <v>0</v>
      </c>
      <c r="DP229" s="55">
        <v>0</v>
      </c>
      <c r="DQ229" s="13">
        <v>0</v>
      </c>
      <c r="DR229" s="56">
        <f t="shared" si="1151"/>
        <v>0</v>
      </c>
      <c r="DS229" s="55">
        <v>0</v>
      </c>
      <c r="DT229" s="13">
        <v>0</v>
      </c>
      <c r="DU229" s="56">
        <f t="shared" si="1152"/>
        <v>0</v>
      </c>
      <c r="DV229" s="55">
        <v>0</v>
      </c>
      <c r="DW229" s="13">
        <v>0</v>
      </c>
      <c r="DX229" s="56">
        <f t="shared" si="1153"/>
        <v>0</v>
      </c>
      <c r="DY229" s="55">
        <v>0</v>
      </c>
      <c r="DZ229" s="13">
        <v>0</v>
      </c>
      <c r="EA229" s="56">
        <f t="shared" si="1154"/>
        <v>0</v>
      </c>
      <c r="EB229" s="87">
        <v>60</v>
      </c>
      <c r="EC229" s="13">
        <v>674.40599999999995</v>
      </c>
      <c r="ED229" s="56">
        <f t="shared" si="1155"/>
        <v>11240.1</v>
      </c>
      <c r="EE229" s="55">
        <v>0</v>
      </c>
      <c r="EF229" s="13">
        <v>0</v>
      </c>
      <c r="EG229" s="56">
        <f t="shared" si="1156"/>
        <v>0</v>
      </c>
      <c r="EH229" s="55">
        <v>0</v>
      </c>
      <c r="EI229" s="13">
        <v>0</v>
      </c>
      <c r="EJ229" s="56">
        <f t="shared" si="1157"/>
        <v>0</v>
      </c>
      <c r="EK229" s="55">
        <v>0</v>
      </c>
      <c r="EL229" s="13">
        <v>0</v>
      </c>
      <c r="EM229" s="56">
        <f t="shared" si="1158"/>
        <v>0</v>
      </c>
      <c r="EN229" s="11">
        <f t="shared" si="1159"/>
        <v>4394.7840000000006</v>
      </c>
      <c r="EO229" s="14">
        <f t="shared" si="1160"/>
        <v>27835.385000000002</v>
      </c>
    </row>
    <row r="230" spans="1:145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113"/>
        <v>0</v>
      </c>
      <c r="I230" s="55">
        <v>0</v>
      </c>
      <c r="J230" s="13">
        <v>0</v>
      </c>
      <c r="K230" s="56">
        <f t="shared" si="1114"/>
        <v>0</v>
      </c>
      <c r="L230" s="55">
        <v>0</v>
      </c>
      <c r="M230" s="13">
        <v>0</v>
      </c>
      <c r="N230" s="56">
        <f t="shared" si="1115"/>
        <v>0</v>
      </c>
      <c r="O230" s="87">
        <v>16</v>
      </c>
      <c r="P230" s="13">
        <v>451.71100000000001</v>
      </c>
      <c r="Q230" s="56">
        <f t="shared" si="1116"/>
        <v>28231.9375</v>
      </c>
      <c r="R230" s="55">
        <v>0</v>
      </c>
      <c r="S230" s="13">
        <v>0</v>
      </c>
      <c r="T230" s="56">
        <f t="shared" si="1117"/>
        <v>0</v>
      </c>
      <c r="U230" s="55">
        <v>0</v>
      </c>
      <c r="V230" s="13">
        <v>0</v>
      </c>
      <c r="W230" s="56">
        <f t="shared" si="1118"/>
        <v>0</v>
      </c>
      <c r="X230" s="87">
        <v>46</v>
      </c>
      <c r="Y230" s="13">
        <v>4419.5020000000004</v>
      </c>
      <c r="Z230" s="56">
        <f t="shared" si="1119"/>
        <v>96076.130434782608</v>
      </c>
      <c r="AA230" s="55">
        <v>0</v>
      </c>
      <c r="AB230" s="13">
        <v>0</v>
      </c>
      <c r="AC230" s="56">
        <f t="shared" si="1120"/>
        <v>0</v>
      </c>
      <c r="AD230" s="87">
        <v>138</v>
      </c>
      <c r="AE230" s="13">
        <v>5651.6350000000002</v>
      </c>
      <c r="AF230" s="56">
        <f t="shared" si="1121"/>
        <v>40953.876811594208</v>
      </c>
      <c r="AG230" s="87">
        <v>4306.1850000000004</v>
      </c>
      <c r="AH230" s="13">
        <v>23528.213</v>
      </c>
      <c r="AI230" s="56">
        <f t="shared" si="1122"/>
        <v>5463.8184378980459</v>
      </c>
      <c r="AJ230" s="55">
        <v>0</v>
      </c>
      <c r="AK230" s="13">
        <v>0</v>
      </c>
      <c r="AL230" s="56">
        <f t="shared" si="1123"/>
        <v>0</v>
      </c>
      <c r="AM230" s="55">
        <v>0</v>
      </c>
      <c r="AN230" s="13">
        <v>0</v>
      </c>
      <c r="AO230" s="56">
        <f t="shared" si="1124"/>
        <v>0</v>
      </c>
      <c r="AP230" s="55">
        <v>0</v>
      </c>
      <c r="AQ230" s="13">
        <v>0</v>
      </c>
      <c r="AR230" s="56">
        <f t="shared" si="1125"/>
        <v>0</v>
      </c>
      <c r="AS230" s="55">
        <v>0</v>
      </c>
      <c r="AT230" s="13">
        <v>0</v>
      </c>
      <c r="AU230" s="56">
        <f t="shared" si="1126"/>
        <v>0</v>
      </c>
      <c r="AV230" s="55">
        <v>0</v>
      </c>
      <c r="AW230" s="13">
        <v>0</v>
      </c>
      <c r="AX230" s="56">
        <f t="shared" si="1127"/>
        <v>0</v>
      </c>
      <c r="AY230" s="55">
        <v>0</v>
      </c>
      <c r="AZ230" s="13">
        <v>0</v>
      </c>
      <c r="BA230" s="56">
        <f t="shared" si="1128"/>
        <v>0</v>
      </c>
      <c r="BB230" s="55">
        <v>0</v>
      </c>
      <c r="BC230" s="13">
        <v>0</v>
      </c>
      <c r="BD230" s="56">
        <f t="shared" si="1129"/>
        <v>0</v>
      </c>
      <c r="BE230" s="55">
        <v>0</v>
      </c>
      <c r="BF230" s="13">
        <v>0</v>
      </c>
      <c r="BG230" s="56">
        <f t="shared" si="1130"/>
        <v>0</v>
      </c>
      <c r="BH230" s="55">
        <v>0</v>
      </c>
      <c r="BI230" s="13">
        <v>0</v>
      </c>
      <c r="BJ230" s="56">
        <f t="shared" si="1131"/>
        <v>0</v>
      </c>
      <c r="BK230" s="55">
        <v>0</v>
      </c>
      <c r="BL230" s="13">
        <v>0</v>
      </c>
      <c r="BM230" s="56">
        <f t="shared" si="1132"/>
        <v>0</v>
      </c>
      <c r="BN230" s="55">
        <v>0</v>
      </c>
      <c r="BO230" s="13">
        <v>0</v>
      </c>
      <c r="BP230" s="56">
        <f t="shared" si="1133"/>
        <v>0</v>
      </c>
      <c r="BQ230" s="55">
        <v>0</v>
      </c>
      <c r="BR230" s="13">
        <v>0</v>
      </c>
      <c r="BS230" s="56">
        <f t="shared" si="1134"/>
        <v>0</v>
      </c>
      <c r="BT230" s="55">
        <v>0</v>
      </c>
      <c r="BU230" s="13">
        <v>0</v>
      </c>
      <c r="BV230" s="56">
        <f t="shared" si="1135"/>
        <v>0</v>
      </c>
      <c r="BW230" s="55">
        <v>0</v>
      </c>
      <c r="BX230" s="13">
        <v>0</v>
      </c>
      <c r="BY230" s="56">
        <f t="shared" si="1136"/>
        <v>0</v>
      </c>
      <c r="BZ230" s="55">
        <v>0</v>
      </c>
      <c r="CA230" s="13">
        <v>0</v>
      </c>
      <c r="CB230" s="56">
        <f t="shared" si="1137"/>
        <v>0</v>
      </c>
      <c r="CC230" s="87">
        <v>223.52500000000001</v>
      </c>
      <c r="CD230" s="13">
        <v>5541.991</v>
      </c>
      <c r="CE230" s="56">
        <f t="shared" si="1138"/>
        <v>24793.606979085111</v>
      </c>
      <c r="CF230" s="55">
        <v>0</v>
      </c>
      <c r="CG230" s="13">
        <v>0</v>
      </c>
      <c r="CH230" s="56">
        <f t="shared" si="1139"/>
        <v>0</v>
      </c>
      <c r="CI230" s="55">
        <v>0</v>
      </c>
      <c r="CJ230" s="13">
        <v>0</v>
      </c>
      <c r="CK230" s="56">
        <f t="shared" si="1140"/>
        <v>0</v>
      </c>
      <c r="CL230" s="55">
        <v>0</v>
      </c>
      <c r="CM230" s="13">
        <v>0</v>
      </c>
      <c r="CN230" s="56">
        <f t="shared" si="1141"/>
        <v>0</v>
      </c>
      <c r="CO230" s="55">
        <v>0</v>
      </c>
      <c r="CP230" s="13">
        <v>0</v>
      </c>
      <c r="CQ230" s="56">
        <f t="shared" si="1142"/>
        <v>0</v>
      </c>
      <c r="CR230" s="55">
        <v>0</v>
      </c>
      <c r="CS230" s="13">
        <v>0</v>
      </c>
      <c r="CT230" s="56">
        <f t="shared" si="1143"/>
        <v>0</v>
      </c>
      <c r="CU230" s="55">
        <v>0</v>
      </c>
      <c r="CV230" s="13">
        <v>0</v>
      </c>
      <c r="CW230" s="56">
        <f t="shared" si="1144"/>
        <v>0</v>
      </c>
      <c r="CX230" s="55">
        <v>0</v>
      </c>
      <c r="CY230" s="13">
        <v>0</v>
      </c>
      <c r="CZ230" s="56">
        <f t="shared" si="1145"/>
        <v>0</v>
      </c>
      <c r="DA230" s="55">
        <v>0</v>
      </c>
      <c r="DB230" s="13">
        <v>0</v>
      </c>
      <c r="DC230" s="56">
        <f t="shared" si="1146"/>
        <v>0</v>
      </c>
      <c r="DD230" s="55">
        <v>0</v>
      </c>
      <c r="DE230" s="13">
        <v>0</v>
      </c>
      <c r="DF230" s="56">
        <f t="shared" si="1147"/>
        <v>0</v>
      </c>
      <c r="DG230" s="55">
        <v>0</v>
      </c>
      <c r="DH230" s="13">
        <v>0</v>
      </c>
      <c r="DI230" s="56">
        <f t="shared" si="1148"/>
        <v>0</v>
      </c>
      <c r="DJ230" s="55">
        <v>0</v>
      </c>
      <c r="DK230" s="13">
        <v>0</v>
      </c>
      <c r="DL230" s="56">
        <f t="shared" si="1149"/>
        <v>0</v>
      </c>
      <c r="DM230" s="55">
        <v>0</v>
      </c>
      <c r="DN230" s="13">
        <v>0</v>
      </c>
      <c r="DO230" s="56">
        <f t="shared" si="1150"/>
        <v>0</v>
      </c>
      <c r="DP230" s="55">
        <v>0</v>
      </c>
      <c r="DQ230" s="13">
        <v>0</v>
      </c>
      <c r="DR230" s="56">
        <f t="shared" si="1151"/>
        <v>0</v>
      </c>
      <c r="DS230" s="55">
        <v>0</v>
      </c>
      <c r="DT230" s="13">
        <v>0</v>
      </c>
      <c r="DU230" s="56">
        <f t="shared" si="1152"/>
        <v>0</v>
      </c>
      <c r="DV230" s="55">
        <v>0</v>
      </c>
      <c r="DW230" s="13">
        <v>0</v>
      </c>
      <c r="DX230" s="56">
        <f t="shared" si="1153"/>
        <v>0</v>
      </c>
      <c r="DY230" s="55">
        <v>0</v>
      </c>
      <c r="DZ230" s="13">
        <v>0</v>
      </c>
      <c r="EA230" s="56">
        <f t="shared" si="1154"/>
        <v>0</v>
      </c>
      <c r="EB230" s="87">
        <v>1.226</v>
      </c>
      <c r="EC230" s="13">
        <v>688.50900000000001</v>
      </c>
      <c r="ED230" s="56">
        <f t="shared" si="1155"/>
        <v>561589.72267536703</v>
      </c>
      <c r="EE230" s="87">
        <v>1</v>
      </c>
      <c r="EF230" s="13">
        <v>183.50700000000001</v>
      </c>
      <c r="EG230" s="56">
        <f t="shared" si="1156"/>
        <v>183507</v>
      </c>
      <c r="EH230" s="55">
        <v>0</v>
      </c>
      <c r="EI230" s="13">
        <v>0</v>
      </c>
      <c r="EJ230" s="56">
        <f t="shared" si="1157"/>
        <v>0</v>
      </c>
      <c r="EK230" s="55">
        <v>0</v>
      </c>
      <c r="EL230" s="13">
        <v>0</v>
      </c>
      <c r="EM230" s="56">
        <f t="shared" si="1158"/>
        <v>0</v>
      </c>
      <c r="EN230" s="11">
        <f t="shared" si="1159"/>
        <v>4731.9360000000006</v>
      </c>
      <c r="EO230" s="14">
        <f t="shared" si="1160"/>
        <v>40465.067999999999</v>
      </c>
    </row>
    <row r="231" spans="1:145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62">IF(C231=0,0,D231/C231*1000)</f>
        <v>0</v>
      </c>
      <c r="F231" s="55">
        <v>0</v>
      </c>
      <c r="G231" s="13">
        <v>0</v>
      </c>
      <c r="H231" s="56">
        <f t="shared" si="1113"/>
        <v>0</v>
      </c>
      <c r="I231" s="55">
        <v>0</v>
      </c>
      <c r="J231" s="13">
        <v>0</v>
      </c>
      <c r="K231" s="56">
        <f t="shared" si="1114"/>
        <v>0</v>
      </c>
      <c r="L231" s="55">
        <v>0</v>
      </c>
      <c r="M231" s="13">
        <v>0</v>
      </c>
      <c r="N231" s="56">
        <f t="shared" si="1115"/>
        <v>0</v>
      </c>
      <c r="O231" s="55">
        <v>0</v>
      </c>
      <c r="P231" s="13">
        <v>0</v>
      </c>
      <c r="Q231" s="56">
        <f t="shared" si="1116"/>
        <v>0</v>
      </c>
      <c r="R231" s="55">
        <v>0</v>
      </c>
      <c r="S231" s="13">
        <v>0</v>
      </c>
      <c r="T231" s="56">
        <f t="shared" si="1117"/>
        <v>0</v>
      </c>
      <c r="U231" s="55">
        <v>0</v>
      </c>
      <c r="V231" s="13">
        <v>0</v>
      </c>
      <c r="W231" s="56">
        <f t="shared" si="1118"/>
        <v>0</v>
      </c>
      <c r="X231" s="55">
        <v>0</v>
      </c>
      <c r="Y231" s="13">
        <v>0</v>
      </c>
      <c r="Z231" s="56">
        <f t="shared" si="1119"/>
        <v>0</v>
      </c>
      <c r="AA231" s="55">
        <v>0</v>
      </c>
      <c r="AB231" s="13">
        <v>0</v>
      </c>
      <c r="AC231" s="56">
        <f t="shared" si="1120"/>
        <v>0</v>
      </c>
      <c r="AD231" s="83">
        <v>130</v>
      </c>
      <c r="AE231" s="84">
        <v>3690.1</v>
      </c>
      <c r="AF231" s="56">
        <f t="shared" si="1121"/>
        <v>28385.384615384617</v>
      </c>
      <c r="AG231" s="83">
        <v>4234.49</v>
      </c>
      <c r="AH231" s="84">
        <v>23083.323</v>
      </c>
      <c r="AI231" s="56">
        <f t="shared" si="1122"/>
        <v>5451.2640247113586</v>
      </c>
      <c r="AJ231" s="55">
        <v>0</v>
      </c>
      <c r="AK231" s="13">
        <v>0</v>
      </c>
      <c r="AL231" s="56">
        <f t="shared" si="1123"/>
        <v>0</v>
      </c>
      <c r="AM231" s="55">
        <v>0</v>
      </c>
      <c r="AN231" s="13">
        <v>0</v>
      </c>
      <c r="AO231" s="56">
        <f t="shared" si="1124"/>
        <v>0</v>
      </c>
      <c r="AP231" s="55">
        <v>0</v>
      </c>
      <c r="AQ231" s="13">
        <v>0</v>
      </c>
      <c r="AR231" s="56">
        <f t="shared" si="1125"/>
        <v>0</v>
      </c>
      <c r="AS231" s="55">
        <v>0</v>
      </c>
      <c r="AT231" s="13">
        <v>0</v>
      </c>
      <c r="AU231" s="56">
        <f t="shared" si="1126"/>
        <v>0</v>
      </c>
      <c r="AV231" s="55">
        <v>0</v>
      </c>
      <c r="AW231" s="13">
        <v>0</v>
      </c>
      <c r="AX231" s="56">
        <f t="shared" si="1127"/>
        <v>0</v>
      </c>
      <c r="AY231" s="55">
        <v>0</v>
      </c>
      <c r="AZ231" s="13">
        <v>0</v>
      </c>
      <c r="BA231" s="56">
        <f t="shared" si="1128"/>
        <v>0</v>
      </c>
      <c r="BB231" s="55">
        <v>0</v>
      </c>
      <c r="BC231" s="13">
        <v>0</v>
      </c>
      <c r="BD231" s="56">
        <f t="shared" si="1129"/>
        <v>0</v>
      </c>
      <c r="BE231" s="55">
        <v>0</v>
      </c>
      <c r="BF231" s="13">
        <v>0</v>
      </c>
      <c r="BG231" s="56">
        <f t="shared" si="1130"/>
        <v>0</v>
      </c>
      <c r="BH231" s="55">
        <v>0</v>
      </c>
      <c r="BI231" s="13">
        <v>0</v>
      </c>
      <c r="BJ231" s="56">
        <f t="shared" si="1131"/>
        <v>0</v>
      </c>
      <c r="BK231" s="55">
        <v>0</v>
      </c>
      <c r="BL231" s="13">
        <v>0</v>
      </c>
      <c r="BM231" s="56">
        <f t="shared" si="1132"/>
        <v>0</v>
      </c>
      <c r="BN231" s="55">
        <v>0</v>
      </c>
      <c r="BO231" s="13">
        <v>0</v>
      </c>
      <c r="BP231" s="56">
        <f t="shared" si="1133"/>
        <v>0</v>
      </c>
      <c r="BQ231" s="55">
        <v>0</v>
      </c>
      <c r="BR231" s="13">
        <v>0</v>
      </c>
      <c r="BS231" s="56">
        <f t="shared" si="1134"/>
        <v>0</v>
      </c>
      <c r="BT231" s="55">
        <v>0</v>
      </c>
      <c r="BU231" s="13">
        <v>0</v>
      </c>
      <c r="BV231" s="56">
        <f t="shared" si="1135"/>
        <v>0</v>
      </c>
      <c r="BW231" s="55">
        <v>0</v>
      </c>
      <c r="BX231" s="13">
        <v>0</v>
      </c>
      <c r="BY231" s="56">
        <f t="shared" si="1136"/>
        <v>0</v>
      </c>
      <c r="BZ231" s="55">
        <v>0</v>
      </c>
      <c r="CA231" s="13">
        <v>0</v>
      </c>
      <c r="CB231" s="56">
        <f t="shared" si="1137"/>
        <v>0</v>
      </c>
      <c r="CC231" s="83">
        <v>255.72499999999999</v>
      </c>
      <c r="CD231" s="84">
        <v>5977.4160000000002</v>
      </c>
      <c r="CE231" s="56">
        <f t="shared" si="1138"/>
        <v>23374.390458500344</v>
      </c>
      <c r="CF231" s="55">
        <v>0</v>
      </c>
      <c r="CG231" s="13">
        <v>0</v>
      </c>
      <c r="CH231" s="56">
        <f t="shared" si="1139"/>
        <v>0</v>
      </c>
      <c r="CI231" s="55">
        <v>0</v>
      </c>
      <c r="CJ231" s="13">
        <v>0</v>
      </c>
      <c r="CK231" s="56">
        <f t="shared" si="1140"/>
        <v>0</v>
      </c>
      <c r="CL231" s="55">
        <v>0</v>
      </c>
      <c r="CM231" s="13">
        <v>0</v>
      </c>
      <c r="CN231" s="56">
        <f t="shared" si="1141"/>
        <v>0</v>
      </c>
      <c r="CO231" s="55">
        <v>0</v>
      </c>
      <c r="CP231" s="13">
        <v>0</v>
      </c>
      <c r="CQ231" s="56">
        <f t="shared" si="1142"/>
        <v>0</v>
      </c>
      <c r="CR231" s="55">
        <v>0</v>
      </c>
      <c r="CS231" s="13">
        <v>0</v>
      </c>
      <c r="CT231" s="56">
        <f t="shared" si="1143"/>
        <v>0</v>
      </c>
      <c r="CU231" s="55">
        <v>0</v>
      </c>
      <c r="CV231" s="13">
        <v>0</v>
      </c>
      <c r="CW231" s="56">
        <f t="shared" si="1144"/>
        <v>0</v>
      </c>
      <c r="CX231" s="55">
        <v>0</v>
      </c>
      <c r="CY231" s="13">
        <v>0</v>
      </c>
      <c r="CZ231" s="56">
        <f t="shared" si="1145"/>
        <v>0</v>
      </c>
      <c r="DA231" s="55">
        <v>0</v>
      </c>
      <c r="DB231" s="13">
        <v>0</v>
      </c>
      <c r="DC231" s="56">
        <f t="shared" si="1146"/>
        <v>0</v>
      </c>
      <c r="DD231" s="55">
        <v>0</v>
      </c>
      <c r="DE231" s="13">
        <v>0</v>
      </c>
      <c r="DF231" s="56">
        <f t="shared" si="1147"/>
        <v>0</v>
      </c>
      <c r="DG231" s="55">
        <v>0</v>
      </c>
      <c r="DH231" s="13">
        <v>0</v>
      </c>
      <c r="DI231" s="56">
        <f t="shared" si="1148"/>
        <v>0</v>
      </c>
      <c r="DJ231" s="55">
        <v>0</v>
      </c>
      <c r="DK231" s="13">
        <v>0</v>
      </c>
      <c r="DL231" s="56">
        <f t="shared" si="1149"/>
        <v>0</v>
      </c>
      <c r="DM231" s="55">
        <v>0</v>
      </c>
      <c r="DN231" s="13">
        <v>0</v>
      </c>
      <c r="DO231" s="56">
        <f t="shared" si="1150"/>
        <v>0</v>
      </c>
      <c r="DP231" s="55">
        <v>0</v>
      </c>
      <c r="DQ231" s="13">
        <v>0</v>
      </c>
      <c r="DR231" s="56">
        <f t="shared" si="1151"/>
        <v>0</v>
      </c>
      <c r="DS231" s="55">
        <v>0</v>
      </c>
      <c r="DT231" s="13">
        <v>0</v>
      </c>
      <c r="DU231" s="56">
        <f t="shared" si="1152"/>
        <v>0</v>
      </c>
      <c r="DV231" s="55">
        <v>0</v>
      </c>
      <c r="DW231" s="13">
        <v>0</v>
      </c>
      <c r="DX231" s="56">
        <f t="shared" si="1153"/>
        <v>0</v>
      </c>
      <c r="DY231" s="55">
        <v>0</v>
      </c>
      <c r="DZ231" s="13">
        <v>0</v>
      </c>
      <c r="EA231" s="56">
        <f t="shared" si="1154"/>
        <v>0</v>
      </c>
      <c r="EB231" s="83">
        <v>40</v>
      </c>
      <c r="EC231" s="84">
        <v>444.99099999999999</v>
      </c>
      <c r="ED231" s="56">
        <f t="shared" si="1155"/>
        <v>11124.775</v>
      </c>
      <c r="EE231" s="55">
        <v>0</v>
      </c>
      <c r="EF231" s="13">
        <v>0</v>
      </c>
      <c r="EG231" s="56">
        <f t="shared" si="1156"/>
        <v>0</v>
      </c>
      <c r="EH231" s="55">
        <v>0</v>
      </c>
      <c r="EI231" s="13">
        <v>0</v>
      </c>
      <c r="EJ231" s="56">
        <f t="shared" si="1157"/>
        <v>0</v>
      </c>
      <c r="EK231" s="55">
        <v>0</v>
      </c>
      <c r="EL231" s="13">
        <v>0</v>
      </c>
      <c r="EM231" s="56">
        <f t="shared" si="1158"/>
        <v>0</v>
      </c>
      <c r="EN231" s="11">
        <f t="shared" si="1159"/>
        <v>4660.2150000000001</v>
      </c>
      <c r="EO231" s="14">
        <f t="shared" si="1160"/>
        <v>33195.83</v>
      </c>
    </row>
    <row r="232" spans="1:145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62"/>
        <v>0</v>
      </c>
      <c r="F232" s="55">
        <v>0</v>
      </c>
      <c r="G232" s="13">
        <v>0</v>
      </c>
      <c r="H232" s="56">
        <f t="shared" si="1113"/>
        <v>0</v>
      </c>
      <c r="I232" s="55">
        <v>0</v>
      </c>
      <c r="J232" s="13">
        <v>0</v>
      </c>
      <c r="K232" s="56">
        <f t="shared" si="1114"/>
        <v>0</v>
      </c>
      <c r="L232" s="55">
        <v>0</v>
      </c>
      <c r="M232" s="13">
        <v>0</v>
      </c>
      <c r="N232" s="56">
        <f t="shared" si="1115"/>
        <v>0</v>
      </c>
      <c r="O232" s="55">
        <v>0</v>
      </c>
      <c r="P232" s="13">
        <v>0</v>
      </c>
      <c r="Q232" s="56">
        <f t="shared" si="1116"/>
        <v>0</v>
      </c>
      <c r="R232" s="55">
        <v>0</v>
      </c>
      <c r="S232" s="13">
        <v>0</v>
      </c>
      <c r="T232" s="56">
        <f t="shared" si="1117"/>
        <v>0</v>
      </c>
      <c r="U232" s="87">
        <v>33.540999999999997</v>
      </c>
      <c r="V232" s="13">
        <v>1449.077</v>
      </c>
      <c r="W232" s="56">
        <f t="shared" si="1118"/>
        <v>43203.154348409415</v>
      </c>
      <c r="X232" s="87">
        <v>36.46</v>
      </c>
      <c r="Y232" s="13">
        <v>1962.7619999999999</v>
      </c>
      <c r="Z232" s="56">
        <f t="shared" si="1119"/>
        <v>53833.296763576524</v>
      </c>
      <c r="AA232" s="55">
        <v>0</v>
      </c>
      <c r="AB232" s="13">
        <v>0</v>
      </c>
      <c r="AC232" s="56">
        <f t="shared" si="1120"/>
        <v>0</v>
      </c>
      <c r="AD232" s="87">
        <v>46.5</v>
      </c>
      <c r="AE232" s="13">
        <v>2230.1289999999999</v>
      </c>
      <c r="AF232" s="56">
        <f t="shared" si="1121"/>
        <v>47959.763440860217</v>
      </c>
      <c r="AG232" s="87">
        <v>3775.48</v>
      </c>
      <c r="AH232" s="13">
        <v>21233.892</v>
      </c>
      <c r="AI232" s="56">
        <f t="shared" si="1122"/>
        <v>5624.1569283905619</v>
      </c>
      <c r="AJ232" s="55">
        <v>0</v>
      </c>
      <c r="AK232" s="13">
        <v>0</v>
      </c>
      <c r="AL232" s="56">
        <f t="shared" si="1123"/>
        <v>0</v>
      </c>
      <c r="AM232" s="87">
        <v>60.39</v>
      </c>
      <c r="AN232" s="13">
        <v>406.51600000000002</v>
      </c>
      <c r="AO232" s="56">
        <f t="shared" si="1124"/>
        <v>6731.5118397085616</v>
      </c>
      <c r="AP232" s="55">
        <v>0</v>
      </c>
      <c r="AQ232" s="13">
        <v>0</v>
      </c>
      <c r="AR232" s="56">
        <f t="shared" si="1125"/>
        <v>0</v>
      </c>
      <c r="AS232" s="55">
        <v>0</v>
      </c>
      <c r="AT232" s="13">
        <v>0</v>
      </c>
      <c r="AU232" s="56">
        <f t="shared" si="1126"/>
        <v>0</v>
      </c>
      <c r="AV232" s="55">
        <v>0</v>
      </c>
      <c r="AW232" s="13">
        <v>0</v>
      </c>
      <c r="AX232" s="56">
        <f t="shared" si="1127"/>
        <v>0</v>
      </c>
      <c r="AY232" s="55">
        <v>0</v>
      </c>
      <c r="AZ232" s="13">
        <v>0</v>
      </c>
      <c r="BA232" s="56">
        <f t="shared" si="1128"/>
        <v>0</v>
      </c>
      <c r="BB232" s="55">
        <v>0</v>
      </c>
      <c r="BC232" s="13">
        <v>0</v>
      </c>
      <c r="BD232" s="56">
        <f t="shared" si="1129"/>
        <v>0</v>
      </c>
      <c r="BE232" s="55">
        <v>0</v>
      </c>
      <c r="BF232" s="13">
        <v>0</v>
      </c>
      <c r="BG232" s="56">
        <f t="shared" si="1130"/>
        <v>0</v>
      </c>
      <c r="BH232" s="87">
        <v>11.49624</v>
      </c>
      <c r="BI232" s="13">
        <v>173.892</v>
      </c>
      <c r="BJ232" s="56">
        <f t="shared" si="1131"/>
        <v>15125.989019018391</v>
      </c>
      <c r="BK232" s="55">
        <v>0</v>
      </c>
      <c r="BL232" s="13">
        <v>0</v>
      </c>
      <c r="BM232" s="56">
        <f t="shared" si="1132"/>
        <v>0</v>
      </c>
      <c r="BN232" s="55">
        <v>0</v>
      </c>
      <c r="BO232" s="13">
        <v>0</v>
      </c>
      <c r="BP232" s="56">
        <f t="shared" si="1133"/>
        <v>0</v>
      </c>
      <c r="BQ232" s="55">
        <v>0</v>
      </c>
      <c r="BR232" s="13">
        <v>0</v>
      </c>
      <c r="BS232" s="56">
        <f t="shared" si="1134"/>
        <v>0</v>
      </c>
      <c r="BT232" s="55">
        <v>0</v>
      </c>
      <c r="BU232" s="13">
        <v>0</v>
      </c>
      <c r="BV232" s="56">
        <f t="shared" si="1135"/>
        <v>0</v>
      </c>
      <c r="BW232" s="55">
        <v>0</v>
      </c>
      <c r="BX232" s="13">
        <v>0</v>
      </c>
      <c r="BY232" s="56">
        <f t="shared" si="1136"/>
        <v>0</v>
      </c>
      <c r="BZ232" s="87">
        <v>2E-3</v>
      </c>
      <c r="CA232" s="13">
        <v>1.2</v>
      </c>
      <c r="CB232" s="56">
        <f t="shared" si="1137"/>
        <v>600000</v>
      </c>
      <c r="CC232" s="87">
        <v>1.0349999999999999</v>
      </c>
      <c r="CD232" s="13">
        <v>252.01599999999999</v>
      </c>
      <c r="CE232" s="56">
        <f t="shared" si="1138"/>
        <v>243493.71980676329</v>
      </c>
      <c r="CF232" s="55">
        <v>0</v>
      </c>
      <c r="CG232" s="13">
        <v>0</v>
      </c>
      <c r="CH232" s="56">
        <f t="shared" si="1139"/>
        <v>0</v>
      </c>
      <c r="CI232" s="55">
        <v>0</v>
      </c>
      <c r="CJ232" s="13">
        <v>0</v>
      </c>
      <c r="CK232" s="56">
        <f t="shared" si="1140"/>
        <v>0</v>
      </c>
      <c r="CL232" s="55">
        <v>0</v>
      </c>
      <c r="CM232" s="13">
        <v>0</v>
      </c>
      <c r="CN232" s="56">
        <f t="shared" si="1141"/>
        <v>0</v>
      </c>
      <c r="CO232" s="55">
        <v>0</v>
      </c>
      <c r="CP232" s="13">
        <v>0</v>
      </c>
      <c r="CQ232" s="56">
        <f t="shared" si="1142"/>
        <v>0</v>
      </c>
      <c r="CR232" s="55">
        <v>0</v>
      </c>
      <c r="CS232" s="13">
        <v>0</v>
      </c>
      <c r="CT232" s="56">
        <f t="shared" si="1143"/>
        <v>0</v>
      </c>
      <c r="CU232" s="55">
        <v>0</v>
      </c>
      <c r="CV232" s="13">
        <v>0</v>
      </c>
      <c r="CW232" s="56">
        <f t="shared" si="1144"/>
        <v>0</v>
      </c>
      <c r="CX232" s="55">
        <v>0</v>
      </c>
      <c r="CY232" s="13">
        <v>0</v>
      </c>
      <c r="CZ232" s="56">
        <f t="shared" si="1145"/>
        <v>0</v>
      </c>
      <c r="DA232" s="55">
        <v>0</v>
      </c>
      <c r="DB232" s="13">
        <v>0</v>
      </c>
      <c r="DC232" s="56">
        <f t="shared" si="1146"/>
        <v>0</v>
      </c>
      <c r="DD232" s="87">
        <v>2.2240000000000002</v>
      </c>
      <c r="DE232" s="13">
        <v>265.68700000000001</v>
      </c>
      <c r="DF232" s="56">
        <f t="shared" si="1147"/>
        <v>119463.57913669063</v>
      </c>
      <c r="DG232" s="55">
        <v>0</v>
      </c>
      <c r="DH232" s="13">
        <v>0</v>
      </c>
      <c r="DI232" s="56">
        <f t="shared" si="1148"/>
        <v>0</v>
      </c>
      <c r="DJ232" s="55">
        <v>0</v>
      </c>
      <c r="DK232" s="13">
        <v>0</v>
      </c>
      <c r="DL232" s="56">
        <f t="shared" si="1149"/>
        <v>0</v>
      </c>
      <c r="DM232" s="55">
        <v>0</v>
      </c>
      <c r="DN232" s="13">
        <v>0</v>
      </c>
      <c r="DO232" s="56">
        <f t="shared" si="1150"/>
        <v>0</v>
      </c>
      <c r="DP232" s="55">
        <v>0</v>
      </c>
      <c r="DQ232" s="13">
        <v>0</v>
      </c>
      <c r="DR232" s="56">
        <f t="shared" si="1151"/>
        <v>0</v>
      </c>
      <c r="DS232" s="55">
        <v>0</v>
      </c>
      <c r="DT232" s="13">
        <v>0</v>
      </c>
      <c r="DU232" s="56">
        <f t="shared" si="1152"/>
        <v>0</v>
      </c>
      <c r="DV232" s="55">
        <v>0</v>
      </c>
      <c r="DW232" s="13">
        <v>0</v>
      </c>
      <c r="DX232" s="56">
        <f t="shared" si="1153"/>
        <v>0</v>
      </c>
      <c r="DY232" s="55">
        <v>0</v>
      </c>
      <c r="DZ232" s="13">
        <v>0</v>
      </c>
      <c r="EA232" s="56">
        <f t="shared" si="1154"/>
        <v>0</v>
      </c>
      <c r="EB232" s="87">
        <v>2.88</v>
      </c>
      <c r="EC232" s="13">
        <v>236.84800000000001</v>
      </c>
      <c r="ED232" s="56">
        <f t="shared" si="1155"/>
        <v>82238.888888888891</v>
      </c>
      <c r="EE232" s="55">
        <v>0</v>
      </c>
      <c r="EF232" s="13">
        <v>0</v>
      </c>
      <c r="EG232" s="56">
        <f t="shared" si="1156"/>
        <v>0</v>
      </c>
      <c r="EH232" s="55">
        <v>0</v>
      </c>
      <c r="EI232" s="13">
        <v>0</v>
      </c>
      <c r="EJ232" s="56">
        <f t="shared" si="1157"/>
        <v>0</v>
      </c>
      <c r="EK232" s="55">
        <v>0</v>
      </c>
      <c r="EL232" s="13">
        <v>0</v>
      </c>
      <c r="EM232" s="56">
        <f t="shared" si="1158"/>
        <v>0</v>
      </c>
      <c r="EN232" s="11">
        <f t="shared" si="1159"/>
        <v>3970.0082400000001</v>
      </c>
      <c r="EO232" s="14">
        <f t="shared" si="1160"/>
        <v>28212.019</v>
      </c>
    </row>
    <row r="233" spans="1:145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62"/>
        <v>0</v>
      </c>
      <c r="F233" s="55">
        <v>0</v>
      </c>
      <c r="G233" s="13">
        <v>0</v>
      </c>
      <c r="H233" s="56">
        <f t="shared" si="1113"/>
        <v>0</v>
      </c>
      <c r="I233" s="55">
        <v>0</v>
      </c>
      <c r="J233" s="13">
        <v>0</v>
      </c>
      <c r="K233" s="56">
        <f t="shared" si="1114"/>
        <v>0</v>
      </c>
      <c r="L233" s="55">
        <v>0</v>
      </c>
      <c r="M233" s="13">
        <v>0</v>
      </c>
      <c r="N233" s="56">
        <f t="shared" si="1115"/>
        <v>0</v>
      </c>
      <c r="O233" s="55">
        <v>0</v>
      </c>
      <c r="P233" s="13">
        <v>0</v>
      </c>
      <c r="Q233" s="56">
        <f t="shared" si="1116"/>
        <v>0</v>
      </c>
      <c r="R233" s="55">
        <v>0</v>
      </c>
      <c r="S233" s="13">
        <v>0</v>
      </c>
      <c r="T233" s="56">
        <f t="shared" si="1117"/>
        <v>0</v>
      </c>
      <c r="U233" s="55">
        <v>0</v>
      </c>
      <c r="V233" s="13">
        <v>0</v>
      </c>
      <c r="W233" s="56">
        <f t="shared" si="1118"/>
        <v>0</v>
      </c>
      <c r="X233" s="87">
        <v>33</v>
      </c>
      <c r="Y233" s="13">
        <v>2365.7449999999999</v>
      </c>
      <c r="Z233" s="56">
        <f t="shared" si="1119"/>
        <v>71689.242424242417</v>
      </c>
      <c r="AA233" s="55">
        <v>0</v>
      </c>
      <c r="AB233" s="13">
        <v>0</v>
      </c>
      <c r="AC233" s="56">
        <f t="shared" si="1120"/>
        <v>0</v>
      </c>
      <c r="AD233" s="87">
        <v>24</v>
      </c>
      <c r="AE233" s="13">
        <v>1281.345</v>
      </c>
      <c r="AF233" s="56">
        <f t="shared" si="1121"/>
        <v>53389.375</v>
      </c>
      <c r="AG233" s="87">
        <v>3778.04</v>
      </c>
      <c r="AH233" s="13">
        <v>20665.403999999999</v>
      </c>
      <c r="AI233" s="56">
        <f t="shared" si="1122"/>
        <v>5469.8743263702872</v>
      </c>
      <c r="AJ233" s="55">
        <v>0</v>
      </c>
      <c r="AK233" s="13">
        <v>0</v>
      </c>
      <c r="AL233" s="56">
        <f t="shared" si="1123"/>
        <v>0</v>
      </c>
      <c r="AM233" s="55">
        <v>0</v>
      </c>
      <c r="AN233" s="13">
        <v>0</v>
      </c>
      <c r="AO233" s="56">
        <f t="shared" si="1124"/>
        <v>0</v>
      </c>
      <c r="AP233" s="55">
        <v>0</v>
      </c>
      <c r="AQ233" s="13">
        <v>0</v>
      </c>
      <c r="AR233" s="56">
        <f t="shared" si="1125"/>
        <v>0</v>
      </c>
      <c r="AS233" s="87">
        <v>0.36</v>
      </c>
      <c r="AT233" s="13">
        <v>26.846</v>
      </c>
      <c r="AU233" s="56">
        <f t="shared" si="1126"/>
        <v>74572.222222222219</v>
      </c>
      <c r="AV233" s="55">
        <v>0</v>
      </c>
      <c r="AW233" s="13">
        <v>0</v>
      </c>
      <c r="AX233" s="56">
        <f t="shared" si="1127"/>
        <v>0</v>
      </c>
      <c r="AY233" s="55">
        <v>0</v>
      </c>
      <c r="AZ233" s="13">
        <v>0</v>
      </c>
      <c r="BA233" s="56">
        <f t="shared" si="1128"/>
        <v>0</v>
      </c>
      <c r="BB233" s="55">
        <v>0</v>
      </c>
      <c r="BC233" s="13">
        <v>0</v>
      </c>
      <c r="BD233" s="56">
        <f t="shared" si="1129"/>
        <v>0</v>
      </c>
      <c r="BE233" s="55">
        <v>0</v>
      </c>
      <c r="BF233" s="13">
        <v>0</v>
      </c>
      <c r="BG233" s="56">
        <f t="shared" si="1130"/>
        <v>0</v>
      </c>
      <c r="BH233" s="55">
        <v>0</v>
      </c>
      <c r="BI233" s="13">
        <v>0</v>
      </c>
      <c r="BJ233" s="56">
        <f t="shared" si="1131"/>
        <v>0</v>
      </c>
      <c r="BK233" s="55">
        <v>0</v>
      </c>
      <c r="BL233" s="13">
        <v>0</v>
      </c>
      <c r="BM233" s="56">
        <f t="shared" si="1132"/>
        <v>0</v>
      </c>
      <c r="BN233" s="55">
        <v>0</v>
      </c>
      <c r="BO233" s="13">
        <v>0</v>
      </c>
      <c r="BP233" s="56">
        <f t="shared" si="1133"/>
        <v>0</v>
      </c>
      <c r="BQ233" s="55">
        <v>0</v>
      </c>
      <c r="BR233" s="13">
        <v>0</v>
      </c>
      <c r="BS233" s="56">
        <f t="shared" si="1134"/>
        <v>0</v>
      </c>
      <c r="BT233" s="55">
        <v>0</v>
      </c>
      <c r="BU233" s="13">
        <v>0</v>
      </c>
      <c r="BV233" s="56">
        <f t="shared" si="1135"/>
        <v>0</v>
      </c>
      <c r="BW233" s="55">
        <v>0</v>
      </c>
      <c r="BX233" s="13">
        <v>0</v>
      </c>
      <c r="BY233" s="56">
        <f t="shared" si="1136"/>
        <v>0</v>
      </c>
      <c r="BZ233" s="55">
        <v>0</v>
      </c>
      <c r="CA233" s="13">
        <v>0</v>
      </c>
      <c r="CB233" s="56">
        <f t="shared" si="1137"/>
        <v>0</v>
      </c>
      <c r="CC233" s="55">
        <v>0</v>
      </c>
      <c r="CD233" s="13">
        <v>0</v>
      </c>
      <c r="CE233" s="56">
        <f t="shared" si="1138"/>
        <v>0</v>
      </c>
      <c r="CF233" s="55">
        <v>0</v>
      </c>
      <c r="CG233" s="13">
        <v>0</v>
      </c>
      <c r="CH233" s="56">
        <f t="shared" si="1139"/>
        <v>0</v>
      </c>
      <c r="CI233" s="55">
        <v>0</v>
      </c>
      <c r="CJ233" s="13">
        <v>0</v>
      </c>
      <c r="CK233" s="56">
        <f t="shared" si="1140"/>
        <v>0</v>
      </c>
      <c r="CL233" s="55">
        <v>0</v>
      </c>
      <c r="CM233" s="13">
        <v>0</v>
      </c>
      <c r="CN233" s="56">
        <f t="shared" si="1141"/>
        <v>0</v>
      </c>
      <c r="CO233" s="55">
        <v>0</v>
      </c>
      <c r="CP233" s="13">
        <v>0</v>
      </c>
      <c r="CQ233" s="56">
        <f t="shared" si="1142"/>
        <v>0</v>
      </c>
      <c r="CR233" s="55">
        <v>0</v>
      </c>
      <c r="CS233" s="13">
        <v>0</v>
      </c>
      <c r="CT233" s="56">
        <f t="shared" si="1143"/>
        <v>0</v>
      </c>
      <c r="CU233" s="55">
        <v>0</v>
      </c>
      <c r="CV233" s="13">
        <v>0</v>
      </c>
      <c r="CW233" s="56">
        <f t="shared" si="1144"/>
        <v>0</v>
      </c>
      <c r="CX233" s="55">
        <v>0</v>
      </c>
      <c r="CY233" s="13">
        <v>0</v>
      </c>
      <c r="CZ233" s="56">
        <f t="shared" si="1145"/>
        <v>0</v>
      </c>
      <c r="DA233" s="55">
        <v>0</v>
      </c>
      <c r="DB233" s="13">
        <v>0</v>
      </c>
      <c r="DC233" s="56">
        <f t="shared" si="1146"/>
        <v>0</v>
      </c>
      <c r="DD233" s="55">
        <v>0</v>
      </c>
      <c r="DE233" s="13">
        <v>0</v>
      </c>
      <c r="DF233" s="56">
        <f t="shared" si="1147"/>
        <v>0</v>
      </c>
      <c r="DG233" s="55">
        <v>0</v>
      </c>
      <c r="DH233" s="13">
        <v>0</v>
      </c>
      <c r="DI233" s="56">
        <f t="shared" si="1148"/>
        <v>0</v>
      </c>
      <c r="DJ233" s="55">
        <v>0</v>
      </c>
      <c r="DK233" s="13">
        <v>0</v>
      </c>
      <c r="DL233" s="56">
        <f t="shared" si="1149"/>
        <v>0</v>
      </c>
      <c r="DM233" s="55">
        <v>0</v>
      </c>
      <c r="DN233" s="13">
        <v>0</v>
      </c>
      <c r="DO233" s="56">
        <f t="shared" si="1150"/>
        <v>0</v>
      </c>
      <c r="DP233" s="55">
        <v>0</v>
      </c>
      <c r="DQ233" s="13">
        <v>0</v>
      </c>
      <c r="DR233" s="56">
        <f t="shared" si="1151"/>
        <v>0</v>
      </c>
      <c r="DS233" s="55">
        <v>0</v>
      </c>
      <c r="DT233" s="13">
        <v>0</v>
      </c>
      <c r="DU233" s="56">
        <f t="shared" si="1152"/>
        <v>0</v>
      </c>
      <c r="DV233" s="55">
        <v>0</v>
      </c>
      <c r="DW233" s="13">
        <v>0</v>
      </c>
      <c r="DX233" s="56">
        <f t="shared" si="1153"/>
        <v>0</v>
      </c>
      <c r="DY233" s="55">
        <v>0</v>
      </c>
      <c r="DZ233" s="13">
        <v>0</v>
      </c>
      <c r="EA233" s="56">
        <f t="shared" si="1154"/>
        <v>0</v>
      </c>
      <c r="EB233" s="87">
        <v>20</v>
      </c>
      <c r="EC233" s="13">
        <v>213.91399999999999</v>
      </c>
      <c r="ED233" s="56">
        <f t="shared" si="1155"/>
        <v>10695.699999999999</v>
      </c>
      <c r="EE233" s="87">
        <v>18.975000000000001</v>
      </c>
      <c r="EF233" s="13">
        <v>1293.953</v>
      </c>
      <c r="EG233" s="56">
        <f t="shared" si="1156"/>
        <v>68192.516469038193</v>
      </c>
      <c r="EH233" s="55">
        <v>0</v>
      </c>
      <c r="EI233" s="13">
        <v>0</v>
      </c>
      <c r="EJ233" s="56">
        <f t="shared" si="1157"/>
        <v>0</v>
      </c>
      <c r="EK233" s="55">
        <v>0</v>
      </c>
      <c r="EL233" s="13">
        <v>0</v>
      </c>
      <c r="EM233" s="56">
        <f t="shared" si="1158"/>
        <v>0</v>
      </c>
      <c r="EN233" s="11">
        <f t="shared" si="1159"/>
        <v>3874.375</v>
      </c>
      <c r="EO233" s="14">
        <f t="shared" si="1160"/>
        <v>25847.206999999999</v>
      </c>
    </row>
    <row r="234" spans="1:145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62"/>
        <v>0</v>
      </c>
      <c r="F234" s="55">
        <v>0</v>
      </c>
      <c r="G234" s="13">
        <v>0</v>
      </c>
      <c r="H234" s="56">
        <f t="shared" si="1113"/>
        <v>0</v>
      </c>
      <c r="I234" s="55">
        <v>0</v>
      </c>
      <c r="J234" s="13">
        <v>0</v>
      </c>
      <c r="K234" s="56">
        <f t="shared" si="1114"/>
        <v>0</v>
      </c>
      <c r="L234" s="55">
        <v>0</v>
      </c>
      <c r="M234" s="13">
        <v>0</v>
      </c>
      <c r="N234" s="56">
        <f t="shared" si="1115"/>
        <v>0</v>
      </c>
      <c r="O234" s="55">
        <v>0</v>
      </c>
      <c r="P234" s="13">
        <v>0</v>
      </c>
      <c r="Q234" s="56">
        <f t="shared" si="1116"/>
        <v>0</v>
      </c>
      <c r="R234" s="55">
        <v>0</v>
      </c>
      <c r="S234" s="13">
        <v>0</v>
      </c>
      <c r="T234" s="56">
        <f t="shared" si="1117"/>
        <v>0</v>
      </c>
      <c r="U234" s="55">
        <v>0</v>
      </c>
      <c r="V234" s="13">
        <v>0</v>
      </c>
      <c r="W234" s="56">
        <f t="shared" si="1118"/>
        <v>0</v>
      </c>
      <c r="X234" s="87">
        <v>36</v>
      </c>
      <c r="Y234" s="13">
        <v>1887.5139999999999</v>
      </c>
      <c r="Z234" s="56">
        <f t="shared" si="1119"/>
        <v>52430.944444444445</v>
      </c>
      <c r="AA234" s="55">
        <v>0</v>
      </c>
      <c r="AB234" s="13">
        <v>0</v>
      </c>
      <c r="AC234" s="56">
        <f t="shared" si="1120"/>
        <v>0</v>
      </c>
      <c r="AD234" s="87">
        <v>25.2</v>
      </c>
      <c r="AE234" s="13">
        <v>2401.2600000000002</v>
      </c>
      <c r="AF234" s="56">
        <f t="shared" si="1121"/>
        <v>95288.095238095251</v>
      </c>
      <c r="AG234" s="87">
        <v>4020.7201</v>
      </c>
      <c r="AH234" s="13">
        <v>21806.179</v>
      </c>
      <c r="AI234" s="56">
        <f t="shared" si="1122"/>
        <v>5423.4511375213606</v>
      </c>
      <c r="AJ234" s="55">
        <v>0</v>
      </c>
      <c r="AK234" s="13">
        <v>0</v>
      </c>
      <c r="AL234" s="56">
        <f t="shared" si="1123"/>
        <v>0</v>
      </c>
      <c r="AM234" s="87">
        <v>2.6440000000000002E-2</v>
      </c>
      <c r="AN234" s="13">
        <v>1.3160000000000001</v>
      </c>
      <c r="AO234" s="56">
        <f t="shared" si="1124"/>
        <v>49773.071104387294</v>
      </c>
      <c r="AP234" s="55">
        <v>0</v>
      </c>
      <c r="AQ234" s="13">
        <v>0</v>
      </c>
      <c r="AR234" s="56">
        <f t="shared" si="1125"/>
        <v>0</v>
      </c>
      <c r="AS234" s="55">
        <v>0</v>
      </c>
      <c r="AT234" s="13">
        <v>0</v>
      </c>
      <c r="AU234" s="56">
        <f t="shared" si="1126"/>
        <v>0</v>
      </c>
      <c r="AV234" s="55">
        <v>0</v>
      </c>
      <c r="AW234" s="13">
        <v>0</v>
      </c>
      <c r="AX234" s="56">
        <f t="shared" si="1127"/>
        <v>0</v>
      </c>
      <c r="AY234" s="55">
        <v>0</v>
      </c>
      <c r="AZ234" s="13">
        <v>0</v>
      </c>
      <c r="BA234" s="56">
        <f t="shared" si="1128"/>
        <v>0</v>
      </c>
      <c r="BB234" s="55">
        <v>0</v>
      </c>
      <c r="BC234" s="13">
        <v>0</v>
      </c>
      <c r="BD234" s="56">
        <f t="shared" si="1129"/>
        <v>0</v>
      </c>
      <c r="BE234" s="55">
        <v>0</v>
      </c>
      <c r="BF234" s="13">
        <v>0</v>
      </c>
      <c r="BG234" s="56">
        <f t="shared" si="1130"/>
        <v>0</v>
      </c>
      <c r="BH234" s="55">
        <v>0</v>
      </c>
      <c r="BI234" s="13">
        <v>0</v>
      </c>
      <c r="BJ234" s="56">
        <f t="shared" si="1131"/>
        <v>0</v>
      </c>
      <c r="BK234" s="55">
        <v>0</v>
      </c>
      <c r="BL234" s="13">
        <v>0</v>
      </c>
      <c r="BM234" s="56">
        <f t="shared" si="1132"/>
        <v>0</v>
      </c>
      <c r="BN234" s="55">
        <v>0</v>
      </c>
      <c r="BO234" s="13">
        <v>0</v>
      </c>
      <c r="BP234" s="56">
        <f t="shared" si="1133"/>
        <v>0</v>
      </c>
      <c r="BQ234" s="55">
        <v>0</v>
      </c>
      <c r="BR234" s="13">
        <v>0</v>
      </c>
      <c r="BS234" s="56">
        <f t="shared" si="1134"/>
        <v>0</v>
      </c>
      <c r="BT234" s="55">
        <v>0</v>
      </c>
      <c r="BU234" s="13">
        <v>0</v>
      </c>
      <c r="BV234" s="56">
        <f t="shared" si="1135"/>
        <v>0</v>
      </c>
      <c r="BW234" s="87">
        <v>18</v>
      </c>
      <c r="BX234" s="13">
        <v>523.49800000000005</v>
      </c>
      <c r="BY234" s="56">
        <f t="shared" si="1136"/>
        <v>29083.222222222226</v>
      </c>
      <c r="BZ234" s="55">
        <v>0</v>
      </c>
      <c r="CA234" s="13">
        <v>0</v>
      </c>
      <c r="CB234" s="56">
        <f t="shared" si="1137"/>
        <v>0</v>
      </c>
      <c r="CC234" s="87">
        <v>175.8</v>
      </c>
      <c r="CD234" s="13">
        <v>4310.1850000000004</v>
      </c>
      <c r="CE234" s="56">
        <f t="shared" si="1138"/>
        <v>24517.548350398178</v>
      </c>
      <c r="CF234" s="55">
        <v>0</v>
      </c>
      <c r="CG234" s="13">
        <v>0</v>
      </c>
      <c r="CH234" s="56">
        <f t="shared" si="1139"/>
        <v>0</v>
      </c>
      <c r="CI234" s="55">
        <v>0</v>
      </c>
      <c r="CJ234" s="13">
        <v>0</v>
      </c>
      <c r="CK234" s="56">
        <f t="shared" si="1140"/>
        <v>0</v>
      </c>
      <c r="CL234" s="55">
        <v>0</v>
      </c>
      <c r="CM234" s="13">
        <v>0</v>
      </c>
      <c r="CN234" s="56">
        <f t="shared" si="1141"/>
        <v>0</v>
      </c>
      <c r="CO234" s="55">
        <v>0</v>
      </c>
      <c r="CP234" s="13">
        <v>0</v>
      </c>
      <c r="CQ234" s="56">
        <f t="shared" si="1142"/>
        <v>0</v>
      </c>
      <c r="CR234" s="55">
        <v>0</v>
      </c>
      <c r="CS234" s="13">
        <v>0</v>
      </c>
      <c r="CT234" s="56">
        <f t="shared" si="1143"/>
        <v>0</v>
      </c>
      <c r="CU234" s="55">
        <v>0</v>
      </c>
      <c r="CV234" s="13">
        <v>0</v>
      </c>
      <c r="CW234" s="56">
        <f t="shared" si="1144"/>
        <v>0</v>
      </c>
      <c r="CX234" s="55">
        <v>0</v>
      </c>
      <c r="CY234" s="13">
        <v>0</v>
      </c>
      <c r="CZ234" s="56">
        <f t="shared" si="1145"/>
        <v>0</v>
      </c>
      <c r="DA234" s="55">
        <v>0</v>
      </c>
      <c r="DB234" s="13">
        <v>0</v>
      </c>
      <c r="DC234" s="56">
        <f t="shared" si="1146"/>
        <v>0</v>
      </c>
      <c r="DD234" s="55">
        <v>0</v>
      </c>
      <c r="DE234" s="13">
        <v>0</v>
      </c>
      <c r="DF234" s="56">
        <f t="shared" si="1147"/>
        <v>0</v>
      </c>
      <c r="DG234" s="55">
        <v>0</v>
      </c>
      <c r="DH234" s="13">
        <v>0</v>
      </c>
      <c r="DI234" s="56">
        <f t="shared" si="1148"/>
        <v>0</v>
      </c>
      <c r="DJ234" s="55">
        <v>0</v>
      </c>
      <c r="DK234" s="13">
        <v>0</v>
      </c>
      <c r="DL234" s="56">
        <f t="shared" si="1149"/>
        <v>0</v>
      </c>
      <c r="DM234" s="55">
        <v>0</v>
      </c>
      <c r="DN234" s="13">
        <v>0</v>
      </c>
      <c r="DO234" s="56">
        <f t="shared" si="1150"/>
        <v>0</v>
      </c>
      <c r="DP234" s="55">
        <v>0</v>
      </c>
      <c r="DQ234" s="13">
        <v>0</v>
      </c>
      <c r="DR234" s="56">
        <f t="shared" si="1151"/>
        <v>0</v>
      </c>
      <c r="DS234" s="55">
        <v>0</v>
      </c>
      <c r="DT234" s="13">
        <v>0</v>
      </c>
      <c r="DU234" s="56">
        <f t="shared" si="1152"/>
        <v>0</v>
      </c>
      <c r="DV234" s="55">
        <v>0</v>
      </c>
      <c r="DW234" s="13">
        <v>0</v>
      </c>
      <c r="DX234" s="56">
        <f t="shared" si="1153"/>
        <v>0</v>
      </c>
      <c r="DY234" s="55">
        <v>0</v>
      </c>
      <c r="DZ234" s="13">
        <v>0</v>
      </c>
      <c r="EA234" s="56">
        <f t="shared" si="1154"/>
        <v>0</v>
      </c>
      <c r="EB234" s="87">
        <v>20</v>
      </c>
      <c r="EC234" s="13">
        <v>241.83500000000001</v>
      </c>
      <c r="ED234" s="56">
        <f t="shared" si="1155"/>
        <v>12091.750000000002</v>
      </c>
      <c r="EE234" s="55">
        <v>0</v>
      </c>
      <c r="EF234" s="13">
        <v>0</v>
      </c>
      <c r="EG234" s="56">
        <f t="shared" si="1156"/>
        <v>0</v>
      </c>
      <c r="EH234" s="55">
        <v>0</v>
      </c>
      <c r="EI234" s="13">
        <v>0</v>
      </c>
      <c r="EJ234" s="56">
        <f t="shared" si="1157"/>
        <v>0</v>
      </c>
      <c r="EK234" s="55">
        <v>0</v>
      </c>
      <c r="EL234" s="13">
        <v>0</v>
      </c>
      <c r="EM234" s="56">
        <f t="shared" si="1158"/>
        <v>0</v>
      </c>
      <c r="EN234" s="11">
        <f t="shared" si="1159"/>
        <v>4295.7465400000001</v>
      </c>
      <c r="EO234" s="14">
        <f t="shared" si="1160"/>
        <v>31171.787</v>
      </c>
    </row>
    <row r="235" spans="1:145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62"/>
        <v>0</v>
      </c>
      <c r="F235" s="55">
        <v>0</v>
      </c>
      <c r="G235" s="13">
        <v>0</v>
      </c>
      <c r="H235" s="56">
        <f t="shared" si="1113"/>
        <v>0</v>
      </c>
      <c r="I235" s="55">
        <v>0</v>
      </c>
      <c r="J235" s="13">
        <v>0</v>
      </c>
      <c r="K235" s="56">
        <f t="shared" si="1114"/>
        <v>0</v>
      </c>
      <c r="L235" s="55">
        <v>0</v>
      </c>
      <c r="M235" s="13">
        <v>0</v>
      </c>
      <c r="N235" s="56">
        <f t="shared" si="1115"/>
        <v>0</v>
      </c>
      <c r="O235" s="55">
        <v>0</v>
      </c>
      <c r="P235" s="13">
        <v>0</v>
      </c>
      <c r="Q235" s="56">
        <f t="shared" si="1116"/>
        <v>0</v>
      </c>
      <c r="R235" s="55">
        <v>0</v>
      </c>
      <c r="S235" s="13">
        <v>0</v>
      </c>
      <c r="T235" s="56">
        <f t="shared" si="1117"/>
        <v>0</v>
      </c>
      <c r="U235" s="55">
        <v>0</v>
      </c>
      <c r="V235" s="13">
        <v>0</v>
      </c>
      <c r="W235" s="56">
        <f t="shared" si="1118"/>
        <v>0</v>
      </c>
      <c r="X235" s="87">
        <v>92</v>
      </c>
      <c r="Y235" s="13">
        <v>5547.7619999999997</v>
      </c>
      <c r="Z235" s="56">
        <f t="shared" si="1119"/>
        <v>60301.760869565216</v>
      </c>
      <c r="AA235" s="55">
        <v>0</v>
      </c>
      <c r="AB235" s="13">
        <v>0</v>
      </c>
      <c r="AC235" s="56">
        <f t="shared" si="1120"/>
        <v>0</v>
      </c>
      <c r="AD235" s="87">
        <v>59</v>
      </c>
      <c r="AE235" s="13">
        <v>2259.8200000000002</v>
      </c>
      <c r="AF235" s="56">
        <f t="shared" si="1121"/>
        <v>38302.03389830509</v>
      </c>
      <c r="AG235" s="87">
        <v>4579.51</v>
      </c>
      <c r="AH235" s="13">
        <v>25446.637999999999</v>
      </c>
      <c r="AI235" s="56">
        <f t="shared" si="1122"/>
        <v>5556.62898432365</v>
      </c>
      <c r="AJ235" s="55">
        <v>0</v>
      </c>
      <c r="AK235" s="13">
        <v>0</v>
      </c>
      <c r="AL235" s="56">
        <f t="shared" si="1123"/>
        <v>0</v>
      </c>
      <c r="AM235" s="87">
        <v>118.8</v>
      </c>
      <c r="AN235" s="13">
        <v>913.29700000000003</v>
      </c>
      <c r="AO235" s="56">
        <f t="shared" si="1124"/>
        <v>7687.6851851851852</v>
      </c>
      <c r="AP235" s="55">
        <v>0</v>
      </c>
      <c r="AQ235" s="13">
        <v>0</v>
      </c>
      <c r="AR235" s="56">
        <f t="shared" si="1125"/>
        <v>0</v>
      </c>
      <c r="AS235" s="87">
        <v>7.2</v>
      </c>
      <c r="AT235" s="13">
        <v>810.11099999999999</v>
      </c>
      <c r="AU235" s="56">
        <f t="shared" si="1126"/>
        <v>112515.41666666667</v>
      </c>
      <c r="AV235" s="55">
        <v>0</v>
      </c>
      <c r="AW235" s="13">
        <v>0</v>
      </c>
      <c r="AX235" s="56">
        <f t="shared" si="1127"/>
        <v>0</v>
      </c>
      <c r="AY235" s="55">
        <v>0</v>
      </c>
      <c r="AZ235" s="13">
        <v>0</v>
      </c>
      <c r="BA235" s="56">
        <f t="shared" si="1128"/>
        <v>0</v>
      </c>
      <c r="BB235" s="55">
        <v>0</v>
      </c>
      <c r="BC235" s="13">
        <v>0</v>
      </c>
      <c r="BD235" s="56">
        <f t="shared" si="1129"/>
        <v>0</v>
      </c>
      <c r="BE235" s="55">
        <v>0</v>
      </c>
      <c r="BF235" s="13">
        <v>0</v>
      </c>
      <c r="BG235" s="56">
        <f t="shared" si="1130"/>
        <v>0</v>
      </c>
      <c r="BH235" s="55">
        <v>0</v>
      </c>
      <c r="BI235" s="13">
        <v>0</v>
      </c>
      <c r="BJ235" s="56">
        <f t="shared" si="1131"/>
        <v>0</v>
      </c>
      <c r="BK235" s="55">
        <v>0</v>
      </c>
      <c r="BL235" s="13">
        <v>0</v>
      </c>
      <c r="BM235" s="56">
        <f t="shared" si="1132"/>
        <v>0</v>
      </c>
      <c r="BN235" s="55">
        <v>0</v>
      </c>
      <c r="BO235" s="13">
        <v>0</v>
      </c>
      <c r="BP235" s="56">
        <f t="shared" si="1133"/>
        <v>0</v>
      </c>
      <c r="BQ235" s="55">
        <v>0</v>
      </c>
      <c r="BR235" s="13">
        <v>0</v>
      </c>
      <c r="BS235" s="56">
        <f t="shared" si="1134"/>
        <v>0</v>
      </c>
      <c r="BT235" s="55">
        <v>0</v>
      </c>
      <c r="BU235" s="13">
        <v>0</v>
      </c>
      <c r="BV235" s="56">
        <f t="shared" si="1135"/>
        <v>0</v>
      </c>
      <c r="BW235" s="55">
        <v>0</v>
      </c>
      <c r="BX235" s="13">
        <v>0</v>
      </c>
      <c r="BY235" s="56">
        <f t="shared" si="1136"/>
        <v>0</v>
      </c>
      <c r="BZ235" s="55">
        <v>0</v>
      </c>
      <c r="CA235" s="13">
        <v>0</v>
      </c>
      <c r="CB235" s="56">
        <f t="shared" si="1137"/>
        <v>0</v>
      </c>
      <c r="CC235" s="55">
        <v>0</v>
      </c>
      <c r="CD235" s="13">
        <v>0</v>
      </c>
      <c r="CE235" s="56">
        <f t="shared" si="1138"/>
        <v>0</v>
      </c>
      <c r="CF235" s="55">
        <v>0</v>
      </c>
      <c r="CG235" s="13">
        <v>0</v>
      </c>
      <c r="CH235" s="56">
        <f t="shared" si="1139"/>
        <v>0</v>
      </c>
      <c r="CI235" s="55">
        <v>0</v>
      </c>
      <c r="CJ235" s="13">
        <v>0</v>
      </c>
      <c r="CK235" s="56">
        <f t="shared" si="1140"/>
        <v>0</v>
      </c>
      <c r="CL235" s="55">
        <v>0</v>
      </c>
      <c r="CM235" s="13">
        <v>0</v>
      </c>
      <c r="CN235" s="56">
        <f t="shared" si="1141"/>
        <v>0</v>
      </c>
      <c r="CO235" s="55">
        <v>0</v>
      </c>
      <c r="CP235" s="13">
        <v>0</v>
      </c>
      <c r="CQ235" s="56">
        <f t="shared" si="1142"/>
        <v>0</v>
      </c>
      <c r="CR235" s="55">
        <v>0</v>
      </c>
      <c r="CS235" s="13">
        <v>0</v>
      </c>
      <c r="CT235" s="56">
        <f t="shared" si="1143"/>
        <v>0</v>
      </c>
      <c r="CU235" s="55">
        <v>0</v>
      </c>
      <c r="CV235" s="13">
        <v>0</v>
      </c>
      <c r="CW235" s="56">
        <f t="shared" si="1144"/>
        <v>0</v>
      </c>
      <c r="CX235" s="55">
        <v>0</v>
      </c>
      <c r="CY235" s="13">
        <v>0</v>
      </c>
      <c r="CZ235" s="56">
        <f t="shared" si="1145"/>
        <v>0</v>
      </c>
      <c r="DA235" s="55">
        <v>0</v>
      </c>
      <c r="DB235" s="13">
        <v>0</v>
      </c>
      <c r="DC235" s="56">
        <f t="shared" si="1146"/>
        <v>0</v>
      </c>
      <c r="DD235" s="87">
        <v>44</v>
      </c>
      <c r="DE235" s="13">
        <v>489.49200000000002</v>
      </c>
      <c r="DF235" s="56">
        <f t="shared" si="1147"/>
        <v>11124.818181818184</v>
      </c>
      <c r="DG235" s="55">
        <v>0</v>
      </c>
      <c r="DH235" s="13">
        <v>0</v>
      </c>
      <c r="DI235" s="56">
        <f t="shared" si="1148"/>
        <v>0</v>
      </c>
      <c r="DJ235" s="55">
        <v>0</v>
      </c>
      <c r="DK235" s="13">
        <v>0</v>
      </c>
      <c r="DL235" s="56">
        <f t="shared" si="1149"/>
        <v>0</v>
      </c>
      <c r="DM235" s="55">
        <v>0</v>
      </c>
      <c r="DN235" s="13">
        <v>0</v>
      </c>
      <c r="DO235" s="56">
        <f t="shared" si="1150"/>
        <v>0</v>
      </c>
      <c r="DP235" s="55">
        <v>0</v>
      </c>
      <c r="DQ235" s="13">
        <v>0</v>
      </c>
      <c r="DR235" s="56">
        <f t="shared" si="1151"/>
        <v>0</v>
      </c>
      <c r="DS235" s="55">
        <v>0</v>
      </c>
      <c r="DT235" s="13">
        <v>0</v>
      </c>
      <c r="DU235" s="56">
        <f t="shared" si="1152"/>
        <v>0</v>
      </c>
      <c r="DV235" s="55">
        <v>0</v>
      </c>
      <c r="DW235" s="13">
        <v>0</v>
      </c>
      <c r="DX235" s="56">
        <f t="shared" si="1153"/>
        <v>0</v>
      </c>
      <c r="DY235" s="55">
        <v>0</v>
      </c>
      <c r="DZ235" s="13">
        <v>0</v>
      </c>
      <c r="EA235" s="56">
        <f t="shared" si="1154"/>
        <v>0</v>
      </c>
      <c r="EB235" s="55">
        <v>0</v>
      </c>
      <c r="EC235" s="13">
        <v>0</v>
      </c>
      <c r="ED235" s="56">
        <f t="shared" si="1155"/>
        <v>0</v>
      </c>
      <c r="EE235" s="87">
        <v>22.799990000000001</v>
      </c>
      <c r="EF235" s="13">
        <v>1872.28</v>
      </c>
      <c r="EG235" s="56">
        <f t="shared" si="1156"/>
        <v>82117.579876131509</v>
      </c>
      <c r="EH235" s="55">
        <v>0</v>
      </c>
      <c r="EI235" s="13">
        <v>0</v>
      </c>
      <c r="EJ235" s="56">
        <f t="shared" si="1157"/>
        <v>0</v>
      </c>
      <c r="EK235" s="55">
        <v>0</v>
      </c>
      <c r="EL235" s="13">
        <v>0</v>
      </c>
      <c r="EM235" s="56">
        <f t="shared" si="1158"/>
        <v>0</v>
      </c>
      <c r="EN235" s="11">
        <f t="shared" si="1159"/>
        <v>4923.3099899999997</v>
      </c>
      <c r="EO235" s="14">
        <f t="shared" si="1160"/>
        <v>37339.4</v>
      </c>
    </row>
    <row r="236" spans="1:145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62"/>
        <v>0</v>
      </c>
      <c r="F236" s="55">
        <v>0</v>
      </c>
      <c r="G236" s="13">
        <v>0</v>
      </c>
      <c r="H236" s="56">
        <f t="shared" si="1113"/>
        <v>0</v>
      </c>
      <c r="I236" s="55">
        <v>0</v>
      </c>
      <c r="J236" s="13">
        <v>0</v>
      </c>
      <c r="K236" s="56">
        <f t="shared" si="1114"/>
        <v>0</v>
      </c>
      <c r="L236" s="55">
        <v>0</v>
      </c>
      <c r="M236" s="13">
        <v>0</v>
      </c>
      <c r="N236" s="56">
        <f t="shared" si="1115"/>
        <v>0</v>
      </c>
      <c r="O236" s="55">
        <v>0</v>
      </c>
      <c r="P236" s="13">
        <v>0</v>
      </c>
      <c r="Q236" s="56">
        <f t="shared" si="1116"/>
        <v>0</v>
      </c>
      <c r="R236" s="55">
        <v>0</v>
      </c>
      <c r="S236" s="13">
        <v>0</v>
      </c>
      <c r="T236" s="56">
        <f t="shared" si="1117"/>
        <v>0</v>
      </c>
      <c r="U236" s="55">
        <v>0</v>
      </c>
      <c r="V236" s="13">
        <v>0</v>
      </c>
      <c r="W236" s="56">
        <f t="shared" si="1118"/>
        <v>0</v>
      </c>
      <c r="X236" s="87">
        <v>72</v>
      </c>
      <c r="Y236" s="13">
        <v>3684.721</v>
      </c>
      <c r="Z236" s="56">
        <f t="shared" si="1119"/>
        <v>51176.680555555555</v>
      </c>
      <c r="AA236" s="55">
        <v>0</v>
      </c>
      <c r="AB236" s="13">
        <v>0</v>
      </c>
      <c r="AC236" s="56">
        <f t="shared" si="1120"/>
        <v>0</v>
      </c>
      <c r="AD236" s="87">
        <v>29.5</v>
      </c>
      <c r="AE236" s="13">
        <v>1437.328</v>
      </c>
      <c r="AF236" s="56">
        <f t="shared" si="1121"/>
        <v>48722.983050847455</v>
      </c>
      <c r="AG236" s="87">
        <v>4552.47</v>
      </c>
      <c r="AH236" s="13">
        <v>25036.52</v>
      </c>
      <c r="AI236" s="56">
        <f t="shared" si="1122"/>
        <v>5499.5464000861066</v>
      </c>
      <c r="AJ236" s="55">
        <v>0</v>
      </c>
      <c r="AK236" s="13">
        <v>0</v>
      </c>
      <c r="AL236" s="56">
        <f t="shared" si="1123"/>
        <v>0</v>
      </c>
      <c r="AM236" s="55">
        <v>0</v>
      </c>
      <c r="AN236" s="13">
        <v>0</v>
      </c>
      <c r="AO236" s="56">
        <f t="shared" si="1124"/>
        <v>0</v>
      </c>
      <c r="AP236" s="87">
        <v>80</v>
      </c>
      <c r="AQ236" s="13">
        <v>867.3</v>
      </c>
      <c r="AR236" s="56">
        <f t="shared" si="1125"/>
        <v>10841.249999999998</v>
      </c>
      <c r="AS236" s="55">
        <v>0</v>
      </c>
      <c r="AT236" s="13">
        <v>0</v>
      </c>
      <c r="AU236" s="56">
        <f t="shared" si="1126"/>
        <v>0</v>
      </c>
      <c r="AV236" s="55">
        <v>0</v>
      </c>
      <c r="AW236" s="13">
        <v>0</v>
      </c>
      <c r="AX236" s="56">
        <f t="shared" si="1127"/>
        <v>0</v>
      </c>
      <c r="AY236" s="55">
        <v>0</v>
      </c>
      <c r="AZ236" s="13">
        <v>0</v>
      </c>
      <c r="BA236" s="56">
        <f t="shared" si="1128"/>
        <v>0</v>
      </c>
      <c r="BB236" s="55">
        <v>0</v>
      </c>
      <c r="BC236" s="13">
        <v>0</v>
      </c>
      <c r="BD236" s="56">
        <f t="shared" si="1129"/>
        <v>0</v>
      </c>
      <c r="BE236" s="55">
        <v>0</v>
      </c>
      <c r="BF236" s="13">
        <v>0</v>
      </c>
      <c r="BG236" s="56">
        <f t="shared" si="1130"/>
        <v>0</v>
      </c>
      <c r="BH236" s="55">
        <v>0</v>
      </c>
      <c r="BI236" s="13">
        <v>0</v>
      </c>
      <c r="BJ236" s="56">
        <f t="shared" si="1131"/>
        <v>0</v>
      </c>
      <c r="BK236" s="55">
        <v>0</v>
      </c>
      <c r="BL236" s="13">
        <v>0</v>
      </c>
      <c r="BM236" s="56">
        <f t="shared" si="1132"/>
        <v>0</v>
      </c>
      <c r="BN236" s="55">
        <v>0</v>
      </c>
      <c r="BO236" s="13">
        <v>0</v>
      </c>
      <c r="BP236" s="56">
        <f t="shared" si="1133"/>
        <v>0</v>
      </c>
      <c r="BQ236" s="55">
        <v>0</v>
      </c>
      <c r="BR236" s="13">
        <v>0</v>
      </c>
      <c r="BS236" s="56">
        <f t="shared" si="1134"/>
        <v>0</v>
      </c>
      <c r="BT236" s="55">
        <v>0</v>
      </c>
      <c r="BU236" s="13">
        <v>0</v>
      </c>
      <c r="BV236" s="56">
        <f t="shared" si="1135"/>
        <v>0</v>
      </c>
      <c r="BW236" s="55">
        <v>0</v>
      </c>
      <c r="BX236" s="13">
        <v>0</v>
      </c>
      <c r="BY236" s="56">
        <f t="shared" si="1136"/>
        <v>0</v>
      </c>
      <c r="BZ236" s="55">
        <v>0</v>
      </c>
      <c r="CA236" s="13">
        <v>0</v>
      </c>
      <c r="CB236" s="56">
        <f t="shared" si="1137"/>
        <v>0</v>
      </c>
      <c r="CC236" s="55">
        <v>0</v>
      </c>
      <c r="CD236" s="13">
        <v>0</v>
      </c>
      <c r="CE236" s="56">
        <f t="shared" si="1138"/>
        <v>0</v>
      </c>
      <c r="CF236" s="55">
        <v>0</v>
      </c>
      <c r="CG236" s="13">
        <v>0</v>
      </c>
      <c r="CH236" s="56">
        <f t="shared" si="1139"/>
        <v>0</v>
      </c>
      <c r="CI236" s="55">
        <v>0</v>
      </c>
      <c r="CJ236" s="13">
        <v>0</v>
      </c>
      <c r="CK236" s="56">
        <f t="shared" si="1140"/>
        <v>0</v>
      </c>
      <c r="CL236" s="55">
        <v>1E-3</v>
      </c>
      <c r="CM236" s="13">
        <v>0.153</v>
      </c>
      <c r="CN236" s="56">
        <f t="shared" si="1141"/>
        <v>153000</v>
      </c>
      <c r="CO236" s="55">
        <v>0</v>
      </c>
      <c r="CP236" s="13">
        <v>0</v>
      </c>
      <c r="CQ236" s="56">
        <f t="shared" si="1142"/>
        <v>0</v>
      </c>
      <c r="CR236" s="55">
        <v>0</v>
      </c>
      <c r="CS236" s="13">
        <v>0</v>
      </c>
      <c r="CT236" s="56">
        <f t="shared" si="1143"/>
        <v>0</v>
      </c>
      <c r="CU236" s="55">
        <v>0</v>
      </c>
      <c r="CV236" s="13">
        <v>0</v>
      </c>
      <c r="CW236" s="56">
        <f t="shared" si="1144"/>
        <v>0</v>
      </c>
      <c r="CX236" s="55">
        <v>0</v>
      </c>
      <c r="CY236" s="13">
        <v>0</v>
      </c>
      <c r="CZ236" s="56">
        <f t="shared" si="1145"/>
        <v>0</v>
      </c>
      <c r="DA236" s="55">
        <v>0</v>
      </c>
      <c r="DB236" s="13">
        <v>0</v>
      </c>
      <c r="DC236" s="56">
        <f t="shared" si="1146"/>
        <v>0</v>
      </c>
      <c r="DD236" s="87">
        <v>44</v>
      </c>
      <c r="DE236" s="13">
        <v>465.51499999999999</v>
      </c>
      <c r="DF236" s="56">
        <f t="shared" si="1147"/>
        <v>10579.886363636364</v>
      </c>
      <c r="DG236" s="55">
        <v>0</v>
      </c>
      <c r="DH236" s="13">
        <v>0</v>
      </c>
      <c r="DI236" s="56">
        <f t="shared" si="1148"/>
        <v>0</v>
      </c>
      <c r="DJ236" s="55">
        <v>0</v>
      </c>
      <c r="DK236" s="13">
        <v>0</v>
      </c>
      <c r="DL236" s="56">
        <f t="shared" si="1149"/>
        <v>0</v>
      </c>
      <c r="DM236" s="55">
        <v>0</v>
      </c>
      <c r="DN236" s="13">
        <v>0</v>
      </c>
      <c r="DO236" s="56">
        <f t="shared" si="1150"/>
        <v>0</v>
      </c>
      <c r="DP236" s="55">
        <v>0</v>
      </c>
      <c r="DQ236" s="13">
        <v>0</v>
      </c>
      <c r="DR236" s="56">
        <f t="shared" si="1151"/>
        <v>0</v>
      </c>
      <c r="DS236" s="55">
        <v>0</v>
      </c>
      <c r="DT236" s="13">
        <v>0</v>
      </c>
      <c r="DU236" s="56">
        <f t="shared" si="1152"/>
        <v>0</v>
      </c>
      <c r="DV236" s="55">
        <v>0</v>
      </c>
      <c r="DW236" s="13">
        <v>0</v>
      </c>
      <c r="DX236" s="56">
        <f t="shared" si="1153"/>
        <v>0</v>
      </c>
      <c r="DY236" s="55">
        <v>0</v>
      </c>
      <c r="DZ236" s="13">
        <v>0</v>
      </c>
      <c r="EA236" s="56">
        <f t="shared" si="1154"/>
        <v>0</v>
      </c>
      <c r="EB236" s="55">
        <v>0</v>
      </c>
      <c r="EC236" s="13">
        <v>0</v>
      </c>
      <c r="ED236" s="56">
        <f t="shared" si="1155"/>
        <v>0</v>
      </c>
      <c r="EE236" s="87">
        <v>35.15</v>
      </c>
      <c r="EF236" s="13">
        <v>2738.4969999999998</v>
      </c>
      <c r="EG236" s="56">
        <f t="shared" si="1156"/>
        <v>77908.87624466572</v>
      </c>
      <c r="EH236" s="55">
        <v>0</v>
      </c>
      <c r="EI236" s="13">
        <v>0</v>
      </c>
      <c r="EJ236" s="56">
        <f t="shared" si="1157"/>
        <v>0</v>
      </c>
      <c r="EK236" s="55">
        <v>0</v>
      </c>
      <c r="EL236" s="13">
        <v>0</v>
      </c>
      <c r="EM236" s="56">
        <f t="shared" si="1158"/>
        <v>0</v>
      </c>
      <c r="EN236" s="11">
        <f t="shared" si="1159"/>
        <v>4813.1210000000001</v>
      </c>
      <c r="EO236" s="14">
        <f t="shared" si="1160"/>
        <v>34230.034</v>
      </c>
    </row>
    <row r="237" spans="1:145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62"/>
        <v>0</v>
      </c>
      <c r="F237" s="55">
        <v>0</v>
      </c>
      <c r="G237" s="13">
        <v>0</v>
      </c>
      <c r="H237" s="56">
        <f t="shared" si="1113"/>
        <v>0</v>
      </c>
      <c r="I237" s="55">
        <v>0</v>
      </c>
      <c r="J237" s="13">
        <v>0</v>
      </c>
      <c r="K237" s="56">
        <f t="shared" si="1114"/>
        <v>0</v>
      </c>
      <c r="L237" s="55">
        <v>0</v>
      </c>
      <c r="M237" s="13">
        <v>0</v>
      </c>
      <c r="N237" s="56">
        <f t="shared" si="1115"/>
        <v>0</v>
      </c>
      <c r="O237" s="55">
        <v>0</v>
      </c>
      <c r="P237" s="13">
        <v>0</v>
      </c>
      <c r="Q237" s="56">
        <f t="shared" si="1116"/>
        <v>0</v>
      </c>
      <c r="R237" s="55">
        <v>0</v>
      </c>
      <c r="S237" s="13">
        <v>0</v>
      </c>
      <c r="T237" s="56">
        <f t="shared" si="1117"/>
        <v>0</v>
      </c>
      <c r="U237" s="55">
        <v>0</v>
      </c>
      <c r="V237" s="13">
        <v>0</v>
      </c>
      <c r="W237" s="56">
        <f t="shared" si="1118"/>
        <v>0</v>
      </c>
      <c r="X237" s="87">
        <v>90.72</v>
      </c>
      <c r="Y237" s="13">
        <v>4524.88</v>
      </c>
      <c r="Z237" s="56">
        <f t="shared" si="1119"/>
        <v>49877.425044091717</v>
      </c>
      <c r="AA237" s="55">
        <v>0</v>
      </c>
      <c r="AB237" s="13">
        <v>0</v>
      </c>
      <c r="AC237" s="56">
        <f t="shared" si="1120"/>
        <v>0</v>
      </c>
      <c r="AD237" s="87">
        <v>20</v>
      </c>
      <c r="AE237" s="13">
        <v>795.82500000000005</v>
      </c>
      <c r="AF237" s="56">
        <f t="shared" si="1121"/>
        <v>39791.250000000007</v>
      </c>
      <c r="AG237" s="87">
        <v>4959.84</v>
      </c>
      <c r="AH237" s="13">
        <v>27303.596000000001</v>
      </c>
      <c r="AI237" s="56">
        <f t="shared" si="1122"/>
        <v>5504.9348366076329</v>
      </c>
      <c r="AJ237" s="55">
        <v>0</v>
      </c>
      <c r="AK237" s="13">
        <v>0</v>
      </c>
      <c r="AL237" s="56">
        <f t="shared" si="1123"/>
        <v>0</v>
      </c>
      <c r="AM237" s="55">
        <v>0</v>
      </c>
      <c r="AN237" s="13">
        <v>0</v>
      </c>
      <c r="AO237" s="56">
        <f t="shared" si="1124"/>
        <v>0</v>
      </c>
      <c r="AP237" s="55">
        <v>0</v>
      </c>
      <c r="AQ237" s="13">
        <v>0</v>
      </c>
      <c r="AR237" s="56">
        <f t="shared" si="1125"/>
        <v>0</v>
      </c>
      <c r="AS237" s="55">
        <v>0</v>
      </c>
      <c r="AT237" s="13">
        <v>0</v>
      </c>
      <c r="AU237" s="56">
        <f t="shared" si="1126"/>
        <v>0</v>
      </c>
      <c r="AV237" s="55">
        <v>0</v>
      </c>
      <c r="AW237" s="13">
        <v>0</v>
      </c>
      <c r="AX237" s="56">
        <f t="shared" si="1127"/>
        <v>0</v>
      </c>
      <c r="AY237" s="55">
        <v>0</v>
      </c>
      <c r="AZ237" s="13">
        <v>0</v>
      </c>
      <c r="BA237" s="56">
        <f t="shared" si="1128"/>
        <v>0</v>
      </c>
      <c r="BB237" s="55">
        <v>0</v>
      </c>
      <c r="BC237" s="13">
        <v>0</v>
      </c>
      <c r="BD237" s="56">
        <f t="shared" si="1129"/>
        <v>0</v>
      </c>
      <c r="BE237" s="55">
        <v>0</v>
      </c>
      <c r="BF237" s="13">
        <v>0</v>
      </c>
      <c r="BG237" s="56">
        <f t="shared" si="1130"/>
        <v>0</v>
      </c>
      <c r="BH237" s="55">
        <v>0</v>
      </c>
      <c r="BI237" s="13">
        <v>0</v>
      </c>
      <c r="BJ237" s="56">
        <f t="shared" si="1131"/>
        <v>0</v>
      </c>
      <c r="BK237" s="55">
        <v>0</v>
      </c>
      <c r="BL237" s="13">
        <v>0</v>
      </c>
      <c r="BM237" s="56">
        <f t="shared" si="1132"/>
        <v>0</v>
      </c>
      <c r="BN237" s="55">
        <v>0</v>
      </c>
      <c r="BO237" s="13">
        <v>0</v>
      </c>
      <c r="BP237" s="56">
        <f t="shared" si="1133"/>
        <v>0</v>
      </c>
      <c r="BQ237" s="55">
        <v>0</v>
      </c>
      <c r="BR237" s="13">
        <v>0</v>
      </c>
      <c r="BS237" s="56">
        <f t="shared" si="1134"/>
        <v>0</v>
      </c>
      <c r="BT237" s="55">
        <v>0</v>
      </c>
      <c r="BU237" s="13">
        <v>0</v>
      </c>
      <c r="BV237" s="56">
        <f t="shared" si="1135"/>
        <v>0</v>
      </c>
      <c r="BW237" s="55">
        <v>0</v>
      </c>
      <c r="BX237" s="13">
        <v>0</v>
      </c>
      <c r="BY237" s="56">
        <f t="shared" si="1136"/>
        <v>0</v>
      </c>
      <c r="BZ237" s="55">
        <v>0</v>
      </c>
      <c r="CA237" s="13">
        <v>0</v>
      </c>
      <c r="CB237" s="56">
        <f t="shared" si="1137"/>
        <v>0</v>
      </c>
      <c r="CC237" s="87">
        <v>335.82499999999999</v>
      </c>
      <c r="CD237" s="13">
        <v>8232.44</v>
      </c>
      <c r="CE237" s="56">
        <f t="shared" si="1138"/>
        <v>24514.077272388895</v>
      </c>
      <c r="CF237" s="55">
        <v>0</v>
      </c>
      <c r="CG237" s="13">
        <v>0</v>
      </c>
      <c r="CH237" s="56">
        <f t="shared" si="1139"/>
        <v>0</v>
      </c>
      <c r="CI237" s="55">
        <v>0</v>
      </c>
      <c r="CJ237" s="13">
        <v>0</v>
      </c>
      <c r="CK237" s="56">
        <f t="shared" si="1140"/>
        <v>0</v>
      </c>
      <c r="CL237" s="55">
        <v>0</v>
      </c>
      <c r="CM237" s="13">
        <v>0</v>
      </c>
      <c r="CN237" s="56">
        <f t="shared" si="1141"/>
        <v>0</v>
      </c>
      <c r="CO237" s="55">
        <v>0</v>
      </c>
      <c r="CP237" s="13">
        <v>0</v>
      </c>
      <c r="CQ237" s="56">
        <f t="shared" si="1142"/>
        <v>0</v>
      </c>
      <c r="CR237" s="55">
        <v>0</v>
      </c>
      <c r="CS237" s="13">
        <v>0</v>
      </c>
      <c r="CT237" s="56">
        <f t="shared" si="1143"/>
        <v>0</v>
      </c>
      <c r="CU237" s="55">
        <v>0</v>
      </c>
      <c r="CV237" s="13">
        <v>0</v>
      </c>
      <c r="CW237" s="56">
        <f t="shared" si="1144"/>
        <v>0</v>
      </c>
      <c r="CX237" s="55">
        <v>0</v>
      </c>
      <c r="CY237" s="13">
        <v>0</v>
      </c>
      <c r="CZ237" s="56">
        <f t="shared" si="1145"/>
        <v>0</v>
      </c>
      <c r="DA237" s="55">
        <v>0</v>
      </c>
      <c r="DB237" s="13">
        <v>0</v>
      </c>
      <c r="DC237" s="56">
        <f t="shared" si="1146"/>
        <v>0</v>
      </c>
      <c r="DD237" s="87">
        <v>1</v>
      </c>
      <c r="DE237" s="13">
        <v>180.27699999999999</v>
      </c>
      <c r="DF237" s="56">
        <f t="shared" si="1147"/>
        <v>180277</v>
      </c>
      <c r="DG237" s="55">
        <v>0</v>
      </c>
      <c r="DH237" s="13">
        <v>0</v>
      </c>
      <c r="DI237" s="56">
        <f t="shared" si="1148"/>
        <v>0</v>
      </c>
      <c r="DJ237" s="55">
        <v>0</v>
      </c>
      <c r="DK237" s="13">
        <v>0</v>
      </c>
      <c r="DL237" s="56">
        <f t="shared" si="1149"/>
        <v>0</v>
      </c>
      <c r="DM237" s="55">
        <v>0</v>
      </c>
      <c r="DN237" s="13">
        <v>0</v>
      </c>
      <c r="DO237" s="56">
        <f t="shared" si="1150"/>
        <v>0</v>
      </c>
      <c r="DP237" s="55">
        <v>0</v>
      </c>
      <c r="DQ237" s="13">
        <v>0</v>
      </c>
      <c r="DR237" s="56">
        <f t="shared" si="1151"/>
        <v>0</v>
      </c>
      <c r="DS237" s="55">
        <v>0</v>
      </c>
      <c r="DT237" s="13">
        <v>0</v>
      </c>
      <c r="DU237" s="56">
        <f t="shared" si="1152"/>
        <v>0</v>
      </c>
      <c r="DV237" s="55">
        <v>0</v>
      </c>
      <c r="DW237" s="13">
        <v>0</v>
      </c>
      <c r="DX237" s="56">
        <f t="shared" si="1153"/>
        <v>0</v>
      </c>
      <c r="DY237" s="55">
        <v>0</v>
      </c>
      <c r="DZ237" s="13">
        <v>0</v>
      </c>
      <c r="EA237" s="56">
        <f t="shared" si="1154"/>
        <v>0</v>
      </c>
      <c r="EB237" s="87">
        <v>42.718019999999996</v>
      </c>
      <c r="EC237" s="13">
        <v>3685.2829999999999</v>
      </c>
      <c r="ED237" s="56">
        <f t="shared" si="1155"/>
        <v>86269.986296181349</v>
      </c>
      <c r="EE237" s="55">
        <v>0</v>
      </c>
      <c r="EF237" s="13">
        <v>0</v>
      </c>
      <c r="EG237" s="56">
        <f t="shared" si="1156"/>
        <v>0</v>
      </c>
      <c r="EH237" s="55">
        <v>0</v>
      </c>
      <c r="EI237" s="13">
        <v>0</v>
      </c>
      <c r="EJ237" s="56">
        <f t="shared" si="1157"/>
        <v>0</v>
      </c>
      <c r="EK237" s="55">
        <v>0</v>
      </c>
      <c r="EL237" s="13">
        <v>0</v>
      </c>
      <c r="EM237" s="56">
        <f t="shared" si="1158"/>
        <v>0</v>
      </c>
      <c r="EN237" s="11">
        <f t="shared" si="1159"/>
        <v>5450.1030200000005</v>
      </c>
      <c r="EO237" s="14">
        <f t="shared" si="1160"/>
        <v>44722.301000000007</v>
      </c>
    </row>
    <row r="238" spans="1:145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62"/>
        <v>0</v>
      </c>
      <c r="F238" s="55">
        <v>0</v>
      </c>
      <c r="G238" s="13">
        <v>0</v>
      </c>
      <c r="H238" s="56">
        <f t="shared" si="1113"/>
        <v>0</v>
      </c>
      <c r="I238" s="55">
        <v>0</v>
      </c>
      <c r="J238" s="13">
        <v>0</v>
      </c>
      <c r="K238" s="56">
        <f t="shared" si="1114"/>
        <v>0</v>
      </c>
      <c r="L238" s="55">
        <v>0</v>
      </c>
      <c r="M238" s="13">
        <v>0</v>
      </c>
      <c r="N238" s="56">
        <f t="shared" si="1115"/>
        <v>0</v>
      </c>
      <c r="O238" s="55">
        <v>0</v>
      </c>
      <c r="P238" s="13">
        <v>0</v>
      </c>
      <c r="Q238" s="56">
        <f t="shared" si="1116"/>
        <v>0</v>
      </c>
      <c r="R238" s="55">
        <v>0</v>
      </c>
      <c r="S238" s="13">
        <v>0</v>
      </c>
      <c r="T238" s="56">
        <f t="shared" si="1117"/>
        <v>0</v>
      </c>
      <c r="U238" s="55">
        <v>0</v>
      </c>
      <c r="V238" s="13">
        <v>0</v>
      </c>
      <c r="W238" s="56">
        <f t="shared" si="1118"/>
        <v>0</v>
      </c>
      <c r="X238" s="87">
        <v>100</v>
      </c>
      <c r="Y238" s="13">
        <v>5387.3549999999996</v>
      </c>
      <c r="Z238" s="56">
        <f t="shared" si="1119"/>
        <v>53873.549999999996</v>
      </c>
      <c r="AA238" s="55">
        <v>0</v>
      </c>
      <c r="AB238" s="13">
        <v>0</v>
      </c>
      <c r="AC238" s="56">
        <f t="shared" si="1120"/>
        <v>0</v>
      </c>
      <c r="AD238" s="87">
        <v>46</v>
      </c>
      <c r="AE238" s="13">
        <v>2693.3270000000002</v>
      </c>
      <c r="AF238" s="56">
        <f t="shared" si="1121"/>
        <v>58550.586956521744</v>
      </c>
      <c r="AG238" s="87">
        <v>4317.53</v>
      </c>
      <c r="AH238" s="13">
        <v>22487.716</v>
      </c>
      <c r="AI238" s="56">
        <f t="shared" si="1122"/>
        <v>5208.4678045085966</v>
      </c>
      <c r="AJ238" s="55">
        <v>0</v>
      </c>
      <c r="AK238" s="13">
        <v>0</v>
      </c>
      <c r="AL238" s="56">
        <f t="shared" si="1123"/>
        <v>0</v>
      </c>
      <c r="AM238" s="55">
        <v>0</v>
      </c>
      <c r="AN238" s="13">
        <v>0</v>
      </c>
      <c r="AO238" s="56">
        <f t="shared" si="1124"/>
        <v>0</v>
      </c>
      <c r="AP238" s="55">
        <v>0</v>
      </c>
      <c r="AQ238" s="13">
        <v>0</v>
      </c>
      <c r="AR238" s="56">
        <f t="shared" si="1125"/>
        <v>0</v>
      </c>
      <c r="AS238" s="55">
        <v>0</v>
      </c>
      <c r="AT238" s="13">
        <v>0</v>
      </c>
      <c r="AU238" s="56">
        <f t="shared" si="1126"/>
        <v>0</v>
      </c>
      <c r="AV238" s="55">
        <v>0</v>
      </c>
      <c r="AW238" s="13">
        <v>0</v>
      </c>
      <c r="AX238" s="56">
        <f t="shared" si="1127"/>
        <v>0</v>
      </c>
      <c r="AY238" s="55">
        <v>0</v>
      </c>
      <c r="AZ238" s="13">
        <v>0</v>
      </c>
      <c r="BA238" s="56">
        <f t="shared" si="1128"/>
        <v>0</v>
      </c>
      <c r="BB238" s="55">
        <v>0</v>
      </c>
      <c r="BC238" s="13">
        <v>0</v>
      </c>
      <c r="BD238" s="56">
        <f t="shared" si="1129"/>
        <v>0</v>
      </c>
      <c r="BE238" s="55">
        <v>0</v>
      </c>
      <c r="BF238" s="13">
        <v>0</v>
      </c>
      <c r="BG238" s="56">
        <f t="shared" si="1130"/>
        <v>0</v>
      </c>
      <c r="BH238" s="55">
        <v>0</v>
      </c>
      <c r="BI238" s="13">
        <v>0</v>
      </c>
      <c r="BJ238" s="56">
        <f t="shared" si="1131"/>
        <v>0</v>
      </c>
      <c r="BK238" s="55">
        <v>0</v>
      </c>
      <c r="BL238" s="13">
        <v>0</v>
      </c>
      <c r="BM238" s="56">
        <f t="shared" si="1132"/>
        <v>0</v>
      </c>
      <c r="BN238" s="55">
        <v>0</v>
      </c>
      <c r="BO238" s="13">
        <v>0</v>
      </c>
      <c r="BP238" s="56">
        <f t="shared" si="1133"/>
        <v>0</v>
      </c>
      <c r="BQ238" s="55">
        <v>0</v>
      </c>
      <c r="BR238" s="13">
        <v>0</v>
      </c>
      <c r="BS238" s="56">
        <f t="shared" si="1134"/>
        <v>0</v>
      </c>
      <c r="BT238" s="55">
        <v>0</v>
      </c>
      <c r="BU238" s="13">
        <v>0</v>
      </c>
      <c r="BV238" s="56">
        <f t="shared" si="1135"/>
        <v>0</v>
      </c>
      <c r="BW238" s="55">
        <v>0</v>
      </c>
      <c r="BX238" s="13">
        <v>0</v>
      </c>
      <c r="BY238" s="56">
        <f t="shared" si="1136"/>
        <v>0</v>
      </c>
      <c r="BZ238" s="55">
        <v>0</v>
      </c>
      <c r="CA238" s="13">
        <v>0</v>
      </c>
      <c r="CB238" s="56">
        <f t="shared" si="1137"/>
        <v>0</v>
      </c>
      <c r="CC238" s="87">
        <v>1.0249999999999999</v>
      </c>
      <c r="CD238" s="13">
        <v>293.95</v>
      </c>
      <c r="CE238" s="56">
        <f t="shared" si="1138"/>
        <v>286780.4878048781</v>
      </c>
      <c r="CF238" s="55">
        <v>0</v>
      </c>
      <c r="CG238" s="13">
        <v>0</v>
      </c>
      <c r="CH238" s="56">
        <f t="shared" si="1139"/>
        <v>0</v>
      </c>
      <c r="CI238" s="55">
        <v>0</v>
      </c>
      <c r="CJ238" s="13">
        <v>0</v>
      </c>
      <c r="CK238" s="56">
        <f t="shared" si="1140"/>
        <v>0</v>
      </c>
      <c r="CL238" s="55">
        <v>0</v>
      </c>
      <c r="CM238" s="13">
        <v>0</v>
      </c>
      <c r="CN238" s="56">
        <f t="shared" si="1141"/>
        <v>0</v>
      </c>
      <c r="CO238" s="55">
        <v>0</v>
      </c>
      <c r="CP238" s="13">
        <v>0</v>
      </c>
      <c r="CQ238" s="56">
        <f t="shared" si="1142"/>
        <v>0</v>
      </c>
      <c r="CR238" s="55">
        <v>0</v>
      </c>
      <c r="CS238" s="13">
        <v>0</v>
      </c>
      <c r="CT238" s="56">
        <f t="shared" si="1143"/>
        <v>0</v>
      </c>
      <c r="CU238" s="55">
        <v>0</v>
      </c>
      <c r="CV238" s="13">
        <v>0</v>
      </c>
      <c r="CW238" s="56">
        <f t="shared" si="1144"/>
        <v>0</v>
      </c>
      <c r="CX238" s="55">
        <v>0</v>
      </c>
      <c r="CY238" s="13">
        <v>0</v>
      </c>
      <c r="CZ238" s="56">
        <f t="shared" si="1145"/>
        <v>0</v>
      </c>
      <c r="DA238" s="55">
        <v>0</v>
      </c>
      <c r="DB238" s="13">
        <v>0</v>
      </c>
      <c r="DC238" s="56">
        <f t="shared" si="1146"/>
        <v>0</v>
      </c>
      <c r="DD238" s="87">
        <v>4</v>
      </c>
      <c r="DE238" s="13">
        <v>199.65199999999999</v>
      </c>
      <c r="DF238" s="56">
        <f t="shared" si="1147"/>
        <v>49913</v>
      </c>
      <c r="DG238" s="55">
        <v>0</v>
      </c>
      <c r="DH238" s="13">
        <v>0</v>
      </c>
      <c r="DI238" s="56">
        <f t="shared" si="1148"/>
        <v>0</v>
      </c>
      <c r="DJ238" s="55">
        <v>0</v>
      </c>
      <c r="DK238" s="13">
        <v>0</v>
      </c>
      <c r="DL238" s="56">
        <f t="shared" si="1149"/>
        <v>0</v>
      </c>
      <c r="DM238" s="87">
        <v>3.0000000000000001E-3</v>
      </c>
      <c r="DN238" s="13">
        <v>9.5549999999999997</v>
      </c>
      <c r="DO238" s="88">
        <f t="shared" si="1150"/>
        <v>3185000</v>
      </c>
      <c r="DP238" s="55">
        <v>0</v>
      </c>
      <c r="DQ238" s="13">
        <v>0</v>
      </c>
      <c r="DR238" s="56">
        <f t="shared" si="1151"/>
        <v>0</v>
      </c>
      <c r="DS238" s="55">
        <v>0</v>
      </c>
      <c r="DT238" s="13">
        <v>0</v>
      </c>
      <c r="DU238" s="56">
        <f t="shared" si="1152"/>
        <v>0</v>
      </c>
      <c r="DV238" s="55">
        <v>0</v>
      </c>
      <c r="DW238" s="13">
        <v>0</v>
      </c>
      <c r="DX238" s="56">
        <f t="shared" si="1153"/>
        <v>0</v>
      </c>
      <c r="DY238" s="55">
        <v>0</v>
      </c>
      <c r="DZ238" s="13">
        <v>0</v>
      </c>
      <c r="EA238" s="56">
        <f t="shared" si="1154"/>
        <v>0</v>
      </c>
      <c r="EB238" s="55">
        <v>0</v>
      </c>
      <c r="EC238" s="13">
        <v>0</v>
      </c>
      <c r="ED238" s="56">
        <f t="shared" si="1155"/>
        <v>0</v>
      </c>
      <c r="EE238" s="55">
        <v>0</v>
      </c>
      <c r="EF238" s="13">
        <v>0</v>
      </c>
      <c r="EG238" s="56">
        <f t="shared" si="1156"/>
        <v>0</v>
      </c>
      <c r="EH238" s="55">
        <v>0</v>
      </c>
      <c r="EI238" s="13">
        <v>0</v>
      </c>
      <c r="EJ238" s="56">
        <f t="shared" si="1157"/>
        <v>0</v>
      </c>
      <c r="EK238" s="55">
        <v>0</v>
      </c>
      <c r="EL238" s="13">
        <v>0</v>
      </c>
      <c r="EM238" s="56">
        <f t="shared" si="1158"/>
        <v>0</v>
      </c>
      <c r="EN238" s="11">
        <f>SUM(C238,F238,I238,L238,O238,U238,X238,AA238,AD238,AJ238,AM238,AS238,AY238,BB238,BE238,BH238,BK238,BN238,BQ238,CC238,CF238,CO238,DA238,DD238,DG238,DJ238,DP238,DY238,EB238,EE238,EK238,AV238+AG238+BZ238+R238+BT238+EH238+BW238+AP238+DS238+CX238)+CL238+DM238</f>
        <v>4468.5579999999991</v>
      </c>
      <c r="EO238" s="14">
        <f t="shared" si="1160"/>
        <v>31071.555</v>
      </c>
    </row>
    <row r="239" spans="1:145" ht="15" thickBot="1" x14ac:dyDescent="0.35">
      <c r="A239" s="76"/>
      <c r="B239" s="77" t="s">
        <v>17</v>
      </c>
      <c r="C239" s="78">
        <f t="shared" ref="C239:D239" si="1163">SUM(C227:C238)</f>
        <v>0</v>
      </c>
      <c r="D239" s="79">
        <f t="shared" si="1163"/>
        <v>0</v>
      </c>
      <c r="E239" s="80"/>
      <c r="F239" s="78">
        <f t="shared" ref="F239:G239" si="1164">SUM(F227:F238)</f>
        <v>0</v>
      </c>
      <c r="G239" s="79">
        <f t="shared" si="1164"/>
        <v>0</v>
      </c>
      <c r="H239" s="80"/>
      <c r="I239" s="78">
        <f t="shared" ref="I239:J239" si="1165">SUM(I227:I238)</f>
        <v>0</v>
      </c>
      <c r="J239" s="79">
        <f t="shared" si="1165"/>
        <v>0</v>
      </c>
      <c r="K239" s="80"/>
      <c r="L239" s="78">
        <f t="shared" ref="L239:M239" si="1166">SUM(L227:L238)</f>
        <v>0</v>
      </c>
      <c r="M239" s="79">
        <f t="shared" si="1166"/>
        <v>0</v>
      </c>
      <c r="N239" s="80"/>
      <c r="O239" s="78">
        <f t="shared" ref="O239:P239" si="1167">SUM(O227:O238)</f>
        <v>274.375</v>
      </c>
      <c r="P239" s="79">
        <f t="shared" si="1167"/>
        <v>6216.5420000000004</v>
      </c>
      <c r="Q239" s="80"/>
      <c r="R239" s="78">
        <f t="shared" ref="R239:S239" si="1168">SUM(R227:R238)</f>
        <v>0</v>
      </c>
      <c r="S239" s="79">
        <f t="shared" si="1168"/>
        <v>0</v>
      </c>
      <c r="T239" s="80"/>
      <c r="U239" s="78">
        <f t="shared" ref="U239:V239" si="1169">SUM(U227:U238)</f>
        <v>92.555000000000007</v>
      </c>
      <c r="V239" s="79">
        <f t="shared" si="1169"/>
        <v>4200.9160000000002</v>
      </c>
      <c r="W239" s="80"/>
      <c r="X239" s="78">
        <f t="shared" ref="X239:Y239" si="1170">SUM(X227:X238)</f>
        <v>575.18000000000006</v>
      </c>
      <c r="Y239" s="79">
        <f t="shared" si="1170"/>
        <v>34435.22</v>
      </c>
      <c r="Z239" s="80"/>
      <c r="AA239" s="78">
        <f t="shared" ref="AA239:AB239" si="1171">SUM(AA227:AA238)</f>
        <v>0</v>
      </c>
      <c r="AB239" s="79">
        <f t="shared" si="1171"/>
        <v>0</v>
      </c>
      <c r="AC239" s="80"/>
      <c r="AD239" s="78">
        <f t="shared" ref="AD239:AE239" si="1172">SUM(AD227:AD238)</f>
        <v>728.2</v>
      </c>
      <c r="AE239" s="79">
        <f t="shared" si="1172"/>
        <v>29080.118000000002</v>
      </c>
      <c r="AF239" s="80"/>
      <c r="AG239" s="78">
        <f t="shared" ref="AG239:AH239" si="1173">SUM(AG227:AG238)</f>
        <v>51409.590100000001</v>
      </c>
      <c r="AH239" s="79">
        <f t="shared" si="1173"/>
        <v>275594.71000000002</v>
      </c>
      <c r="AI239" s="80"/>
      <c r="AJ239" s="78">
        <f t="shared" ref="AJ239:AK239" si="1174">SUM(AJ227:AJ238)</f>
        <v>0</v>
      </c>
      <c r="AK239" s="79">
        <f t="shared" si="1174"/>
        <v>0</v>
      </c>
      <c r="AL239" s="80"/>
      <c r="AM239" s="78">
        <f t="shared" ref="AM239:AN239" si="1175">SUM(AM227:AM238)</f>
        <v>179.21644000000001</v>
      </c>
      <c r="AN239" s="79">
        <f t="shared" si="1175"/>
        <v>1321.1289999999999</v>
      </c>
      <c r="AO239" s="80"/>
      <c r="AP239" s="78">
        <f t="shared" ref="AP239:AQ239" si="1176">SUM(AP227:AP238)</f>
        <v>80</v>
      </c>
      <c r="AQ239" s="79">
        <f t="shared" si="1176"/>
        <v>867.3</v>
      </c>
      <c r="AR239" s="80"/>
      <c r="AS239" s="78">
        <f t="shared" ref="AS239:AT239" si="1177">SUM(AS227:AS238)</f>
        <v>27.16</v>
      </c>
      <c r="AT239" s="79">
        <f t="shared" si="1177"/>
        <v>2431.471</v>
      </c>
      <c r="AU239" s="80"/>
      <c r="AV239" s="78">
        <f t="shared" ref="AV239:AW239" si="1178">SUM(AV227:AV238)</f>
        <v>0</v>
      </c>
      <c r="AW239" s="79">
        <f t="shared" si="1178"/>
        <v>0</v>
      </c>
      <c r="AX239" s="80"/>
      <c r="AY239" s="78">
        <f t="shared" ref="AY239:AZ239" si="1179">SUM(AY227:AY238)</f>
        <v>0</v>
      </c>
      <c r="AZ239" s="79">
        <f t="shared" si="1179"/>
        <v>0</v>
      </c>
      <c r="BA239" s="80"/>
      <c r="BB239" s="78">
        <f t="shared" ref="BB239:BC239" si="1180">SUM(BB227:BB238)</f>
        <v>0</v>
      </c>
      <c r="BC239" s="79">
        <f t="shared" si="1180"/>
        <v>0</v>
      </c>
      <c r="BD239" s="80"/>
      <c r="BE239" s="78">
        <f t="shared" ref="BE239:BF239" si="1181">SUM(BE227:BE238)</f>
        <v>0</v>
      </c>
      <c r="BF239" s="79">
        <f t="shared" si="1181"/>
        <v>0</v>
      </c>
      <c r="BG239" s="80"/>
      <c r="BH239" s="78">
        <f t="shared" ref="BH239:BI239" si="1182">SUM(BH227:BH238)</f>
        <v>11.49624</v>
      </c>
      <c r="BI239" s="79">
        <f t="shared" si="1182"/>
        <v>173.892</v>
      </c>
      <c r="BJ239" s="80"/>
      <c r="BK239" s="78">
        <f t="shared" ref="BK239:BL239" si="1183">SUM(BK227:BK238)</f>
        <v>0</v>
      </c>
      <c r="BL239" s="79">
        <f t="shared" si="1183"/>
        <v>0</v>
      </c>
      <c r="BM239" s="80"/>
      <c r="BN239" s="78">
        <f t="shared" ref="BN239:BO239" si="1184">SUM(BN227:BN238)</f>
        <v>0</v>
      </c>
      <c r="BO239" s="79">
        <f t="shared" si="1184"/>
        <v>0</v>
      </c>
      <c r="BP239" s="80"/>
      <c r="BQ239" s="78">
        <f t="shared" ref="BQ239:BR239" si="1185">SUM(BQ227:BQ238)</f>
        <v>0</v>
      </c>
      <c r="BR239" s="79">
        <f t="shared" si="1185"/>
        <v>0</v>
      </c>
      <c r="BS239" s="80"/>
      <c r="BT239" s="78">
        <f t="shared" ref="BT239:BU239" si="1186">SUM(BT227:BT238)</f>
        <v>0</v>
      </c>
      <c r="BU239" s="79">
        <f t="shared" si="1186"/>
        <v>0</v>
      </c>
      <c r="BV239" s="80"/>
      <c r="BW239" s="78">
        <f t="shared" ref="BW239:BX239" si="1187">SUM(BW227:BW238)</f>
        <v>18</v>
      </c>
      <c r="BX239" s="79">
        <f t="shared" si="1187"/>
        <v>523.49800000000005</v>
      </c>
      <c r="BY239" s="80"/>
      <c r="BZ239" s="78">
        <f t="shared" ref="BZ239:CA239" si="1188">SUM(BZ227:BZ238)</f>
        <v>2E-3</v>
      </c>
      <c r="CA239" s="79">
        <f t="shared" si="1188"/>
        <v>1.2</v>
      </c>
      <c r="CB239" s="80"/>
      <c r="CC239" s="78">
        <f t="shared" ref="CC239:CD239" si="1189">SUM(CC227:CC238)</f>
        <v>1024.5350000000001</v>
      </c>
      <c r="CD239" s="79">
        <f t="shared" si="1189"/>
        <v>25408.628000000001</v>
      </c>
      <c r="CE239" s="80"/>
      <c r="CF239" s="78">
        <f t="shared" ref="CF239:CG239" si="1190">SUM(CF227:CF238)</f>
        <v>0</v>
      </c>
      <c r="CG239" s="79">
        <f t="shared" si="1190"/>
        <v>0</v>
      </c>
      <c r="CH239" s="80"/>
      <c r="CI239" s="78">
        <f t="shared" ref="CI239:CJ239" si="1191">SUM(CI227:CI238)</f>
        <v>0</v>
      </c>
      <c r="CJ239" s="79">
        <f t="shared" si="1191"/>
        <v>0</v>
      </c>
      <c r="CK239" s="80"/>
      <c r="CL239" s="78">
        <f t="shared" ref="CL239:CM239" si="1192">SUM(CL227:CL238)</f>
        <v>1E-3</v>
      </c>
      <c r="CM239" s="79">
        <f t="shared" si="1192"/>
        <v>0.153</v>
      </c>
      <c r="CN239" s="80"/>
      <c r="CO239" s="78">
        <f t="shared" ref="CO239:CP239" si="1193">SUM(CO227:CO238)</f>
        <v>0</v>
      </c>
      <c r="CP239" s="79">
        <f t="shared" si="1193"/>
        <v>0</v>
      </c>
      <c r="CQ239" s="80"/>
      <c r="CR239" s="78">
        <f t="shared" ref="CR239:CS239" si="1194">SUM(CR227:CR238)</f>
        <v>0</v>
      </c>
      <c r="CS239" s="79">
        <f t="shared" si="1194"/>
        <v>0</v>
      </c>
      <c r="CT239" s="80"/>
      <c r="CU239" s="78">
        <f t="shared" ref="CU239:CV239" si="1195">SUM(CU227:CU238)</f>
        <v>0</v>
      </c>
      <c r="CV239" s="79">
        <f t="shared" si="1195"/>
        <v>0</v>
      </c>
      <c r="CW239" s="80"/>
      <c r="CX239" s="78">
        <f t="shared" ref="CX239:CY239" si="1196">SUM(CX227:CX238)</f>
        <v>0</v>
      </c>
      <c r="CY239" s="79">
        <f t="shared" si="1196"/>
        <v>0</v>
      </c>
      <c r="CZ239" s="80"/>
      <c r="DA239" s="78">
        <f t="shared" ref="DA239:DB239" si="1197">SUM(DA227:DA238)</f>
        <v>0</v>
      </c>
      <c r="DB239" s="79">
        <f t="shared" si="1197"/>
        <v>0</v>
      </c>
      <c r="DC239" s="80"/>
      <c r="DD239" s="78">
        <f t="shared" ref="DD239:DE239" si="1198">SUM(DD227:DD238)</f>
        <v>143.22399999999999</v>
      </c>
      <c r="DE239" s="79">
        <f t="shared" si="1198"/>
        <v>2303.2090000000003</v>
      </c>
      <c r="DF239" s="80"/>
      <c r="DG239" s="78">
        <f t="shared" ref="DG239:DH239" si="1199">SUM(DG227:DG238)</f>
        <v>0</v>
      </c>
      <c r="DH239" s="79">
        <f t="shared" si="1199"/>
        <v>0</v>
      </c>
      <c r="DI239" s="80"/>
      <c r="DJ239" s="78">
        <f t="shared" ref="DJ239:DK239" si="1200">SUM(DJ227:DJ238)</f>
        <v>0</v>
      </c>
      <c r="DK239" s="79">
        <f t="shared" si="1200"/>
        <v>0</v>
      </c>
      <c r="DL239" s="80"/>
      <c r="DM239" s="78">
        <f t="shared" ref="DM239:DN239" si="1201">SUM(DM227:DM238)</f>
        <v>3.0000000000000001E-3</v>
      </c>
      <c r="DN239" s="79">
        <f t="shared" si="1201"/>
        <v>9.5549999999999997</v>
      </c>
      <c r="DO239" s="80"/>
      <c r="DP239" s="78">
        <f t="shared" ref="DP239:DQ239" si="1202">SUM(DP227:DP238)</f>
        <v>0</v>
      </c>
      <c r="DQ239" s="79">
        <f t="shared" si="1202"/>
        <v>0</v>
      </c>
      <c r="DR239" s="80"/>
      <c r="DS239" s="78">
        <f t="shared" ref="DS239:DT239" si="1203">SUM(DS227:DS238)</f>
        <v>0</v>
      </c>
      <c r="DT239" s="79">
        <f t="shared" si="1203"/>
        <v>0</v>
      </c>
      <c r="DU239" s="80"/>
      <c r="DV239" s="78">
        <f t="shared" ref="DV239:DW239" si="1204">SUM(DV227:DV238)</f>
        <v>0</v>
      </c>
      <c r="DW239" s="79">
        <f t="shared" si="1204"/>
        <v>0</v>
      </c>
      <c r="DX239" s="80"/>
      <c r="DY239" s="78">
        <f t="shared" ref="DY239:DZ239" si="1205">SUM(DY227:DY238)</f>
        <v>0</v>
      </c>
      <c r="DZ239" s="79">
        <f t="shared" si="1205"/>
        <v>0</v>
      </c>
      <c r="EA239" s="80"/>
      <c r="EB239" s="78">
        <f t="shared" ref="EB239:EC239" si="1206">SUM(EB227:EB238)</f>
        <v>246.82901999999999</v>
      </c>
      <c r="EC239" s="79">
        <f t="shared" si="1206"/>
        <v>6818.6649999999991</v>
      </c>
      <c r="ED239" s="80"/>
      <c r="EE239" s="78">
        <f t="shared" ref="EE239:EF239" si="1207">SUM(EE227:EE238)</f>
        <v>177.71260000000001</v>
      </c>
      <c r="EF239" s="79">
        <f t="shared" si="1207"/>
        <v>15113.402</v>
      </c>
      <c r="EG239" s="80"/>
      <c r="EH239" s="78">
        <f t="shared" ref="EH239:EI239" si="1208">SUM(EH227:EH238)</f>
        <v>0</v>
      </c>
      <c r="EI239" s="79">
        <f t="shared" si="1208"/>
        <v>0</v>
      </c>
      <c r="EJ239" s="80"/>
      <c r="EK239" s="78">
        <f t="shared" ref="EK239:EL239" si="1209">SUM(EK227:EK238)</f>
        <v>0</v>
      </c>
      <c r="EL239" s="79">
        <f t="shared" si="1209"/>
        <v>0</v>
      </c>
      <c r="EM239" s="80"/>
      <c r="EN239" s="41">
        <f t="shared" ref="EN239" si="1210">SUM(C239,F239,I239,L239,O239,U239,X239,AA239,AD239,AJ239,AM239,AS239,AY239,BB239,BE239,BH239,BK239,BN239,BQ239,CC239,CF239,CO239,DA239,DD239,DG239,DJ239,DP239,DY239,EB239,EE239,EK239,AV239+AG239+BZ239+R239+BT239+EH239+BW239+AP239+DS239+CX239)+CL239+DM239</f>
        <v>54988.079399999995</v>
      </c>
      <c r="EO239" s="42">
        <f t="shared" si="1160"/>
        <v>404499.60800000001</v>
      </c>
    </row>
    <row r="240" spans="1:145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211">IF(F240=0,0,G240/F240*1000)</f>
        <v>0</v>
      </c>
      <c r="I240" s="55">
        <v>0</v>
      </c>
      <c r="J240" s="13">
        <v>0</v>
      </c>
      <c r="K240" s="56">
        <f t="shared" ref="K240:K251" si="1212">IF(I240=0,0,J240/I240*1000)</f>
        <v>0</v>
      </c>
      <c r="L240" s="55">
        <v>0</v>
      </c>
      <c r="M240" s="13">
        <v>0</v>
      </c>
      <c r="N240" s="56">
        <f t="shared" ref="N240:N251" si="1213">IF(L240=0,0,M240/L240*1000)</f>
        <v>0</v>
      </c>
      <c r="O240" s="55">
        <v>0</v>
      </c>
      <c r="P240" s="13">
        <v>0</v>
      </c>
      <c r="Q240" s="56">
        <f t="shared" ref="Q240:Q251" si="1214">IF(O240=0,0,P240/O240*1000)</f>
        <v>0</v>
      </c>
      <c r="R240" s="87">
        <v>4.3E-3</v>
      </c>
      <c r="S240" s="13">
        <v>0.16600000000000001</v>
      </c>
      <c r="T240" s="56">
        <f t="shared" ref="T240:T251" si="1215">IF(R240=0,0,S240/R240*1000)</f>
        <v>38604.651162790702</v>
      </c>
      <c r="U240" s="55">
        <v>0</v>
      </c>
      <c r="V240" s="13">
        <v>0</v>
      </c>
      <c r="W240" s="56">
        <f t="shared" ref="W240:W251" si="1216">IF(U240=0,0,V240/U240*1000)</f>
        <v>0</v>
      </c>
      <c r="X240" s="87">
        <v>66</v>
      </c>
      <c r="Y240" s="13">
        <v>3580.248</v>
      </c>
      <c r="Z240" s="56">
        <f t="shared" ref="Z240:Z251" si="1217">IF(X240=0,0,Y240/X240*1000)</f>
        <v>54246.181818181816</v>
      </c>
      <c r="AA240" s="55">
        <v>0</v>
      </c>
      <c r="AB240" s="13">
        <v>0</v>
      </c>
      <c r="AC240" s="56">
        <f t="shared" ref="AC240:AC251" si="1218">IF(AA240=0,0,AB240/AA240*1000)</f>
        <v>0</v>
      </c>
      <c r="AD240" s="87">
        <v>70.64</v>
      </c>
      <c r="AE240" s="13">
        <v>3152.39</v>
      </c>
      <c r="AF240" s="56">
        <f t="shared" ref="AF240:AF251" si="1219">IF(AD240=0,0,AE240/AD240*1000)</f>
        <v>44626.132502831257</v>
      </c>
      <c r="AG240" s="87">
        <v>3925.36</v>
      </c>
      <c r="AH240" s="13">
        <v>22124.499</v>
      </c>
      <c r="AI240" s="56">
        <f t="shared" ref="AI240:AI251" si="1220">IF(AG240=0,0,AH240/AG240*1000)</f>
        <v>5636.2980720239675</v>
      </c>
      <c r="AJ240" s="55">
        <v>0</v>
      </c>
      <c r="AK240" s="13">
        <v>0</v>
      </c>
      <c r="AL240" s="56">
        <f t="shared" ref="AL240:AL251" si="1221">IF(AJ240=0,0,AK240/AJ240*1000)</f>
        <v>0</v>
      </c>
      <c r="AM240" s="55">
        <v>0</v>
      </c>
      <c r="AN240" s="13">
        <v>0</v>
      </c>
      <c r="AO240" s="56">
        <f t="shared" ref="AO240:AO251" si="1222">IF(AM240=0,0,AN240/AM240*1000)</f>
        <v>0</v>
      </c>
      <c r="AP240" s="55">
        <v>0</v>
      </c>
      <c r="AQ240" s="13">
        <v>0</v>
      </c>
      <c r="AR240" s="56">
        <f t="shared" ref="AR240:AR251" si="1223">IF(AP240=0,0,AQ240/AP240*1000)</f>
        <v>0</v>
      </c>
      <c r="AS240" s="55">
        <v>0</v>
      </c>
      <c r="AT240" s="13">
        <v>0</v>
      </c>
      <c r="AU240" s="56">
        <f t="shared" ref="AU240:AU251" si="1224">IF(AS240=0,0,AT240/AS240*1000)</f>
        <v>0</v>
      </c>
      <c r="AV240" s="55">
        <v>0</v>
      </c>
      <c r="AW240" s="13">
        <v>0</v>
      </c>
      <c r="AX240" s="56">
        <f t="shared" ref="AX240:AX251" si="1225">IF(AV240=0,0,AW240/AV240*1000)</f>
        <v>0</v>
      </c>
      <c r="AY240" s="55">
        <v>0</v>
      </c>
      <c r="AZ240" s="13">
        <v>0</v>
      </c>
      <c r="BA240" s="56">
        <f t="shared" ref="BA240:BA251" si="1226">IF(AY240=0,0,AZ240/AY240*1000)</f>
        <v>0</v>
      </c>
      <c r="BB240" s="87">
        <v>2.008</v>
      </c>
      <c r="BC240" s="13">
        <v>63.148000000000003</v>
      </c>
      <c r="BD240" s="56">
        <f t="shared" ref="BD240:BD251" si="1227">IF(BB240=0,0,BC240/BB240*1000)</f>
        <v>31448.207171314742</v>
      </c>
      <c r="BE240" s="55">
        <v>0</v>
      </c>
      <c r="BF240" s="13">
        <v>0</v>
      </c>
      <c r="BG240" s="56">
        <f t="shared" ref="BG240:BG251" si="1228">IF(BE240=0,0,BF240/BE240*1000)</f>
        <v>0</v>
      </c>
      <c r="BH240" s="55">
        <v>0</v>
      </c>
      <c r="BI240" s="13">
        <v>0</v>
      </c>
      <c r="BJ240" s="56">
        <f t="shared" ref="BJ240:BJ251" si="1229">IF(BH240=0,0,BI240/BH240*1000)</f>
        <v>0</v>
      </c>
      <c r="BK240" s="55">
        <v>0</v>
      </c>
      <c r="BL240" s="13">
        <v>0</v>
      </c>
      <c r="BM240" s="56">
        <f t="shared" ref="BM240:BM251" si="1230">IF(BK240=0,0,BL240/BK240*1000)</f>
        <v>0</v>
      </c>
      <c r="BN240" s="55">
        <v>0</v>
      </c>
      <c r="BO240" s="13">
        <v>0</v>
      </c>
      <c r="BP240" s="56">
        <f t="shared" ref="BP240:BP251" si="1231">IF(BN240=0,0,BO240/BN240*1000)</f>
        <v>0</v>
      </c>
      <c r="BQ240" s="55">
        <v>0</v>
      </c>
      <c r="BR240" s="13">
        <v>0</v>
      </c>
      <c r="BS240" s="56">
        <f t="shared" ref="BS240:BS251" si="1232">IF(BQ240=0,0,BR240/BQ240*1000)</f>
        <v>0</v>
      </c>
      <c r="BT240" s="55">
        <v>0</v>
      </c>
      <c r="BU240" s="13">
        <v>0</v>
      </c>
      <c r="BV240" s="56">
        <f t="shared" ref="BV240:BV251" si="1233">IF(BT240=0,0,BU240/BT240*1000)</f>
        <v>0</v>
      </c>
      <c r="BW240" s="55">
        <v>0</v>
      </c>
      <c r="BX240" s="13">
        <v>0</v>
      </c>
      <c r="BY240" s="56">
        <f t="shared" ref="BY240:BY251" si="1234">IF(BW240=0,0,BX240/BW240*1000)</f>
        <v>0</v>
      </c>
      <c r="BZ240" s="55">
        <v>0</v>
      </c>
      <c r="CA240" s="13">
        <v>0</v>
      </c>
      <c r="CB240" s="56">
        <f t="shared" ref="CB240:CB251" si="1235">IF(BZ240=0,0,CA240/BZ240*1000)</f>
        <v>0</v>
      </c>
      <c r="CC240" s="55">
        <v>0</v>
      </c>
      <c r="CD240" s="13">
        <v>0</v>
      </c>
      <c r="CE240" s="56">
        <f t="shared" ref="CE240:CE251" si="1236">IF(CC240=0,0,CD240/CC240*1000)</f>
        <v>0</v>
      </c>
      <c r="CF240" s="55">
        <v>0</v>
      </c>
      <c r="CG240" s="13">
        <v>0</v>
      </c>
      <c r="CH240" s="56">
        <f t="shared" ref="CH240:CH251" si="1237">IF(CF240=0,0,CG240/CF240*1000)</f>
        <v>0</v>
      </c>
      <c r="CI240" s="55">
        <v>0</v>
      </c>
      <c r="CJ240" s="13">
        <v>0</v>
      </c>
      <c r="CK240" s="56">
        <f t="shared" ref="CK240:CK251" si="1238">IF(CI240=0,0,CJ240/CI240*1000)</f>
        <v>0</v>
      </c>
      <c r="CL240" s="55">
        <v>0</v>
      </c>
      <c r="CM240" s="13">
        <v>0</v>
      </c>
      <c r="CN240" s="56">
        <f t="shared" ref="CN240:CN251" si="1239">IF(CL240=0,0,CM240/CL240*1000)</f>
        <v>0</v>
      </c>
      <c r="CO240" s="55">
        <v>0</v>
      </c>
      <c r="CP240" s="13">
        <v>0</v>
      </c>
      <c r="CQ240" s="56">
        <f t="shared" ref="CQ240:CQ251" si="1240">IF(CO240=0,0,CP240/CO240*1000)</f>
        <v>0</v>
      </c>
      <c r="CR240" s="55">
        <v>0</v>
      </c>
      <c r="CS240" s="13">
        <v>0</v>
      </c>
      <c r="CT240" s="56">
        <f t="shared" ref="CT240:CT251" si="1241">IF(CR240=0,0,CS240/CR240*1000)</f>
        <v>0</v>
      </c>
      <c r="CU240" s="55">
        <v>0</v>
      </c>
      <c r="CV240" s="13">
        <v>0</v>
      </c>
      <c r="CW240" s="56">
        <f t="shared" ref="CW240:CW251" si="1242">IF(CU240=0,0,CV240/CU240*1000)</f>
        <v>0</v>
      </c>
      <c r="CX240" s="55">
        <v>0</v>
      </c>
      <c r="CY240" s="13">
        <v>0</v>
      </c>
      <c r="CZ240" s="56">
        <f t="shared" ref="CZ240:CZ251" si="1243">IF(CX240=0,0,CY240/CX240*1000)</f>
        <v>0</v>
      </c>
      <c r="DA240" s="55">
        <v>0</v>
      </c>
      <c r="DB240" s="13">
        <v>0</v>
      </c>
      <c r="DC240" s="56">
        <f t="shared" ref="DC240:DC251" si="1244">IF(DA240=0,0,DB240/DA240*1000)</f>
        <v>0</v>
      </c>
      <c r="DD240" s="87">
        <v>3.5105</v>
      </c>
      <c r="DE240" s="13">
        <v>620.64800000000002</v>
      </c>
      <c r="DF240" s="56">
        <f t="shared" ref="DF240:DF251" si="1245">IF(DD240=0,0,DE240/DD240*1000)</f>
        <v>176797.60717846459</v>
      </c>
      <c r="DG240" s="55">
        <v>0</v>
      </c>
      <c r="DH240" s="13">
        <v>0</v>
      </c>
      <c r="DI240" s="56">
        <f t="shared" ref="DI240:DI251" si="1246">IF(DG240=0,0,DH240/DG240*1000)</f>
        <v>0</v>
      </c>
      <c r="DJ240" s="55">
        <v>0</v>
      </c>
      <c r="DK240" s="13">
        <v>0</v>
      </c>
      <c r="DL240" s="56">
        <f t="shared" ref="DL240:DL251" si="1247">IF(DJ240=0,0,DK240/DJ240*1000)</f>
        <v>0</v>
      </c>
      <c r="DM240" s="55">
        <v>0</v>
      </c>
      <c r="DN240" s="13">
        <v>0</v>
      </c>
      <c r="DO240" s="56">
        <f t="shared" ref="DO240:DO251" si="1248">IF(DM240=0,0,DN240/DM240*1000)</f>
        <v>0</v>
      </c>
      <c r="DP240" s="55">
        <v>0</v>
      </c>
      <c r="DQ240" s="13">
        <v>0</v>
      </c>
      <c r="DR240" s="56">
        <f t="shared" ref="DR240:DR251" si="1249">IF(DP240=0,0,DQ240/DP240*1000)</f>
        <v>0</v>
      </c>
      <c r="DS240" s="55">
        <v>0</v>
      </c>
      <c r="DT240" s="13">
        <v>0</v>
      </c>
      <c r="DU240" s="56">
        <f t="shared" ref="DU240:DU251" si="1250">IF(DS240=0,0,DT240/DS240*1000)</f>
        <v>0</v>
      </c>
      <c r="DV240" s="55">
        <v>0</v>
      </c>
      <c r="DW240" s="13">
        <v>0</v>
      </c>
      <c r="DX240" s="56">
        <f t="shared" ref="DX240:DX251" si="1251">IF(DV240=0,0,DW240/DV240*1000)</f>
        <v>0</v>
      </c>
      <c r="DY240" s="55">
        <v>0</v>
      </c>
      <c r="DZ240" s="13">
        <v>0</v>
      </c>
      <c r="EA240" s="56">
        <f t="shared" ref="EA240:EA251" si="1252">IF(DY240=0,0,DZ240/DY240*1000)</f>
        <v>0</v>
      </c>
      <c r="EB240" s="55">
        <v>0</v>
      </c>
      <c r="EC240" s="13">
        <v>0</v>
      </c>
      <c r="ED240" s="56">
        <f t="shared" ref="ED240:ED251" si="1253">IF(EB240=0,0,EC240/EB240*1000)</f>
        <v>0</v>
      </c>
      <c r="EE240" s="87">
        <v>43.731999999999999</v>
      </c>
      <c r="EF240" s="13">
        <v>4637.4449999999997</v>
      </c>
      <c r="EG240" s="56">
        <f t="shared" ref="EG240:EG251" si="1254">IF(EE240=0,0,EF240/EE240*1000)</f>
        <v>106042.37171864996</v>
      </c>
      <c r="EH240" s="55">
        <v>0</v>
      </c>
      <c r="EI240" s="13">
        <v>0</v>
      </c>
      <c r="EJ240" s="56">
        <f t="shared" ref="EJ240:EJ251" si="1255">IF(EH240=0,0,EI240/EH240*1000)</f>
        <v>0</v>
      </c>
      <c r="EK240" s="55">
        <v>0</v>
      </c>
      <c r="EL240" s="13">
        <v>0</v>
      </c>
      <c r="EM240" s="56">
        <f t="shared" ref="EM240:EM251" si="1256">IF(EK240=0,0,EL240/EK240*1000)</f>
        <v>0</v>
      </c>
      <c r="EN240" s="11">
        <f>SUMIF($C$5:$EM$5,"Ton",C240:EM240)</f>
        <v>4111.2547999999997</v>
      </c>
      <c r="EO240" s="14">
        <f>SUMIF($C$5:$EM$5,"F*",C240:EM240)</f>
        <v>34178.544000000002</v>
      </c>
    </row>
    <row r="241" spans="1:145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57">IF(C241=0,0,D241/C241*1000)</f>
        <v>0</v>
      </c>
      <c r="F241" s="55">
        <v>0</v>
      </c>
      <c r="G241" s="13">
        <v>0</v>
      </c>
      <c r="H241" s="56">
        <f t="shared" si="1211"/>
        <v>0</v>
      </c>
      <c r="I241" s="55">
        <v>0</v>
      </c>
      <c r="J241" s="13">
        <v>0</v>
      </c>
      <c r="K241" s="56">
        <f t="shared" si="1212"/>
        <v>0</v>
      </c>
      <c r="L241" s="55">
        <v>0</v>
      </c>
      <c r="M241" s="13">
        <v>0</v>
      </c>
      <c r="N241" s="56">
        <f t="shared" si="1213"/>
        <v>0</v>
      </c>
      <c r="O241" s="55">
        <v>0</v>
      </c>
      <c r="P241" s="13">
        <v>0</v>
      </c>
      <c r="Q241" s="56">
        <f t="shared" si="1214"/>
        <v>0</v>
      </c>
      <c r="R241" s="87">
        <v>3.3999999999999998E-3</v>
      </c>
      <c r="S241" s="13">
        <v>0.16600000000000001</v>
      </c>
      <c r="T241" s="56">
        <f t="shared" si="1215"/>
        <v>48823.529411764714</v>
      </c>
      <c r="U241" s="87">
        <v>2E-3</v>
      </c>
      <c r="V241" s="13">
        <v>0.57799999999999996</v>
      </c>
      <c r="W241" s="56">
        <f t="shared" si="1216"/>
        <v>289000</v>
      </c>
      <c r="X241" s="55">
        <v>0</v>
      </c>
      <c r="Y241" s="13">
        <v>0</v>
      </c>
      <c r="Z241" s="56">
        <f t="shared" si="1217"/>
        <v>0</v>
      </c>
      <c r="AA241" s="55">
        <v>0</v>
      </c>
      <c r="AB241" s="13">
        <v>0</v>
      </c>
      <c r="AC241" s="56">
        <f t="shared" si="1218"/>
        <v>0</v>
      </c>
      <c r="AD241" s="87">
        <v>17.5</v>
      </c>
      <c r="AE241" s="13">
        <v>821.505</v>
      </c>
      <c r="AF241" s="56">
        <f t="shared" si="1219"/>
        <v>46943.142857142862</v>
      </c>
      <c r="AG241" s="87">
        <v>3095.95</v>
      </c>
      <c r="AH241" s="13">
        <v>16755.356</v>
      </c>
      <c r="AI241" s="56">
        <f t="shared" si="1220"/>
        <v>5412.024095996383</v>
      </c>
      <c r="AJ241" s="55">
        <v>0</v>
      </c>
      <c r="AK241" s="13">
        <v>0</v>
      </c>
      <c r="AL241" s="56">
        <f t="shared" si="1221"/>
        <v>0</v>
      </c>
      <c r="AM241" s="55">
        <v>0</v>
      </c>
      <c r="AN241" s="13">
        <v>0</v>
      </c>
      <c r="AO241" s="56">
        <f t="shared" si="1222"/>
        <v>0</v>
      </c>
      <c r="AP241" s="55">
        <v>0</v>
      </c>
      <c r="AQ241" s="13">
        <v>0</v>
      </c>
      <c r="AR241" s="56">
        <f t="shared" si="1223"/>
        <v>0</v>
      </c>
      <c r="AS241" s="55">
        <v>0</v>
      </c>
      <c r="AT241" s="13">
        <v>0</v>
      </c>
      <c r="AU241" s="56">
        <f t="shared" si="1224"/>
        <v>0</v>
      </c>
      <c r="AV241" s="55">
        <v>0</v>
      </c>
      <c r="AW241" s="13">
        <v>0</v>
      </c>
      <c r="AX241" s="56">
        <f t="shared" si="1225"/>
        <v>0</v>
      </c>
      <c r="AY241" s="55">
        <v>0</v>
      </c>
      <c r="AZ241" s="13">
        <v>0</v>
      </c>
      <c r="BA241" s="56">
        <f t="shared" si="1226"/>
        <v>0</v>
      </c>
      <c r="BB241" s="55">
        <v>0</v>
      </c>
      <c r="BC241" s="13">
        <v>0</v>
      </c>
      <c r="BD241" s="56">
        <f t="shared" si="1227"/>
        <v>0</v>
      </c>
      <c r="BE241" s="87">
        <v>0.25</v>
      </c>
      <c r="BF241" s="13">
        <v>38.86</v>
      </c>
      <c r="BG241" s="56">
        <f t="shared" si="1228"/>
        <v>155440</v>
      </c>
      <c r="BH241" s="55">
        <v>0</v>
      </c>
      <c r="BI241" s="13">
        <v>0</v>
      </c>
      <c r="BJ241" s="56">
        <f t="shared" si="1229"/>
        <v>0</v>
      </c>
      <c r="BK241" s="55">
        <v>0</v>
      </c>
      <c r="BL241" s="13">
        <v>0</v>
      </c>
      <c r="BM241" s="56">
        <f t="shared" si="1230"/>
        <v>0</v>
      </c>
      <c r="BN241" s="55">
        <v>0</v>
      </c>
      <c r="BO241" s="13">
        <v>0</v>
      </c>
      <c r="BP241" s="56">
        <f t="shared" si="1231"/>
        <v>0</v>
      </c>
      <c r="BQ241" s="55">
        <v>0</v>
      </c>
      <c r="BR241" s="13">
        <v>0</v>
      </c>
      <c r="BS241" s="56">
        <f t="shared" si="1232"/>
        <v>0</v>
      </c>
      <c r="BT241" s="55">
        <v>0</v>
      </c>
      <c r="BU241" s="13">
        <v>0</v>
      </c>
      <c r="BV241" s="56">
        <f t="shared" si="1233"/>
        <v>0</v>
      </c>
      <c r="BW241" s="55">
        <v>0</v>
      </c>
      <c r="BX241" s="13">
        <v>0</v>
      </c>
      <c r="BY241" s="56">
        <f t="shared" si="1234"/>
        <v>0</v>
      </c>
      <c r="BZ241" s="55">
        <v>0</v>
      </c>
      <c r="CA241" s="13">
        <v>0</v>
      </c>
      <c r="CB241" s="56">
        <f t="shared" si="1235"/>
        <v>0</v>
      </c>
      <c r="CC241" s="55">
        <v>0</v>
      </c>
      <c r="CD241" s="13">
        <v>0</v>
      </c>
      <c r="CE241" s="56">
        <f t="shared" si="1236"/>
        <v>0</v>
      </c>
      <c r="CF241" s="55">
        <v>0</v>
      </c>
      <c r="CG241" s="13">
        <v>0</v>
      </c>
      <c r="CH241" s="56">
        <f t="shared" si="1237"/>
        <v>0</v>
      </c>
      <c r="CI241" s="55">
        <v>0</v>
      </c>
      <c r="CJ241" s="13">
        <v>0</v>
      </c>
      <c r="CK241" s="56">
        <f t="shared" si="1238"/>
        <v>0</v>
      </c>
      <c r="CL241" s="55">
        <v>0</v>
      </c>
      <c r="CM241" s="13">
        <v>0</v>
      </c>
      <c r="CN241" s="56">
        <f t="shared" si="1239"/>
        <v>0</v>
      </c>
      <c r="CO241" s="55">
        <v>0</v>
      </c>
      <c r="CP241" s="13">
        <v>0</v>
      </c>
      <c r="CQ241" s="56">
        <f t="shared" si="1240"/>
        <v>0</v>
      </c>
      <c r="CR241" s="55">
        <v>0</v>
      </c>
      <c r="CS241" s="13">
        <v>0</v>
      </c>
      <c r="CT241" s="56">
        <f t="shared" si="1241"/>
        <v>0</v>
      </c>
      <c r="CU241" s="55">
        <v>0</v>
      </c>
      <c r="CV241" s="13">
        <v>0</v>
      </c>
      <c r="CW241" s="56">
        <f t="shared" si="1242"/>
        <v>0</v>
      </c>
      <c r="CX241" s="55">
        <v>0</v>
      </c>
      <c r="CY241" s="13">
        <v>0</v>
      </c>
      <c r="CZ241" s="56">
        <f t="shared" si="1243"/>
        <v>0</v>
      </c>
      <c r="DA241" s="55">
        <v>0</v>
      </c>
      <c r="DB241" s="13">
        <v>0</v>
      </c>
      <c r="DC241" s="56">
        <f t="shared" si="1244"/>
        <v>0</v>
      </c>
      <c r="DD241" s="87">
        <v>44</v>
      </c>
      <c r="DE241" s="13">
        <v>480.14499999999998</v>
      </c>
      <c r="DF241" s="56">
        <f t="shared" si="1245"/>
        <v>10912.386363636364</v>
      </c>
      <c r="DG241" s="55">
        <v>0</v>
      </c>
      <c r="DH241" s="13">
        <v>0</v>
      </c>
      <c r="DI241" s="56">
        <f t="shared" si="1246"/>
        <v>0</v>
      </c>
      <c r="DJ241" s="55">
        <v>0</v>
      </c>
      <c r="DK241" s="13">
        <v>0</v>
      </c>
      <c r="DL241" s="56">
        <f t="shared" si="1247"/>
        <v>0</v>
      </c>
      <c r="DM241" s="55">
        <v>0</v>
      </c>
      <c r="DN241" s="13">
        <v>0</v>
      </c>
      <c r="DO241" s="56">
        <f t="shared" si="1248"/>
        <v>0</v>
      </c>
      <c r="DP241" s="55">
        <v>0</v>
      </c>
      <c r="DQ241" s="13">
        <v>0</v>
      </c>
      <c r="DR241" s="56">
        <f t="shared" si="1249"/>
        <v>0</v>
      </c>
      <c r="DS241" s="55">
        <v>0</v>
      </c>
      <c r="DT241" s="13">
        <v>0</v>
      </c>
      <c r="DU241" s="56">
        <f t="shared" si="1250"/>
        <v>0</v>
      </c>
      <c r="DV241" s="55">
        <v>0</v>
      </c>
      <c r="DW241" s="13">
        <v>0</v>
      </c>
      <c r="DX241" s="56">
        <f t="shared" si="1251"/>
        <v>0</v>
      </c>
      <c r="DY241" s="55">
        <v>0</v>
      </c>
      <c r="DZ241" s="13">
        <v>0</v>
      </c>
      <c r="EA241" s="56">
        <f t="shared" si="1252"/>
        <v>0</v>
      </c>
      <c r="EB241" s="55">
        <v>0</v>
      </c>
      <c r="EC241" s="13">
        <v>0</v>
      </c>
      <c r="ED241" s="56">
        <f t="shared" si="1253"/>
        <v>0</v>
      </c>
      <c r="EE241" s="87">
        <v>22.943999999999999</v>
      </c>
      <c r="EF241" s="13">
        <v>2756.8829999999998</v>
      </c>
      <c r="EG241" s="56">
        <f t="shared" si="1254"/>
        <v>120157.03451882846</v>
      </c>
      <c r="EH241" s="55">
        <v>0</v>
      </c>
      <c r="EI241" s="13">
        <v>0</v>
      </c>
      <c r="EJ241" s="56">
        <f t="shared" si="1255"/>
        <v>0</v>
      </c>
      <c r="EK241" s="55">
        <v>0</v>
      </c>
      <c r="EL241" s="13">
        <v>0</v>
      </c>
      <c r="EM241" s="56">
        <f t="shared" si="1256"/>
        <v>0</v>
      </c>
      <c r="EN241" s="11">
        <f t="shared" ref="EN241:EN252" si="1258">SUMIF($C$5:$EM$5,"Ton",C241:EM241)</f>
        <v>3180.6493999999998</v>
      </c>
      <c r="EO241" s="14">
        <f t="shared" ref="EO241:EO252" si="1259">SUMIF($C$5:$EM$5,"F*",C241:EM241)</f>
        <v>20853.493000000002</v>
      </c>
    </row>
    <row r="242" spans="1:145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57"/>
        <v>0</v>
      </c>
      <c r="F242" s="55">
        <v>0</v>
      </c>
      <c r="G242" s="13">
        <v>0</v>
      </c>
      <c r="H242" s="56">
        <f t="shared" si="1211"/>
        <v>0</v>
      </c>
      <c r="I242" s="55">
        <v>0</v>
      </c>
      <c r="J242" s="13">
        <v>0</v>
      </c>
      <c r="K242" s="56">
        <f t="shared" si="1212"/>
        <v>0</v>
      </c>
      <c r="L242" s="55">
        <v>0</v>
      </c>
      <c r="M242" s="13">
        <v>0</v>
      </c>
      <c r="N242" s="56">
        <f t="shared" si="1213"/>
        <v>0</v>
      </c>
      <c r="O242" s="55">
        <v>0</v>
      </c>
      <c r="P242" s="13">
        <v>0</v>
      </c>
      <c r="Q242" s="56">
        <f t="shared" si="1214"/>
        <v>0</v>
      </c>
      <c r="R242" s="55">
        <v>0</v>
      </c>
      <c r="S242" s="13">
        <v>0</v>
      </c>
      <c r="T242" s="56">
        <f t="shared" si="1215"/>
        <v>0</v>
      </c>
      <c r="U242" s="55">
        <v>0</v>
      </c>
      <c r="V242" s="13">
        <v>0</v>
      </c>
      <c r="W242" s="56">
        <f t="shared" si="1216"/>
        <v>0</v>
      </c>
      <c r="X242" s="55">
        <v>0</v>
      </c>
      <c r="Y242" s="13">
        <v>0</v>
      </c>
      <c r="Z242" s="56">
        <f t="shared" si="1217"/>
        <v>0</v>
      </c>
      <c r="AA242" s="55">
        <v>0</v>
      </c>
      <c r="AB242" s="13">
        <v>0</v>
      </c>
      <c r="AC242" s="56">
        <f t="shared" si="1218"/>
        <v>0</v>
      </c>
      <c r="AD242" s="87">
        <v>50</v>
      </c>
      <c r="AE242" s="13">
        <v>1432.221</v>
      </c>
      <c r="AF242" s="56">
        <f t="shared" si="1219"/>
        <v>28644.420000000002</v>
      </c>
      <c r="AG242" s="87">
        <v>4861.8900000000003</v>
      </c>
      <c r="AH242" s="13">
        <v>28450.830999999998</v>
      </c>
      <c r="AI242" s="56">
        <f t="shared" si="1220"/>
        <v>5851.804750827353</v>
      </c>
      <c r="AJ242" s="55">
        <v>0</v>
      </c>
      <c r="AK242" s="13">
        <v>0</v>
      </c>
      <c r="AL242" s="56">
        <f t="shared" si="1221"/>
        <v>0</v>
      </c>
      <c r="AM242" s="55">
        <v>0</v>
      </c>
      <c r="AN242" s="13">
        <v>0</v>
      </c>
      <c r="AO242" s="56">
        <f t="shared" si="1222"/>
        <v>0</v>
      </c>
      <c r="AP242" s="55">
        <v>0</v>
      </c>
      <c r="AQ242" s="13">
        <v>0</v>
      </c>
      <c r="AR242" s="56">
        <f t="shared" si="1223"/>
        <v>0</v>
      </c>
      <c r="AS242" s="55">
        <v>0</v>
      </c>
      <c r="AT242" s="13">
        <v>0</v>
      </c>
      <c r="AU242" s="56">
        <f t="shared" si="1224"/>
        <v>0</v>
      </c>
      <c r="AV242" s="55">
        <v>0</v>
      </c>
      <c r="AW242" s="13">
        <v>0</v>
      </c>
      <c r="AX242" s="56">
        <f t="shared" si="1225"/>
        <v>0</v>
      </c>
      <c r="AY242" s="55">
        <v>0</v>
      </c>
      <c r="AZ242" s="13">
        <v>0</v>
      </c>
      <c r="BA242" s="56">
        <f t="shared" si="1226"/>
        <v>0</v>
      </c>
      <c r="BB242" s="55">
        <v>0</v>
      </c>
      <c r="BC242" s="13">
        <v>0</v>
      </c>
      <c r="BD242" s="56">
        <f t="shared" si="1227"/>
        <v>0</v>
      </c>
      <c r="BE242" s="87">
        <v>0.98</v>
      </c>
      <c r="BF242" s="13">
        <v>173.02600000000001</v>
      </c>
      <c r="BG242" s="56">
        <f t="shared" si="1228"/>
        <v>176557.14285714287</v>
      </c>
      <c r="BH242" s="55">
        <v>0</v>
      </c>
      <c r="BI242" s="13">
        <v>0</v>
      </c>
      <c r="BJ242" s="56">
        <f t="shared" si="1229"/>
        <v>0</v>
      </c>
      <c r="BK242" s="55">
        <v>0</v>
      </c>
      <c r="BL242" s="13">
        <v>0</v>
      </c>
      <c r="BM242" s="56">
        <f t="shared" si="1230"/>
        <v>0</v>
      </c>
      <c r="BN242" s="55">
        <v>0</v>
      </c>
      <c r="BO242" s="13">
        <v>0</v>
      </c>
      <c r="BP242" s="56">
        <f t="shared" si="1231"/>
        <v>0</v>
      </c>
      <c r="BQ242" s="55">
        <v>0</v>
      </c>
      <c r="BR242" s="13">
        <v>0</v>
      </c>
      <c r="BS242" s="56">
        <f t="shared" si="1232"/>
        <v>0</v>
      </c>
      <c r="BT242" s="55">
        <v>0</v>
      </c>
      <c r="BU242" s="13">
        <v>0</v>
      </c>
      <c r="BV242" s="56">
        <f t="shared" si="1233"/>
        <v>0</v>
      </c>
      <c r="BW242" s="55">
        <v>0</v>
      </c>
      <c r="BX242" s="13">
        <v>0</v>
      </c>
      <c r="BY242" s="56">
        <f t="shared" si="1234"/>
        <v>0</v>
      </c>
      <c r="BZ242" s="55">
        <v>0</v>
      </c>
      <c r="CA242" s="13">
        <v>0</v>
      </c>
      <c r="CB242" s="56">
        <f t="shared" si="1235"/>
        <v>0</v>
      </c>
      <c r="CC242" s="87">
        <v>417.92</v>
      </c>
      <c r="CD242" s="13">
        <v>11514.66</v>
      </c>
      <c r="CE242" s="56">
        <f t="shared" si="1236"/>
        <v>27552.306661562019</v>
      </c>
      <c r="CF242" s="55">
        <v>0</v>
      </c>
      <c r="CG242" s="13">
        <v>0</v>
      </c>
      <c r="CH242" s="56">
        <f t="shared" si="1237"/>
        <v>0</v>
      </c>
      <c r="CI242" s="55">
        <v>0</v>
      </c>
      <c r="CJ242" s="13">
        <v>0</v>
      </c>
      <c r="CK242" s="56">
        <f t="shared" si="1238"/>
        <v>0</v>
      </c>
      <c r="CL242" s="55">
        <v>0</v>
      </c>
      <c r="CM242" s="13">
        <v>0</v>
      </c>
      <c r="CN242" s="56">
        <f t="shared" si="1239"/>
        <v>0</v>
      </c>
      <c r="CO242" s="55">
        <v>0</v>
      </c>
      <c r="CP242" s="13">
        <v>0</v>
      </c>
      <c r="CQ242" s="56">
        <f t="shared" si="1240"/>
        <v>0</v>
      </c>
      <c r="CR242" s="55">
        <v>0</v>
      </c>
      <c r="CS242" s="13">
        <v>0</v>
      </c>
      <c r="CT242" s="56">
        <f t="shared" si="1241"/>
        <v>0</v>
      </c>
      <c r="CU242" s="55">
        <v>0</v>
      </c>
      <c r="CV242" s="13">
        <v>0</v>
      </c>
      <c r="CW242" s="56">
        <f t="shared" si="1242"/>
        <v>0</v>
      </c>
      <c r="CX242" s="55">
        <v>0</v>
      </c>
      <c r="CY242" s="13">
        <v>0</v>
      </c>
      <c r="CZ242" s="56">
        <f t="shared" si="1243"/>
        <v>0</v>
      </c>
      <c r="DA242" s="55">
        <v>0</v>
      </c>
      <c r="DB242" s="13">
        <v>0</v>
      </c>
      <c r="DC242" s="56">
        <f t="shared" si="1244"/>
        <v>0</v>
      </c>
      <c r="DD242" s="55">
        <v>0</v>
      </c>
      <c r="DE242" s="13">
        <v>0</v>
      </c>
      <c r="DF242" s="56">
        <f t="shared" si="1245"/>
        <v>0</v>
      </c>
      <c r="DG242" s="55">
        <v>0</v>
      </c>
      <c r="DH242" s="13">
        <v>0</v>
      </c>
      <c r="DI242" s="56">
        <f t="shared" si="1246"/>
        <v>0</v>
      </c>
      <c r="DJ242" s="55">
        <v>0</v>
      </c>
      <c r="DK242" s="13">
        <v>0</v>
      </c>
      <c r="DL242" s="56">
        <f t="shared" si="1247"/>
        <v>0</v>
      </c>
      <c r="DM242" s="55">
        <v>0</v>
      </c>
      <c r="DN242" s="13">
        <v>0</v>
      </c>
      <c r="DO242" s="56">
        <f t="shared" si="1248"/>
        <v>0</v>
      </c>
      <c r="DP242" s="55">
        <v>0</v>
      </c>
      <c r="DQ242" s="13">
        <v>0</v>
      </c>
      <c r="DR242" s="56">
        <f t="shared" si="1249"/>
        <v>0</v>
      </c>
      <c r="DS242" s="55">
        <v>0</v>
      </c>
      <c r="DT242" s="13">
        <v>0</v>
      </c>
      <c r="DU242" s="56">
        <f t="shared" si="1250"/>
        <v>0</v>
      </c>
      <c r="DV242" s="55">
        <v>0</v>
      </c>
      <c r="DW242" s="13">
        <v>0</v>
      </c>
      <c r="DX242" s="56">
        <f t="shared" si="1251"/>
        <v>0</v>
      </c>
      <c r="DY242" s="55">
        <v>0</v>
      </c>
      <c r="DZ242" s="13">
        <v>0</v>
      </c>
      <c r="EA242" s="56">
        <f t="shared" si="1252"/>
        <v>0</v>
      </c>
      <c r="EB242" s="87">
        <v>14.89424</v>
      </c>
      <c r="EC242" s="13">
        <v>1706.527</v>
      </c>
      <c r="ED242" s="56">
        <f t="shared" si="1253"/>
        <v>114576.30600822868</v>
      </c>
      <c r="EE242" s="87">
        <v>32.121000000000002</v>
      </c>
      <c r="EF242" s="13">
        <v>2737.6880000000001</v>
      </c>
      <c r="EG242" s="56">
        <f t="shared" si="1254"/>
        <v>85230.472276703702</v>
      </c>
      <c r="EH242" s="55">
        <v>0</v>
      </c>
      <c r="EI242" s="13">
        <v>0</v>
      </c>
      <c r="EJ242" s="56">
        <f t="shared" si="1255"/>
        <v>0</v>
      </c>
      <c r="EK242" s="55">
        <v>0</v>
      </c>
      <c r="EL242" s="13">
        <v>0</v>
      </c>
      <c r="EM242" s="56">
        <f t="shared" si="1256"/>
        <v>0</v>
      </c>
      <c r="EN242" s="11">
        <f t="shared" si="1258"/>
        <v>5377.8052399999997</v>
      </c>
      <c r="EO242" s="14">
        <f t="shared" si="1259"/>
        <v>46014.953000000001</v>
      </c>
    </row>
    <row r="243" spans="1:145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211"/>
        <v>0</v>
      </c>
      <c r="I243" s="55">
        <v>0</v>
      </c>
      <c r="J243" s="13">
        <v>0</v>
      </c>
      <c r="K243" s="56">
        <f t="shared" si="1212"/>
        <v>0</v>
      </c>
      <c r="L243" s="55">
        <v>0</v>
      </c>
      <c r="M243" s="13">
        <v>0</v>
      </c>
      <c r="N243" s="56">
        <f t="shared" si="1213"/>
        <v>0</v>
      </c>
      <c r="O243" s="55">
        <v>0</v>
      </c>
      <c r="P243" s="13">
        <v>0</v>
      </c>
      <c r="Q243" s="56">
        <f t="shared" si="1214"/>
        <v>0</v>
      </c>
      <c r="R243" s="55">
        <v>0</v>
      </c>
      <c r="S243" s="13">
        <v>0</v>
      </c>
      <c r="T243" s="56">
        <f t="shared" si="1215"/>
        <v>0</v>
      </c>
      <c r="U243" s="87">
        <v>33.036000000000001</v>
      </c>
      <c r="V243" s="13">
        <v>1743.569</v>
      </c>
      <c r="W243" s="56">
        <f t="shared" si="1216"/>
        <v>52777.848407797552</v>
      </c>
      <c r="X243" s="87">
        <v>144</v>
      </c>
      <c r="Y243" s="13">
        <v>7546.3819999999996</v>
      </c>
      <c r="Z243" s="56">
        <f t="shared" si="1217"/>
        <v>52405.430555555555</v>
      </c>
      <c r="AA243" s="55">
        <v>0</v>
      </c>
      <c r="AB243" s="13">
        <v>0</v>
      </c>
      <c r="AC243" s="56">
        <f t="shared" si="1218"/>
        <v>0</v>
      </c>
      <c r="AD243" s="87">
        <v>50</v>
      </c>
      <c r="AE243" s="13">
        <v>2313.971</v>
      </c>
      <c r="AF243" s="56">
        <f t="shared" si="1219"/>
        <v>46279.42</v>
      </c>
      <c r="AG243" s="87">
        <v>2497.6732499999998</v>
      </c>
      <c r="AH243" s="13">
        <v>24631.589</v>
      </c>
      <c r="AI243" s="56">
        <f t="shared" si="1220"/>
        <v>9861.8139902807543</v>
      </c>
      <c r="AJ243" s="55">
        <v>0</v>
      </c>
      <c r="AK243" s="13">
        <v>0</v>
      </c>
      <c r="AL243" s="56">
        <f t="shared" si="1221"/>
        <v>0</v>
      </c>
      <c r="AM243" s="87">
        <v>1.1000000000000001</v>
      </c>
      <c r="AN243" s="13">
        <v>914.77</v>
      </c>
      <c r="AO243" s="56">
        <f t="shared" si="1222"/>
        <v>831609.09090909082</v>
      </c>
      <c r="AP243" s="55">
        <v>0</v>
      </c>
      <c r="AQ243" s="13">
        <v>0</v>
      </c>
      <c r="AR243" s="56">
        <f t="shared" si="1223"/>
        <v>0</v>
      </c>
      <c r="AS243" s="55">
        <v>0</v>
      </c>
      <c r="AT243" s="13">
        <v>0</v>
      </c>
      <c r="AU243" s="56">
        <f t="shared" si="1224"/>
        <v>0</v>
      </c>
      <c r="AV243" s="55">
        <v>0</v>
      </c>
      <c r="AW243" s="13">
        <v>0</v>
      </c>
      <c r="AX243" s="56">
        <f t="shared" si="1225"/>
        <v>0</v>
      </c>
      <c r="AY243" s="55">
        <v>0</v>
      </c>
      <c r="AZ243" s="13">
        <v>0</v>
      </c>
      <c r="BA243" s="56">
        <f t="shared" si="1226"/>
        <v>0</v>
      </c>
      <c r="BB243" s="55">
        <v>0</v>
      </c>
      <c r="BC243" s="13">
        <v>0</v>
      </c>
      <c r="BD243" s="56">
        <f t="shared" si="1227"/>
        <v>0</v>
      </c>
      <c r="BE243" s="55">
        <v>0</v>
      </c>
      <c r="BF243" s="13">
        <v>0</v>
      </c>
      <c r="BG243" s="56">
        <f t="shared" si="1228"/>
        <v>0</v>
      </c>
      <c r="BH243" s="55">
        <v>0</v>
      </c>
      <c r="BI243" s="13">
        <v>0</v>
      </c>
      <c r="BJ243" s="56">
        <f t="shared" si="1229"/>
        <v>0</v>
      </c>
      <c r="BK243" s="55">
        <v>0</v>
      </c>
      <c r="BL243" s="13">
        <v>0</v>
      </c>
      <c r="BM243" s="56">
        <f t="shared" si="1230"/>
        <v>0</v>
      </c>
      <c r="BN243" s="55">
        <v>0</v>
      </c>
      <c r="BO243" s="13">
        <v>0</v>
      </c>
      <c r="BP243" s="56">
        <f t="shared" si="1231"/>
        <v>0</v>
      </c>
      <c r="BQ243" s="55">
        <v>0</v>
      </c>
      <c r="BR243" s="13">
        <v>0</v>
      </c>
      <c r="BS243" s="56">
        <f t="shared" si="1232"/>
        <v>0</v>
      </c>
      <c r="BT243" s="55">
        <v>0</v>
      </c>
      <c r="BU243" s="13">
        <v>0</v>
      </c>
      <c r="BV243" s="56">
        <f t="shared" si="1233"/>
        <v>0</v>
      </c>
      <c r="BW243" s="55">
        <v>0</v>
      </c>
      <c r="BX243" s="13">
        <v>0</v>
      </c>
      <c r="BY243" s="56">
        <f t="shared" si="1234"/>
        <v>0</v>
      </c>
      <c r="BZ243" s="55">
        <v>0</v>
      </c>
      <c r="CA243" s="13">
        <v>0</v>
      </c>
      <c r="CB243" s="56">
        <f t="shared" si="1235"/>
        <v>0</v>
      </c>
      <c r="CC243" s="87">
        <v>4.7320000000000001E-2</v>
      </c>
      <c r="CD243" s="13">
        <v>1629.585</v>
      </c>
      <c r="CE243" s="88">
        <f t="shared" si="1236"/>
        <v>34437552.8317836</v>
      </c>
      <c r="CF243" s="55">
        <v>0</v>
      </c>
      <c r="CG243" s="13">
        <v>0</v>
      </c>
      <c r="CH243" s="56">
        <f t="shared" si="1237"/>
        <v>0</v>
      </c>
      <c r="CI243" s="55">
        <v>0</v>
      </c>
      <c r="CJ243" s="13">
        <v>0</v>
      </c>
      <c r="CK243" s="56">
        <f t="shared" si="1238"/>
        <v>0</v>
      </c>
      <c r="CL243" s="55">
        <v>0</v>
      </c>
      <c r="CM243" s="13">
        <v>0</v>
      </c>
      <c r="CN243" s="56">
        <f t="shared" si="1239"/>
        <v>0</v>
      </c>
      <c r="CO243" s="55">
        <v>0</v>
      </c>
      <c r="CP243" s="13">
        <v>0</v>
      </c>
      <c r="CQ243" s="56">
        <f t="shared" si="1240"/>
        <v>0</v>
      </c>
      <c r="CR243" s="55">
        <v>0</v>
      </c>
      <c r="CS243" s="13">
        <v>0</v>
      </c>
      <c r="CT243" s="56">
        <f t="shared" si="1241"/>
        <v>0</v>
      </c>
      <c r="CU243" s="55">
        <v>0</v>
      </c>
      <c r="CV243" s="13">
        <v>0</v>
      </c>
      <c r="CW243" s="56">
        <f t="shared" si="1242"/>
        <v>0</v>
      </c>
      <c r="CX243" s="55">
        <v>0</v>
      </c>
      <c r="CY243" s="13">
        <v>0</v>
      </c>
      <c r="CZ243" s="56">
        <f t="shared" si="1243"/>
        <v>0</v>
      </c>
      <c r="DA243" s="55">
        <v>0</v>
      </c>
      <c r="DB243" s="13">
        <v>0</v>
      </c>
      <c r="DC243" s="56">
        <f t="shared" si="1244"/>
        <v>0</v>
      </c>
      <c r="DD243" s="55">
        <v>0</v>
      </c>
      <c r="DE243" s="13">
        <v>0</v>
      </c>
      <c r="DF243" s="56">
        <f t="shared" si="1245"/>
        <v>0</v>
      </c>
      <c r="DG243" s="55">
        <v>0</v>
      </c>
      <c r="DH243" s="13">
        <v>0</v>
      </c>
      <c r="DI243" s="56">
        <f t="shared" si="1246"/>
        <v>0</v>
      </c>
      <c r="DJ243" s="55">
        <v>0</v>
      </c>
      <c r="DK243" s="13">
        <v>0</v>
      </c>
      <c r="DL243" s="56">
        <f t="shared" si="1247"/>
        <v>0</v>
      </c>
      <c r="DM243" s="55">
        <v>0</v>
      </c>
      <c r="DN243" s="13">
        <v>0</v>
      </c>
      <c r="DO243" s="56">
        <f t="shared" si="1248"/>
        <v>0</v>
      </c>
      <c r="DP243" s="55">
        <v>0</v>
      </c>
      <c r="DQ243" s="13">
        <v>0</v>
      </c>
      <c r="DR243" s="56">
        <f t="shared" si="1249"/>
        <v>0</v>
      </c>
      <c r="DS243" s="55">
        <v>0</v>
      </c>
      <c r="DT243" s="13">
        <v>0</v>
      </c>
      <c r="DU243" s="56">
        <f t="shared" si="1250"/>
        <v>0</v>
      </c>
      <c r="DV243" s="55">
        <v>0</v>
      </c>
      <c r="DW243" s="13">
        <v>0</v>
      </c>
      <c r="DX243" s="56">
        <f t="shared" si="1251"/>
        <v>0</v>
      </c>
      <c r="DY243" s="55">
        <v>0</v>
      </c>
      <c r="DZ243" s="13">
        <v>0</v>
      </c>
      <c r="EA243" s="56">
        <f t="shared" si="1252"/>
        <v>0</v>
      </c>
      <c r="EB243" s="87">
        <v>29.795000000000002</v>
      </c>
      <c r="EC243" s="13">
        <v>3780.0949999999998</v>
      </c>
      <c r="ED243" s="56">
        <f t="shared" si="1253"/>
        <v>126870.1124349723</v>
      </c>
      <c r="EE243" s="87">
        <v>78.875</v>
      </c>
      <c r="EF243" s="13">
        <v>6333.4489999999996</v>
      </c>
      <c r="EG243" s="56">
        <f t="shared" si="1254"/>
        <v>80297.293185419956</v>
      </c>
      <c r="EH243" s="87">
        <v>14.565</v>
      </c>
      <c r="EI243" s="13">
        <v>487.20800000000003</v>
      </c>
      <c r="EJ243" s="56">
        <f t="shared" si="1255"/>
        <v>33450.600755235158</v>
      </c>
      <c r="EK243" s="55">
        <v>0</v>
      </c>
      <c r="EL243" s="13">
        <v>0</v>
      </c>
      <c r="EM243" s="56">
        <f t="shared" si="1256"/>
        <v>0</v>
      </c>
      <c r="EN243" s="11">
        <f t="shared" si="1258"/>
        <v>2849.09157</v>
      </c>
      <c r="EO243" s="14">
        <f t="shared" si="1259"/>
        <v>49380.617999999995</v>
      </c>
    </row>
    <row r="244" spans="1:145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60">IF(C244=0,0,D244/C244*1000)</f>
        <v>0</v>
      </c>
      <c r="F244" s="55">
        <v>0</v>
      </c>
      <c r="G244" s="13">
        <v>0</v>
      </c>
      <c r="H244" s="56">
        <f t="shared" si="1211"/>
        <v>0</v>
      </c>
      <c r="I244" s="55">
        <v>0</v>
      </c>
      <c r="J244" s="13">
        <v>0</v>
      </c>
      <c r="K244" s="56">
        <f t="shared" si="1212"/>
        <v>0</v>
      </c>
      <c r="L244" s="55">
        <v>0</v>
      </c>
      <c r="M244" s="13">
        <v>0</v>
      </c>
      <c r="N244" s="56">
        <f t="shared" si="1213"/>
        <v>0</v>
      </c>
      <c r="O244" s="55">
        <v>0</v>
      </c>
      <c r="P244" s="13">
        <v>0</v>
      </c>
      <c r="Q244" s="56">
        <f t="shared" si="1214"/>
        <v>0</v>
      </c>
      <c r="R244" s="55">
        <v>0</v>
      </c>
      <c r="S244" s="13">
        <v>0</v>
      </c>
      <c r="T244" s="56">
        <f t="shared" si="1215"/>
        <v>0</v>
      </c>
      <c r="U244" s="55">
        <v>0</v>
      </c>
      <c r="V244" s="13">
        <v>0</v>
      </c>
      <c r="W244" s="56">
        <f t="shared" si="1216"/>
        <v>0</v>
      </c>
      <c r="X244" s="87">
        <v>18</v>
      </c>
      <c r="Y244" s="13">
        <v>2059.1689999999999</v>
      </c>
      <c r="Z244" s="56">
        <f t="shared" si="1217"/>
        <v>114398.27777777777</v>
      </c>
      <c r="AA244" s="55">
        <v>0</v>
      </c>
      <c r="AB244" s="13">
        <v>0</v>
      </c>
      <c r="AC244" s="56">
        <f t="shared" si="1218"/>
        <v>0</v>
      </c>
      <c r="AD244" s="87">
        <v>89</v>
      </c>
      <c r="AE244" s="13">
        <v>3235.7289999999998</v>
      </c>
      <c r="AF244" s="56">
        <f t="shared" si="1219"/>
        <v>36356.505617977527</v>
      </c>
      <c r="AG244" s="87">
        <v>18857.194100000001</v>
      </c>
      <c r="AH244" s="13">
        <v>26903.919999999998</v>
      </c>
      <c r="AI244" s="56">
        <f t="shared" si="1220"/>
        <v>1426.7191533018158</v>
      </c>
      <c r="AJ244" s="55">
        <v>0</v>
      </c>
      <c r="AK244" s="13">
        <v>0</v>
      </c>
      <c r="AL244" s="56">
        <f t="shared" si="1221"/>
        <v>0</v>
      </c>
      <c r="AM244" s="87">
        <v>99.2</v>
      </c>
      <c r="AN244" s="13">
        <v>1046.819</v>
      </c>
      <c r="AO244" s="56">
        <f t="shared" si="1222"/>
        <v>10552.610887096775</v>
      </c>
      <c r="AP244" s="55">
        <v>0</v>
      </c>
      <c r="AQ244" s="13">
        <v>0</v>
      </c>
      <c r="AR244" s="56">
        <f t="shared" si="1223"/>
        <v>0</v>
      </c>
      <c r="AS244" s="55">
        <v>0</v>
      </c>
      <c r="AT244" s="13">
        <v>0</v>
      </c>
      <c r="AU244" s="56">
        <f t="shared" si="1224"/>
        <v>0</v>
      </c>
      <c r="AV244" s="55">
        <v>0</v>
      </c>
      <c r="AW244" s="13">
        <v>0</v>
      </c>
      <c r="AX244" s="56">
        <f t="shared" si="1225"/>
        <v>0</v>
      </c>
      <c r="AY244" s="55">
        <v>0</v>
      </c>
      <c r="AZ244" s="13">
        <v>0</v>
      </c>
      <c r="BA244" s="56">
        <f t="shared" si="1226"/>
        <v>0</v>
      </c>
      <c r="BB244" s="55">
        <v>0</v>
      </c>
      <c r="BC244" s="13">
        <v>0</v>
      </c>
      <c r="BD244" s="56">
        <f t="shared" si="1227"/>
        <v>0</v>
      </c>
      <c r="BE244" s="55">
        <v>0</v>
      </c>
      <c r="BF244" s="13">
        <v>0</v>
      </c>
      <c r="BG244" s="56">
        <f t="shared" si="1228"/>
        <v>0</v>
      </c>
      <c r="BH244" s="55">
        <v>0</v>
      </c>
      <c r="BI244" s="13">
        <v>0</v>
      </c>
      <c r="BJ244" s="56">
        <f t="shared" si="1229"/>
        <v>0</v>
      </c>
      <c r="BK244" s="55">
        <v>0</v>
      </c>
      <c r="BL244" s="13">
        <v>0</v>
      </c>
      <c r="BM244" s="56">
        <f t="shared" si="1230"/>
        <v>0</v>
      </c>
      <c r="BN244" s="55">
        <v>0</v>
      </c>
      <c r="BO244" s="13">
        <v>0</v>
      </c>
      <c r="BP244" s="56">
        <f t="shared" si="1231"/>
        <v>0</v>
      </c>
      <c r="BQ244" s="55">
        <v>0</v>
      </c>
      <c r="BR244" s="13">
        <v>0</v>
      </c>
      <c r="BS244" s="56">
        <f t="shared" si="1232"/>
        <v>0</v>
      </c>
      <c r="BT244" s="55">
        <v>0</v>
      </c>
      <c r="BU244" s="13">
        <v>0</v>
      </c>
      <c r="BV244" s="56">
        <f t="shared" si="1233"/>
        <v>0</v>
      </c>
      <c r="BW244" s="55">
        <v>0</v>
      </c>
      <c r="BX244" s="13">
        <v>0</v>
      </c>
      <c r="BY244" s="56">
        <f t="shared" si="1234"/>
        <v>0</v>
      </c>
      <c r="BZ244" s="55">
        <v>0</v>
      </c>
      <c r="CA244" s="13">
        <v>0</v>
      </c>
      <c r="CB244" s="56">
        <f t="shared" si="1235"/>
        <v>0</v>
      </c>
      <c r="CC244" s="55">
        <v>0</v>
      </c>
      <c r="CD244" s="13">
        <v>0</v>
      </c>
      <c r="CE244" s="56">
        <f t="shared" si="1236"/>
        <v>0</v>
      </c>
      <c r="CF244" s="55">
        <v>0</v>
      </c>
      <c r="CG244" s="13">
        <v>0</v>
      </c>
      <c r="CH244" s="56">
        <f t="shared" si="1237"/>
        <v>0</v>
      </c>
      <c r="CI244" s="55">
        <v>0</v>
      </c>
      <c r="CJ244" s="13">
        <v>0</v>
      </c>
      <c r="CK244" s="56">
        <f t="shared" si="1238"/>
        <v>0</v>
      </c>
      <c r="CL244" s="55">
        <v>0</v>
      </c>
      <c r="CM244" s="13">
        <v>0</v>
      </c>
      <c r="CN244" s="56">
        <f t="shared" si="1239"/>
        <v>0</v>
      </c>
      <c r="CO244" s="55">
        <v>0</v>
      </c>
      <c r="CP244" s="13">
        <v>0</v>
      </c>
      <c r="CQ244" s="56">
        <f t="shared" si="1240"/>
        <v>0</v>
      </c>
      <c r="CR244" s="55">
        <v>0</v>
      </c>
      <c r="CS244" s="13">
        <v>0</v>
      </c>
      <c r="CT244" s="56">
        <f t="shared" si="1241"/>
        <v>0</v>
      </c>
      <c r="CU244" s="55">
        <v>0</v>
      </c>
      <c r="CV244" s="13">
        <v>0</v>
      </c>
      <c r="CW244" s="56">
        <f t="shared" si="1242"/>
        <v>0</v>
      </c>
      <c r="CX244" s="55">
        <v>0</v>
      </c>
      <c r="CY244" s="13">
        <v>0</v>
      </c>
      <c r="CZ244" s="56">
        <f t="shared" si="1243"/>
        <v>0</v>
      </c>
      <c r="DA244" s="55">
        <v>0</v>
      </c>
      <c r="DB244" s="13">
        <v>0</v>
      </c>
      <c r="DC244" s="56">
        <f t="shared" si="1244"/>
        <v>0</v>
      </c>
      <c r="DD244" s="87">
        <v>44</v>
      </c>
      <c r="DE244" s="13">
        <v>410.47399999999999</v>
      </c>
      <c r="DF244" s="56">
        <f t="shared" si="1245"/>
        <v>9328.954545454546</v>
      </c>
      <c r="DG244" s="55">
        <v>0</v>
      </c>
      <c r="DH244" s="13">
        <v>0</v>
      </c>
      <c r="DI244" s="56">
        <f t="shared" si="1246"/>
        <v>0</v>
      </c>
      <c r="DJ244" s="55">
        <v>0</v>
      </c>
      <c r="DK244" s="13">
        <v>0</v>
      </c>
      <c r="DL244" s="56">
        <f t="shared" si="1247"/>
        <v>0</v>
      </c>
      <c r="DM244" s="55">
        <v>0</v>
      </c>
      <c r="DN244" s="13">
        <v>0</v>
      </c>
      <c r="DO244" s="56">
        <f t="shared" si="1248"/>
        <v>0</v>
      </c>
      <c r="DP244" s="55">
        <v>0</v>
      </c>
      <c r="DQ244" s="13">
        <v>0</v>
      </c>
      <c r="DR244" s="56">
        <f t="shared" si="1249"/>
        <v>0</v>
      </c>
      <c r="DS244" s="55">
        <v>0</v>
      </c>
      <c r="DT244" s="13">
        <v>0</v>
      </c>
      <c r="DU244" s="56">
        <f t="shared" si="1250"/>
        <v>0</v>
      </c>
      <c r="DV244" s="55">
        <v>0</v>
      </c>
      <c r="DW244" s="13">
        <v>0</v>
      </c>
      <c r="DX244" s="56">
        <f t="shared" si="1251"/>
        <v>0</v>
      </c>
      <c r="DY244" s="55">
        <v>0</v>
      </c>
      <c r="DZ244" s="13">
        <v>0</v>
      </c>
      <c r="EA244" s="56">
        <f t="shared" si="1252"/>
        <v>0</v>
      </c>
      <c r="EB244" s="87">
        <v>19.224</v>
      </c>
      <c r="EC244" s="13">
        <v>4103.37</v>
      </c>
      <c r="ED244" s="56">
        <f t="shared" si="1253"/>
        <v>213450.3745318352</v>
      </c>
      <c r="EE244" s="87">
        <v>18.899999999999999</v>
      </c>
      <c r="EF244" s="13">
        <v>1288.5840000000001</v>
      </c>
      <c r="EG244" s="56">
        <f t="shared" si="1254"/>
        <v>68179.047619047618</v>
      </c>
      <c r="EH244" s="55">
        <v>0</v>
      </c>
      <c r="EI244" s="13">
        <v>0</v>
      </c>
      <c r="EJ244" s="56">
        <f t="shared" si="1255"/>
        <v>0</v>
      </c>
      <c r="EK244" s="55">
        <v>0</v>
      </c>
      <c r="EL244" s="13">
        <v>0</v>
      </c>
      <c r="EM244" s="56">
        <f t="shared" si="1256"/>
        <v>0</v>
      </c>
      <c r="EN244" s="11">
        <f t="shared" si="1258"/>
        <v>19145.518100000001</v>
      </c>
      <c r="EO244" s="14">
        <f t="shared" si="1259"/>
        <v>39048.06500000001</v>
      </c>
    </row>
    <row r="245" spans="1:145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60"/>
        <v>0</v>
      </c>
      <c r="F245" s="55">
        <v>0</v>
      </c>
      <c r="G245" s="13">
        <v>0</v>
      </c>
      <c r="H245" s="56">
        <f t="shared" si="1211"/>
        <v>0</v>
      </c>
      <c r="I245" s="87">
        <v>189</v>
      </c>
      <c r="J245" s="13">
        <v>9630.2880000000005</v>
      </c>
      <c r="K245" s="56">
        <f t="shared" si="1212"/>
        <v>50953.904761904763</v>
      </c>
      <c r="L245" s="55">
        <v>0</v>
      </c>
      <c r="M245" s="13">
        <v>0</v>
      </c>
      <c r="N245" s="56">
        <f t="shared" si="1213"/>
        <v>0</v>
      </c>
      <c r="O245" s="55">
        <v>0</v>
      </c>
      <c r="P245" s="13">
        <v>0</v>
      </c>
      <c r="Q245" s="56">
        <f t="shared" si="1214"/>
        <v>0</v>
      </c>
      <c r="R245" s="55">
        <v>0</v>
      </c>
      <c r="S245" s="13">
        <v>0</v>
      </c>
      <c r="T245" s="56">
        <f t="shared" si="1215"/>
        <v>0</v>
      </c>
      <c r="U245" s="55">
        <v>0</v>
      </c>
      <c r="V245" s="13">
        <v>0</v>
      </c>
      <c r="W245" s="56">
        <f t="shared" si="1216"/>
        <v>0</v>
      </c>
      <c r="X245" s="55">
        <v>0</v>
      </c>
      <c r="Y245" s="13">
        <v>0</v>
      </c>
      <c r="Z245" s="56">
        <f t="shared" si="1217"/>
        <v>0</v>
      </c>
      <c r="AA245" s="55">
        <v>0</v>
      </c>
      <c r="AB245" s="13">
        <v>0</v>
      </c>
      <c r="AC245" s="56">
        <f t="shared" si="1218"/>
        <v>0</v>
      </c>
      <c r="AD245" s="55">
        <v>0</v>
      </c>
      <c r="AE245" s="13">
        <v>0</v>
      </c>
      <c r="AF245" s="56">
        <f t="shared" si="1219"/>
        <v>0</v>
      </c>
      <c r="AG245" s="87">
        <v>97856.743300000002</v>
      </c>
      <c r="AH245" s="13">
        <v>27410.311000000002</v>
      </c>
      <c r="AI245" s="56">
        <f t="shared" si="1220"/>
        <v>280.10651157649966</v>
      </c>
      <c r="AJ245" s="55">
        <v>0</v>
      </c>
      <c r="AK245" s="13">
        <v>0</v>
      </c>
      <c r="AL245" s="56">
        <f t="shared" si="1221"/>
        <v>0</v>
      </c>
      <c r="AM245" s="87">
        <v>99.6</v>
      </c>
      <c r="AN245" s="13">
        <v>1410.73</v>
      </c>
      <c r="AO245" s="56">
        <f t="shared" si="1222"/>
        <v>14163.955823293174</v>
      </c>
      <c r="AP245" s="55">
        <v>0</v>
      </c>
      <c r="AQ245" s="13">
        <v>0</v>
      </c>
      <c r="AR245" s="56">
        <f t="shared" si="1223"/>
        <v>0</v>
      </c>
      <c r="AS245" s="55">
        <v>0</v>
      </c>
      <c r="AT245" s="13">
        <v>0</v>
      </c>
      <c r="AU245" s="56">
        <f t="shared" si="1224"/>
        <v>0</v>
      </c>
      <c r="AV245" s="55">
        <v>0</v>
      </c>
      <c r="AW245" s="13">
        <v>0</v>
      </c>
      <c r="AX245" s="56">
        <f t="shared" si="1225"/>
        <v>0</v>
      </c>
      <c r="AY245" s="55">
        <v>0</v>
      </c>
      <c r="AZ245" s="13">
        <v>0</v>
      </c>
      <c r="BA245" s="56">
        <f t="shared" si="1226"/>
        <v>0</v>
      </c>
      <c r="BB245" s="55">
        <v>0</v>
      </c>
      <c r="BC245" s="13">
        <v>0</v>
      </c>
      <c r="BD245" s="56">
        <f t="shared" si="1227"/>
        <v>0</v>
      </c>
      <c r="BE245" s="55">
        <v>0</v>
      </c>
      <c r="BF245" s="13">
        <v>0</v>
      </c>
      <c r="BG245" s="56">
        <f t="shared" si="1228"/>
        <v>0</v>
      </c>
      <c r="BH245" s="55">
        <v>0</v>
      </c>
      <c r="BI245" s="13">
        <v>0</v>
      </c>
      <c r="BJ245" s="56">
        <f t="shared" si="1229"/>
        <v>0</v>
      </c>
      <c r="BK245" s="87">
        <v>20</v>
      </c>
      <c r="BL245" s="13">
        <v>1081.4390000000001</v>
      </c>
      <c r="BM245" s="56">
        <f t="shared" si="1230"/>
        <v>54071.950000000004</v>
      </c>
      <c r="BN245" s="55">
        <v>0</v>
      </c>
      <c r="BO245" s="13">
        <v>0</v>
      </c>
      <c r="BP245" s="56">
        <f t="shared" si="1231"/>
        <v>0</v>
      </c>
      <c r="BQ245" s="55">
        <v>0</v>
      </c>
      <c r="BR245" s="13">
        <v>0</v>
      </c>
      <c r="BS245" s="56">
        <f t="shared" si="1232"/>
        <v>0</v>
      </c>
      <c r="BT245" s="55">
        <v>0</v>
      </c>
      <c r="BU245" s="13">
        <v>0</v>
      </c>
      <c r="BV245" s="56">
        <f t="shared" si="1233"/>
        <v>0</v>
      </c>
      <c r="BW245" s="55">
        <v>0</v>
      </c>
      <c r="BX245" s="13">
        <v>0</v>
      </c>
      <c r="BY245" s="56">
        <f t="shared" si="1234"/>
        <v>0</v>
      </c>
      <c r="BZ245" s="55">
        <v>0</v>
      </c>
      <c r="CA245" s="13">
        <v>0</v>
      </c>
      <c r="CB245" s="56">
        <f t="shared" si="1235"/>
        <v>0</v>
      </c>
      <c r="CC245" s="87">
        <v>97.887</v>
      </c>
      <c r="CD245" s="13">
        <v>3599.9670000000001</v>
      </c>
      <c r="CE245" s="56">
        <f t="shared" si="1236"/>
        <v>36776.763002237276</v>
      </c>
      <c r="CF245" s="55">
        <v>0</v>
      </c>
      <c r="CG245" s="13">
        <v>0</v>
      </c>
      <c r="CH245" s="56">
        <f t="shared" si="1237"/>
        <v>0</v>
      </c>
      <c r="CI245" s="55">
        <v>0</v>
      </c>
      <c r="CJ245" s="13">
        <v>0</v>
      </c>
      <c r="CK245" s="56">
        <f t="shared" si="1238"/>
        <v>0</v>
      </c>
      <c r="CL245" s="55">
        <v>0</v>
      </c>
      <c r="CM245" s="13">
        <v>0</v>
      </c>
      <c r="CN245" s="56">
        <f t="shared" si="1239"/>
        <v>0</v>
      </c>
      <c r="CO245" s="55">
        <v>0</v>
      </c>
      <c r="CP245" s="13">
        <v>0</v>
      </c>
      <c r="CQ245" s="56">
        <f t="shared" si="1240"/>
        <v>0</v>
      </c>
      <c r="CR245" s="55">
        <v>0</v>
      </c>
      <c r="CS245" s="13">
        <v>0</v>
      </c>
      <c r="CT245" s="56">
        <f t="shared" si="1241"/>
        <v>0</v>
      </c>
      <c r="CU245" s="55">
        <v>0</v>
      </c>
      <c r="CV245" s="13">
        <v>0</v>
      </c>
      <c r="CW245" s="56">
        <f t="shared" si="1242"/>
        <v>0</v>
      </c>
      <c r="CX245" s="55">
        <v>0</v>
      </c>
      <c r="CY245" s="13">
        <v>0</v>
      </c>
      <c r="CZ245" s="56">
        <f t="shared" si="1243"/>
        <v>0</v>
      </c>
      <c r="DA245" s="55">
        <v>0</v>
      </c>
      <c r="DB245" s="13">
        <v>0</v>
      </c>
      <c r="DC245" s="56">
        <f t="shared" si="1244"/>
        <v>0</v>
      </c>
      <c r="DD245" s="55">
        <v>0</v>
      </c>
      <c r="DE245" s="13">
        <v>0</v>
      </c>
      <c r="DF245" s="56">
        <f t="shared" si="1245"/>
        <v>0</v>
      </c>
      <c r="DG245" s="55">
        <v>0</v>
      </c>
      <c r="DH245" s="13">
        <v>0</v>
      </c>
      <c r="DI245" s="56">
        <f t="shared" si="1246"/>
        <v>0</v>
      </c>
      <c r="DJ245" s="55">
        <v>0</v>
      </c>
      <c r="DK245" s="13">
        <v>0</v>
      </c>
      <c r="DL245" s="56">
        <f t="shared" si="1247"/>
        <v>0</v>
      </c>
      <c r="DM245" s="55">
        <v>0</v>
      </c>
      <c r="DN245" s="13">
        <v>0</v>
      </c>
      <c r="DO245" s="56">
        <f t="shared" si="1248"/>
        <v>0</v>
      </c>
      <c r="DP245" s="55">
        <v>0</v>
      </c>
      <c r="DQ245" s="13">
        <v>0</v>
      </c>
      <c r="DR245" s="56">
        <f t="shared" si="1249"/>
        <v>0</v>
      </c>
      <c r="DS245" s="55">
        <v>0</v>
      </c>
      <c r="DT245" s="13">
        <v>0</v>
      </c>
      <c r="DU245" s="56">
        <f t="shared" si="1250"/>
        <v>0</v>
      </c>
      <c r="DV245" s="55">
        <v>0</v>
      </c>
      <c r="DW245" s="13">
        <v>0</v>
      </c>
      <c r="DX245" s="56">
        <f t="shared" si="1251"/>
        <v>0</v>
      </c>
      <c r="DY245" s="55">
        <v>0</v>
      </c>
      <c r="DZ245" s="13">
        <v>0</v>
      </c>
      <c r="EA245" s="56">
        <f t="shared" si="1252"/>
        <v>0</v>
      </c>
      <c r="EB245" s="55">
        <v>0</v>
      </c>
      <c r="EC245" s="13">
        <v>0</v>
      </c>
      <c r="ED245" s="56">
        <f t="shared" si="1253"/>
        <v>0</v>
      </c>
      <c r="EE245" s="55">
        <v>0</v>
      </c>
      <c r="EF245" s="13">
        <v>0</v>
      </c>
      <c r="EG245" s="56">
        <f t="shared" si="1254"/>
        <v>0</v>
      </c>
      <c r="EH245" s="55">
        <v>0</v>
      </c>
      <c r="EI245" s="13">
        <v>0</v>
      </c>
      <c r="EJ245" s="56">
        <f t="shared" si="1255"/>
        <v>0</v>
      </c>
      <c r="EK245" s="55">
        <v>0</v>
      </c>
      <c r="EL245" s="13">
        <v>0</v>
      </c>
      <c r="EM245" s="56">
        <f t="shared" si="1256"/>
        <v>0</v>
      </c>
      <c r="EN245" s="11">
        <f t="shared" si="1258"/>
        <v>98263.23030000001</v>
      </c>
      <c r="EO245" s="14">
        <f t="shared" si="1259"/>
        <v>43132.735000000001</v>
      </c>
    </row>
    <row r="246" spans="1:145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60"/>
        <v>0</v>
      </c>
      <c r="F246" s="55">
        <v>0</v>
      </c>
      <c r="G246" s="13">
        <v>0</v>
      </c>
      <c r="H246" s="56">
        <f t="shared" si="1211"/>
        <v>0</v>
      </c>
      <c r="I246" s="55">
        <v>0</v>
      </c>
      <c r="J246" s="13">
        <v>0</v>
      </c>
      <c r="K246" s="56">
        <f t="shared" si="1212"/>
        <v>0</v>
      </c>
      <c r="L246" s="87">
        <v>147</v>
      </c>
      <c r="M246" s="13">
        <v>7996.45</v>
      </c>
      <c r="N246" s="56">
        <f t="shared" si="1213"/>
        <v>54397.619047619046</v>
      </c>
      <c r="O246" s="55">
        <v>0</v>
      </c>
      <c r="P246" s="13">
        <v>0</v>
      </c>
      <c r="Q246" s="56">
        <f t="shared" si="1214"/>
        <v>0</v>
      </c>
      <c r="R246" s="55">
        <v>0</v>
      </c>
      <c r="S246" s="13">
        <v>0</v>
      </c>
      <c r="T246" s="56">
        <f t="shared" si="1215"/>
        <v>0</v>
      </c>
      <c r="U246" s="55">
        <v>0</v>
      </c>
      <c r="V246" s="13">
        <v>0</v>
      </c>
      <c r="W246" s="56">
        <f t="shared" si="1216"/>
        <v>0</v>
      </c>
      <c r="X246" s="87">
        <v>72</v>
      </c>
      <c r="Y246" s="13">
        <v>5242.9380000000001</v>
      </c>
      <c r="Z246" s="56">
        <f t="shared" si="1217"/>
        <v>72818.583333333343</v>
      </c>
      <c r="AA246" s="55">
        <v>0</v>
      </c>
      <c r="AB246" s="13">
        <v>0</v>
      </c>
      <c r="AC246" s="56">
        <f t="shared" si="1218"/>
        <v>0</v>
      </c>
      <c r="AD246" s="87">
        <v>16</v>
      </c>
      <c r="AE246" s="13">
        <v>1433.3409999999999</v>
      </c>
      <c r="AF246" s="56">
        <f t="shared" si="1219"/>
        <v>89583.8125</v>
      </c>
      <c r="AG246" s="87">
        <v>2799.1291499999998</v>
      </c>
      <c r="AH246" s="13">
        <v>21670.623</v>
      </c>
      <c r="AI246" s="56">
        <f t="shared" si="1220"/>
        <v>7741.9160884377206</v>
      </c>
      <c r="AJ246" s="55">
        <v>0</v>
      </c>
      <c r="AK246" s="13">
        <v>0</v>
      </c>
      <c r="AL246" s="56">
        <f t="shared" si="1221"/>
        <v>0</v>
      </c>
      <c r="AM246" s="87">
        <v>1.3</v>
      </c>
      <c r="AN246" s="13">
        <v>965.66</v>
      </c>
      <c r="AO246" s="56">
        <f t="shared" si="1222"/>
        <v>742815.38461538462</v>
      </c>
      <c r="AP246" s="55">
        <v>0</v>
      </c>
      <c r="AQ246" s="13">
        <v>0</v>
      </c>
      <c r="AR246" s="56">
        <f t="shared" si="1223"/>
        <v>0</v>
      </c>
      <c r="AS246" s="55">
        <v>0</v>
      </c>
      <c r="AT246" s="13">
        <v>0</v>
      </c>
      <c r="AU246" s="56">
        <f t="shared" si="1224"/>
        <v>0</v>
      </c>
      <c r="AV246" s="55">
        <v>0</v>
      </c>
      <c r="AW246" s="13">
        <v>0</v>
      </c>
      <c r="AX246" s="56">
        <f t="shared" si="1225"/>
        <v>0</v>
      </c>
      <c r="AY246" s="55">
        <v>0</v>
      </c>
      <c r="AZ246" s="13">
        <v>0</v>
      </c>
      <c r="BA246" s="56">
        <f t="shared" si="1226"/>
        <v>0</v>
      </c>
      <c r="BB246" s="87">
        <v>1.4499999999999999E-3</v>
      </c>
      <c r="BC246" s="13">
        <v>0.104</v>
      </c>
      <c r="BD246" s="56">
        <f t="shared" si="1227"/>
        <v>71724.137931034493</v>
      </c>
      <c r="BE246" s="55">
        <v>0</v>
      </c>
      <c r="BF246" s="13">
        <v>0</v>
      </c>
      <c r="BG246" s="56">
        <f t="shared" si="1228"/>
        <v>0</v>
      </c>
      <c r="BH246" s="55">
        <v>0</v>
      </c>
      <c r="BI246" s="13">
        <v>0</v>
      </c>
      <c r="BJ246" s="56">
        <f t="shared" si="1229"/>
        <v>0</v>
      </c>
      <c r="BK246" s="55">
        <v>0</v>
      </c>
      <c r="BL246" s="13">
        <v>0</v>
      </c>
      <c r="BM246" s="56">
        <f t="shared" si="1230"/>
        <v>0</v>
      </c>
      <c r="BN246" s="55">
        <v>0</v>
      </c>
      <c r="BO246" s="13">
        <v>0</v>
      </c>
      <c r="BP246" s="56">
        <f t="shared" si="1231"/>
        <v>0</v>
      </c>
      <c r="BQ246" s="55">
        <v>0</v>
      </c>
      <c r="BR246" s="13">
        <v>0</v>
      </c>
      <c r="BS246" s="56">
        <f t="shared" si="1232"/>
        <v>0</v>
      </c>
      <c r="BT246" s="55">
        <v>0</v>
      </c>
      <c r="BU246" s="13">
        <v>0</v>
      </c>
      <c r="BV246" s="56">
        <f t="shared" si="1233"/>
        <v>0</v>
      </c>
      <c r="BW246" s="55">
        <v>0</v>
      </c>
      <c r="BX246" s="13">
        <v>0</v>
      </c>
      <c r="BY246" s="56">
        <f t="shared" si="1234"/>
        <v>0</v>
      </c>
      <c r="BZ246" s="55">
        <v>0</v>
      </c>
      <c r="CA246" s="13">
        <v>0</v>
      </c>
      <c r="CB246" s="56">
        <f t="shared" si="1235"/>
        <v>0</v>
      </c>
      <c r="CC246" s="87">
        <v>287.95</v>
      </c>
      <c r="CD246" s="13">
        <v>9672.2870000000003</v>
      </c>
      <c r="CE246" s="56">
        <f t="shared" si="1236"/>
        <v>33590.161486369165</v>
      </c>
      <c r="CF246" s="55">
        <v>0</v>
      </c>
      <c r="CG246" s="13">
        <v>0</v>
      </c>
      <c r="CH246" s="56">
        <f t="shared" si="1237"/>
        <v>0</v>
      </c>
      <c r="CI246" s="55">
        <v>0</v>
      </c>
      <c r="CJ246" s="13">
        <v>0</v>
      </c>
      <c r="CK246" s="56">
        <f t="shared" si="1238"/>
        <v>0</v>
      </c>
      <c r="CL246" s="55">
        <v>0</v>
      </c>
      <c r="CM246" s="13">
        <v>0</v>
      </c>
      <c r="CN246" s="56">
        <f t="shared" si="1239"/>
        <v>0</v>
      </c>
      <c r="CO246" s="55">
        <v>0</v>
      </c>
      <c r="CP246" s="13">
        <v>0</v>
      </c>
      <c r="CQ246" s="56">
        <f t="shared" si="1240"/>
        <v>0</v>
      </c>
      <c r="CR246" s="55">
        <v>0</v>
      </c>
      <c r="CS246" s="13">
        <v>0</v>
      </c>
      <c r="CT246" s="56">
        <f t="shared" si="1241"/>
        <v>0</v>
      </c>
      <c r="CU246" s="55">
        <v>0</v>
      </c>
      <c r="CV246" s="13">
        <v>0</v>
      </c>
      <c r="CW246" s="56">
        <f t="shared" si="1242"/>
        <v>0</v>
      </c>
      <c r="CX246" s="55">
        <v>0</v>
      </c>
      <c r="CY246" s="13">
        <v>0</v>
      </c>
      <c r="CZ246" s="56">
        <f t="shared" si="1243"/>
        <v>0</v>
      </c>
      <c r="DA246" s="55">
        <v>0</v>
      </c>
      <c r="DB246" s="13">
        <v>0</v>
      </c>
      <c r="DC246" s="56">
        <f t="shared" si="1244"/>
        <v>0</v>
      </c>
      <c r="DD246" s="87">
        <v>4.4000000000000004</v>
      </c>
      <c r="DE246" s="13">
        <v>197.328</v>
      </c>
      <c r="DF246" s="56">
        <f t="shared" si="1245"/>
        <v>44847.272727272721</v>
      </c>
      <c r="DG246" s="55">
        <v>0</v>
      </c>
      <c r="DH246" s="13">
        <v>0</v>
      </c>
      <c r="DI246" s="56">
        <f t="shared" si="1246"/>
        <v>0</v>
      </c>
      <c r="DJ246" s="55">
        <v>0</v>
      </c>
      <c r="DK246" s="13">
        <v>0</v>
      </c>
      <c r="DL246" s="56">
        <f t="shared" si="1247"/>
        <v>0</v>
      </c>
      <c r="DM246" s="55">
        <v>0</v>
      </c>
      <c r="DN246" s="13">
        <v>0</v>
      </c>
      <c r="DO246" s="56">
        <f t="shared" si="1248"/>
        <v>0</v>
      </c>
      <c r="DP246" s="55">
        <v>0</v>
      </c>
      <c r="DQ246" s="13">
        <v>0</v>
      </c>
      <c r="DR246" s="56">
        <f t="shared" si="1249"/>
        <v>0</v>
      </c>
      <c r="DS246" s="55">
        <v>0</v>
      </c>
      <c r="DT246" s="13">
        <v>0</v>
      </c>
      <c r="DU246" s="56">
        <f t="shared" si="1250"/>
        <v>0</v>
      </c>
      <c r="DV246" s="87">
        <v>1.7520000000000001E-2</v>
      </c>
      <c r="DW246" s="13">
        <v>9.5000000000000001E-2</v>
      </c>
      <c r="DX246" s="56">
        <f t="shared" si="1251"/>
        <v>5422.3744292237443</v>
      </c>
      <c r="DY246" s="55">
        <v>0</v>
      </c>
      <c r="DZ246" s="13">
        <v>0</v>
      </c>
      <c r="EA246" s="56">
        <f t="shared" si="1252"/>
        <v>0</v>
      </c>
      <c r="EB246" s="87">
        <v>10</v>
      </c>
      <c r="EC246" s="13">
        <v>1987.357</v>
      </c>
      <c r="ED246" s="56">
        <f t="shared" si="1253"/>
        <v>198735.7</v>
      </c>
      <c r="EE246" s="87">
        <v>117.24882000000001</v>
      </c>
      <c r="EF246" s="13">
        <v>9916.4480000000003</v>
      </c>
      <c r="EG246" s="56">
        <f t="shared" si="1254"/>
        <v>84576.100637942451</v>
      </c>
      <c r="EH246" s="55">
        <v>0</v>
      </c>
      <c r="EI246" s="13">
        <v>0</v>
      </c>
      <c r="EJ246" s="56">
        <f t="shared" si="1255"/>
        <v>0</v>
      </c>
      <c r="EK246" s="55">
        <v>0</v>
      </c>
      <c r="EL246" s="13">
        <v>0</v>
      </c>
      <c r="EM246" s="56">
        <f t="shared" si="1256"/>
        <v>0</v>
      </c>
      <c r="EN246" s="11">
        <f t="shared" si="1258"/>
        <v>3455.0469399999997</v>
      </c>
      <c r="EO246" s="14">
        <f t="shared" si="1259"/>
        <v>59082.631000000008</v>
      </c>
    </row>
    <row r="247" spans="1:145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60"/>
        <v>0</v>
      </c>
      <c r="F247" s="55">
        <v>0</v>
      </c>
      <c r="G247" s="13">
        <v>0</v>
      </c>
      <c r="H247" s="56">
        <f t="shared" si="1211"/>
        <v>0</v>
      </c>
      <c r="I247" s="55">
        <v>0</v>
      </c>
      <c r="J247" s="13">
        <v>0</v>
      </c>
      <c r="K247" s="56">
        <f t="shared" si="1212"/>
        <v>0</v>
      </c>
      <c r="L247" s="87">
        <v>188.75</v>
      </c>
      <c r="M247" s="13">
        <v>10421.387000000001</v>
      </c>
      <c r="N247" s="56">
        <f t="shared" si="1213"/>
        <v>55212.646357615893</v>
      </c>
      <c r="O247" s="55">
        <v>0</v>
      </c>
      <c r="P247" s="13">
        <v>0</v>
      </c>
      <c r="Q247" s="56">
        <f t="shared" si="1214"/>
        <v>0</v>
      </c>
      <c r="R247" s="55">
        <v>0</v>
      </c>
      <c r="S247" s="13">
        <v>0</v>
      </c>
      <c r="T247" s="56">
        <f t="shared" si="1215"/>
        <v>0</v>
      </c>
      <c r="U247" s="55">
        <v>0</v>
      </c>
      <c r="V247" s="13">
        <v>0</v>
      </c>
      <c r="W247" s="56">
        <f t="shared" si="1216"/>
        <v>0</v>
      </c>
      <c r="X247" s="87">
        <v>82</v>
      </c>
      <c r="Y247" s="13">
        <v>6482.9989999999998</v>
      </c>
      <c r="Z247" s="56">
        <f t="shared" si="1217"/>
        <v>79060.963414634141</v>
      </c>
      <c r="AA247" s="55">
        <v>0</v>
      </c>
      <c r="AB247" s="13">
        <v>0</v>
      </c>
      <c r="AC247" s="56">
        <f t="shared" si="1218"/>
        <v>0</v>
      </c>
      <c r="AD247" s="55">
        <v>0</v>
      </c>
      <c r="AE247" s="13">
        <v>0</v>
      </c>
      <c r="AF247" s="56">
        <f t="shared" si="1219"/>
        <v>0</v>
      </c>
      <c r="AG247" s="87">
        <v>3472.84175</v>
      </c>
      <c r="AH247" s="13">
        <v>25512.527999999998</v>
      </c>
      <c r="AI247" s="56">
        <f t="shared" si="1220"/>
        <v>7346.2973082490726</v>
      </c>
      <c r="AJ247" s="55">
        <v>0</v>
      </c>
      <c r="AK247" s="13">
        <v>0</v>
      </c>
      <c r="AL247" s="56">
        <f t="shared" si="1221"/>
        <v>0</v>
      </c>
      <c r="AM247" s="87">
        <v>0.5</v>
      </c>
      <c r="AN247" s="13">
        <v>359.041</v>
      </c>
      <c r="AO247" s="56">
        <f t="shared" si="1222"/>
        <v>718082</v>
      </c>
      <c r="AP247" s="55">
        <v>0</v>
      </c>
      <c r="AQ247" s="13">
        <v>0</v>
      </c>
      <c r="AR247" s="56">
        <f t="shared" si="1223"/>
        <v>0</v>
      </c>
      <c r="AS247" s="87">
        <v>0.1</v>
      </c>
      <c r="AT247" s="13">
        <v>24.585999999999999</v>
      </c>
      <c r="AU247" s="56">
        <f t="shared" si="1224"/>
        <v>245859.99999999997</v>
      </c>
      <c r="AV247" s="55">
        <v>0</v>
      </c>
      <c r="AW247" s="13">
        <v>0</v>
      </c>
      <c r="AX247" s="56">
        <f t="shared" si="1225"/>
        <v>0</v>
      </c>
      <c r="AY247" s="55">
        <v>0</v>
      </c>
      <c r="AZ247" s="13">
        <v>0</v>
      </c>
      <c r="BA247" s="56">
        <f t="shared" si="1226"/>
        <v>0</v>
      </c>
      <c r="BB247" s="55">
        <v>0</v>
      </c>
      <c r="BC247" s="13">
        <v>0</v>
      </c>
      <c r="BD247" s="56">
        <f t="shared" si="1227"/>
        <v>0</v>
      </c>
      <c r="BE247" s="87">
        <v>1.2</v>
      </c>
      <c r="BF247" s="13">
        <v>155.131</v>
      </c>
      <c r="BG247" s="56">
        <f t="shared" si="1228"/>
        <v>129275.83333333334</v>
      </c>
      <c r="BH247" s="55">
        <v>0</v>
      </c>
      <c r="BI247" s="13">
        <v>0</v>
      </c>
      <c r="BJ247" s="56">
        <f t="shared" si="1229"/>
        <v>0</v>
      </c>
      <c r="BK247" s="55">
        <v>0</v>
      </c>
      <c r="BL247" s="13">
        <v>0</v>
      </c>
      <c r="BM247" s="56">
        <f t="shared" si="1230"/>
        <v>0</v>
      </c>
      <c r="BN247" s="55">
        <v>0</v>
      </c>
      <c r="BO247" s="13">
        <v>0</v>
      </c>
      <c r="BP247" s="56">
        <f t="shared" si="1231"/>
        <v>0</v>
      </c>
      <c r="BQ247" s="55">
        <v>0</v>
      </c>
      <c r="BR247" s="13">
        <v>0</v>
      </c>
      <c r="BS247" s="56">
        <f t="shared" si="1232"/>
        <v>0</v>
      </c>
      <c r="BT247" s="55">
        <v>0</v>
      </c>
      <c r="BU247" s="13">
        <v>0</v>
      </c>
      <c r="BV247" s="56">
        <f t="shared" si="1233"/>
        <v>0</v>
      </c>
      <c r="BW247" s="55">
        <v>0</v>
      </c>
      <c r="BX247" s="13">
        <v>0</v>
      </c>
      <c r="BY247" s="56">
        <f t="shared" si="1234"/>
        <v>0</v>
      </c>
      <c r="BZ247" s="55">
        <v>0</v>
      </c>
      <c r="CA247" s="13">
        <v>0</v>
      </c>
      <c r="CB247" s="56">
        <f t="shared" si="1235"/>
        <v>0</v>
      </c>
      <c r="CC247" s="87">
        <v>208</v>
      </c>
      <c r="CD247" s="13">
        <v>7326.5439999999999</v>
      </c>
      <c r="CE247" s="56">
        <f t="shared" si="1236"/>
        <v>35223.769230769227</v>
      </c>
      <c r="CF247" s="55">
        <v>0</v>
      </c>
      <c r="CG247" s="13">
        <v>0</v>
      </c>
      <c r="CH247" s="56">
        <f t="shared" si="1237"/>
        <v>0</v>
      </c>
      <c r="CI247" s="55">
        <v>0</v>
      </c>
      <c r="CJ247" s="13">
        <v>0</v>
      </c>
      <c r="CK247" s="56">
        <f t="shared" si="1238"/>
        <v>0</v>
      </c>
      <c r="CL247" s="55">
        <v>0</v>
      </c>
      <c r="CM247" s="13">
        <v>0</v>
      </c>
      <c r="CN247" s="56">
        <f t="shared" si="1239"/>
        <v>0</v>
      </c>
      <c r="CO247" s="55">
        <v>0</v>
      </c>
      <c r="CP247" s="13">
        <v>0</v>
      </c>
      <c r="CQ247" s="56">
        <f t="shared" si="1240"/>
        <v>0</v>
      </c>
      <c r="CR247" s="87">
        <v>0</v>
      </c>
      <c r="CS247" s="13">
        <v>0</v>
      </c>
      <c r="CT247" s="56">
        <f t="shared" si="1241"/>
        <v>0</v>
      </c>
      <c r="CU247" s="87">
        <v>1E-3</v>
      </c>
      <c r="CV247" s="13">
        <v>0.16900000000000001</v>
      </c>
      <c r="CW247" s="56">
        <f t="shared" si="1242"/>
        <v>169000</v>
      </c>
      <c r="CX247" s="55">
        <v>0</v>
      </c>
      <c r="CY247" s="13">
        <v>0</v>
      </c>
      <c r="CZ247" s="56">
        <f t="shared" si="1243"/>
        <v>0</v>
      </c>
      <c r="DA247" s="55">
        <v>0</v>
      </c>
      <c r="DB247" s="13">
        <v>0</v>
      </c>
      <c r="DC247" s="56">
        <f t="shared" si="1244"/>
        <v>0</v>
      </c>
      <c r="DD247" s="87">
        <v>1.6</v>
      </c>
      <c r="DE247" s="13">
        <v>180.49600000000001</v>
      </c>
      <c r="DF247" s="56">
        <f t="shared" si="1245"/>
        <v>112810</v>
      </c>
      <c r="DG247" s="55">
        <v>0</v>
      </c>
      <c r="DH247" s="13">
        <v>0</v>
      </c>
      <c r="DI247" s="56">
        <f t="shared" si="1246"/>
        <v>0</v>
      </c>
      <c r="DJ247" s="55">
        <v>0</v>
      </c>
      <c r="DK247" s="13">
        <v>0</v>
      </c>
      <c r="DL247" s="56">
        <f t="shared" si="1247"/>
        <v>0</v>
      </c>
      <c r="DM247" s="55">
        <v>0</v>
      </c>
      <c r="DN247" s="13">
        <v>0</v>
      </c>
      <c r="DO247" s="56">
        <f t="shared" si="1248"/>
        <v>0</v>
      </c>
      <c r="DP247" s="55">
        <v>0</v>
      </c>
      <c r="DQ247" s="13">
        <v>0</v>
      </c>
      <c r="DR247" s="56">
        <f t="shared" si="1249"/>
        <v>0</v>
      </c>
      <c r="DS247" s="55">
        <v>0</v>
      </c>
      <c r="DT247" s="13">
        <v>0</v>
      </c>
      <c r="DU247" s="56">
        <f t="shared" si="1250"/>
        <v>0</v>
      </c>
      <c r="DV247" s="55">
        <v>0</v>
      </c>
      <c r="DW247" s="13">
        <v>0</v>
      </c>
      <c r="DX247" s="56">
        <f t="shared" si="1251"/>
        <v>0</v>
      </c>
      <c r="DY247" s="55">
        <v>0</v>
      </c>
      <c r="DZ247" s="13">
        <v>0</v>
      </c>
      <c r="EA247" s="56">
        <f t="shared" si="1252"/>
        <v>0</v>
      </c>
      <c r="EB247" s="87">
        <v>11.3</v>
      </c>
      <c r="EC247" s="13">
        <v>1145.742</v>
      </c>
      <c r="ED247" s="56">
        <f t="shared" si="1253"/>
        <v>101393.09734513273</v>
      </c>
      <c r="EE247" s="87">
        <v>71.125</v>
      </c>
      <c r="EF247" s="13">
        <v>5027.2659999999996</v>
      </c>
      <c r="EG247" s="56">
        <f t="shared" si="1254"/>
        <v>70682.123022847096</v>
      </c>
      <c r="EH247" s="55">
        <v>0</v>
      </c>
      <c r="EI247" s="13">
        <v>0</v>
      </c>
      <c r="EJ247" s="56">
        <f t="shared" si="1255"/>
        <v>0</v>
      </c>
      <c r="EK247" s="55">
        <v>0</v>
      </c>
      <c r="EL247" s="13">
        <v>0</v>
      </c>
      <c r="EM247" s="56">
        <f t="shared" si="1256"/>
        <v>0</v>
      </c>
      <c r="EN247" s="11">
        <f t="shared" si="1258"/>
        <v>4037.4177500000001</v>
      </c>
      <c r="EO247" s="14">
        <f t="shared" si="1259"/>
        <v>56635.888999999996</v>
      </c>
    </row>
    <row r="248" spans="1:145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60"/>
        <v>0</v>
      </c>
      <c r="F248" s="55">
        <v>0</v>
      </c>
      <c r="G248" s="13">
        <v>0</v>
      </c>
      <c r="H248" s="56">
        <f t="shared" si="1211"/>
        <v>0</v>
      </c>
      <c r="I248" s="55">
        <v>0</v>
      </c>
      <c r="J248" s="13">
        <v>0</v>
      </c>
      <c r="K248" s="56">
        <f t="shared" si="1212"/>
        <v>0</v>
      </c>
      <c r="L248" s="55">
        <v>0</v>
      </c>
      <c r="M248" s="13">
        <v>0</v>
      </c>
      <c r="N248" s="56">
        <f t="shared" si="1213"/>
        <v>0</v>
      </c>
      <c r="O248" s="55">
        <v>0</v>
      </c>
      <c r="P248" s="13">
        <v>0</v>
      </c>
      <c r="Q248" s="56">
        <f t="shared" si="1214"/>
        <v>0</v>
      </c>
      <c r="R248" s="55">
        <v>0</v>
      </c>
      <c r="S248" s="13">
        <v>0</v>
      </c>
      <c r="T248" s="56">
        <f t="shared" si="1215"/>
        <v>0</v>
      </c>
      <c r="U248" s="55">
        <v>0</v>
      </c>
      <c r="V248" s="13">
        <v>0</v>
      </c>
      <c r="W248" s="56">
        <f t="shared" si="1216"/>
        <v>0</v>
      </c>
      <c r="X248" s="87">
        <v>36</v>
      </c>
      <c r="Y248" s="13">
        <v>2630.8789999999999</v>
      </c>
      <c r="Z248" s="56">
        <f t="shared" si="1217"/>
        <v>73079.972222222219</v>
      </c>
      <c r="AA248" s="55">
        <v>0</v>
      </c>
      <c r="AB248" s="13">
        <v>0</v>
      </c>
      <c r="AC248" s="56">
        <f t="shared" si="1218"/>
        <v>0</v>
      </c>
      <c r="AD248" s="87">
        <v>39</v>
      </c>
      <c r="AE248" s="13">
        <v>2550.7539999999999</v>
      </c>
      <c r="AF248" s="56">
        <f t="shared" si="1219"/>
        <v>65403.948717948726</v>
      </c>
      <c r="AG248" s="87">
        <v>4181.4806600000002</v>
      </c>
      <c r="AH248" s="13">
        <v>31097.794000000002</v>
      </c>
      <c r="AI248" s="56">
        <f t="shared" si="1220"/>
        <v>7437.0292555651804</v>
      </c>
      <c r="AJ248" s="55">
        <v>0</v>
      </c>
      <c r="AK248" s="13">
        <v>0</v>
      </c>
      <c r="AL248" s="56">
        <f t="shared" si="1221"/>
        <v>0</v>
      </c>
      <c r="AM248" s="55">
        <v>0</v>
      </c>
      <c r="AN248" s="13">
        <v>0</v>
      </c>
      <c r="AO248" s="56">
        <f t="shared" si="1222"/>
        <v>0</v>
      </c>
      <c r="AP248" s="55">
        <v>0</v>
      </c>
      <c r="AQ248" s="13">
        <v>0</v>
      </c>
      <c r="AR248" s="56">
        <f t="shared" si="1223"/>
        <v>0</v>
      </c>
      <c r="AS248" s="55">
        <v>0</v>
      </c>
      <c r="AT248" s="13">
        <v>0</v>
      </c>
      <c r="AU248" s="56">
        <f t="shared" si="1224"/>
        <v>0</v>
      </c>
      <c r="AV248" s="55">
        <v>0</v>
      </c>
      <c r="AW248" s="13">
        <v>0</v>
      </c>
      <c r="AX248" s="56">
        <f t="shared" si="1225"/>
        <v>0</v>
      </c>
      <c r="AY248" s="55">
        <v>0</v>
      </c>
      <c r="AZ248" s="13">
        <v>0</v>
      </c>
      <c r="BA248" s="56">
        <f t="shared" si="1226"/>
        <v>0</v>
      </c>
      <c r="BB248" s="87">
        <v>2</v>
      </c>
      <c r="BC248" s="13">
        <v>68.162999999999997</v>
      </c>
      <c r="BD248" s="56">
        <f t="shared" si="1227"/>
        <v>34081.5</v>
      </c>
      <c r="BE248" s="55">
        <v>0</v>
      </c>
      <c r="BF248" s="13">
        <v>0</v>
      </c>
      <c r="BG248" s="56">
        <f t="shared" si="1228"/>
        <v>0</v>
      </c>
      <c r="BH248" s="55">
        <v>0</v>
      </c>
      <c r="BI248" s="13">
        <v>0</v>
      </c>
      <c r="BJ248" s="56">
        <f t="shared" si="1229"/>
        <v>0</v>
      </c>
      <c r="BK248" s="55">
        <v>0</v>
      </c>
      <c r="BL248" s="13">
        <v>0</v>
      </c>
      <c r="BM248" s="56">
        <f t="shared" si="1230"/>
        <v>0</v>
      </c>
      <c r="BN248" s="55">
        <v>0</v>
      </c>
      <c r="BO248" s="13">
        <v>0</v>
      </c>
      <c r="BP248" s="56">
        <f t="shared" si="1231"/>
        <v>0</v>
      </c>
      <c r="BQ248" s="55">
        <v>0</v>
      </c>
      <c r="BR248" s="13">
        <v>0</v>
      </c>
      <c r="BS248" s="56">
        <f t="shared" si="1232"/>
        <v>0</v>
      </c>
      <c r="BT248" s="55">
        <v>0</v>
      </c>
      <c r="BU248" s="13">
        <v>0</v>
      </c>
      <c r="BV248" s="56">
        <f t="shared" si="1233"/>
        <v>0</v>
      </c>
      <c r="BW248" s="55">
        <v>0</v>
      </c>
      <c r="BX248" s="13">
        <v>0</v>
      </c>
      <c r="BY248" s="56">
        <f t="shared" si="1234"/>
        <v>0</v>
      </c>
      <c r="BZ248" s="55">
        <v>0</v>
      </c>
      <c r="CA248" s="13">
        <v>0</v>
      </c>
      <c r="CB248" s="56">
        <f t="shared" si="1235"/>
        <v>0</v>
      </c>
      <c r="CC248" s="87">
        <v>13.875</v>
      </c>
      <c r="CD248" s="13">
        <v>453.55700000000002</v>
      </c>
      <c r="CE248" s="56">
        <f t="shared" si="1236"/>
        <v>32688.792792792796</v>
      </c>
      <c r="CF248" s="55">
        <v>0</v>
      </c>
      <c r="CG248" s="13">
        <v>0</v>
      </c>
      <c r="CH248" s="56">
        <f t="shared" si="1237"/>
        <v>0</v>
      </c>
      <c r="CI248" s="55">
        <v>0</v>
      </c>
      <c r="CJ248" s="13">
        <v>0</v>
      </c>
      <c r="CK248" s="56">
        <f t="shared" si="1238"/>
        <v>0</v>
      </c>
      <c r="CL248" s="55">
        <v>0</v>
      </c>
      <c r="CM248" s="13">
        <v>0</v>
      </c>
      <c r="CN248" s="56">
        <f t="shared" si="1239"/>
        <v>0</v>
      </c>
      <c r="CO248" s="55">
        <v>0</v>
      </c>
      <c r="CP248" s="13">
        <v>0</v>
      </c>
      <c r="CQ248" s="56">
        <f t="shared" si="1240"/>
        <v>0</v>
      </c>
      <c r="CR248" s="55">
        <v>0</v>
      </c>
      <c r="CS248" s="13">
        <v>0</v>
      </c>
      <c r="CT248" s="56">
        <f t="shared" si="1241"/>
        <v>0</v>
      </c>
      <c r="CU248" s="55">
        <v>0</v>
      </c>
      <c r="CV248" s="13">
        <v>0</v>
      </c>
      <c r="CW248" s="56">
        <f t="shared" si="1242"/>
        <v>0</v>
      </c>
      <c r="CX248" s="55">
        <v>0</v>
      </c>
      <c r="CY248" s="13">
        <v>0</v>
      </c>
      <c r="CZ248" s="56">
        <f t="shared" si="1243"/>
        <v>0</v>
      </c>
      <c r="DA248" s="55">
        <v>0</v>
      </c>
      <c r="DB248" s="13">
        <v>0</v>
      </c>
      <c r="DC248" s="56">
        <f t="shared" si="1244"/>
        <v>0</v>
      </c>
      <c r="DD248" s="55">
        <v>0</v>
      </c>
      <c r="DE248" s="13">
        <v>0</v>
      </c>
      <c r="DF248" s="56">
        <f t="shared" si="1245"/>
        <v>0</v>
      </c>
      <c r="DG248" s="55">
        <v>0</v>
      </c>
      <c r="DH248" s="13">
        <v>0</v>
      </c>
      <c r="DI248" s="56">
        <f t="shared" si="1246"/>
        <v>0</v>
      </c>
      <c r="DJ248" s="55">
        <v>0</v>
      </c>
      <c r="DK248" s="13">
        <v>0</v>
      </c>
      <c r="DL248" s="56">
        <f t="shared" si="1247"/>
        <v>0</v>
      </c>
      <c r="DM248" s="55">
        <v>0</v>
      </c>
      <c r="DN248" s="13">
        <v>0</v>
      </c>
      <c r="DO248" s="56">
        <f t="shared" si="1248"/>
        <v>0</v>
      </c>
      <c r="DP248" s="55">
        <v>0</v>
      </c>
      <c r="DQ248" s="13">
        <v>0</v>
      </c>
      <c r="DR248" s="56">
        <f t="shared" si="1249"/>
        <v>0</v>
      </c>
      <c r="DS248" s="55">
        <v>0</v>
      </c>
      <c r="DT248" s="13">
        <v>0</v>
      </c>
      <c r="DU248" s="56">
        <f t="shared" si="1250"/>
        <v>0</v>
      </c>
      <c r="DV248" s="55">
        <v>0</v>
      </c>
      <c r="DW248" s="13">
        <v>0</v>
      </c>
      <c r="DX248" s="56">
        <f t="shared" si="1251"/>
        <v>0</v>
      </c>
      <c r="DY248" s="55">
        <v>0</v>
      </c>
      <c r="DZ248" s="13">
        <v>0</v>
      </c>
      <c r="EA248" s="56">
        <f t="shared" si="1252"/>
        <v>0</v>
      </c>
      <c r="EB248" s="55">
        <v>0</v>
      </c>
      <c r="EC248" s="13">
        <v>0</v>
      </c>
      <c r="ED248" s="56">
        <f t="shared" si="1253"/>
        <v>0</v>
      </c>
      <c r="EE248" s="87">
        <v>44.816000000000003</v>
      </c>
      <c r="EF248" s="13">
        <v>4843.7950000000001</v>
      </c>
      <c r="EG248" s="56">
        <f t="shared" si="1254"/>
        <v>108081.82345590861</v>
      </c>
      <c r="EH248" s="55">
        <v>0</v>
      </c>
      <c r="EI248" s="13">
        <v>0</v>
      </c>
      <c r="EJ248" s="56">
        <f t="shared" si="1255"/>
        <v>0</v>
      </c>
      <c r="EK248" s="55">
        <v>0</v>
      </c>
      <c r="EL248" s="13">
        <v>0</v>
      </c>
      <c r="EM248" s="56">
        <f t="shared" si="1256"/>
        <v>0</v>
      </c>
      <c r="EN248" s="11">
        <f t="shared" si="1258"/>
        <v>4317.17166</v>
      </c>
      <c r="EO248" s="14">
        <f t="shared" si="1259"/>
        <v>41644.942000000003</v>
      </c>
    </row>
    <row r="249" spans="1:145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60"/>
        <v>0</v>
      </c>
      <c r="F249" s="55">
        <v>0</v>
      </c>
      <c r="G249" s="13">
        <v>0</v>
      </c>
      <c r="H249" s="56">
        <f t="shared" si="1211"/>
        <v>0</v>
      </c>
      <c r="I249" s="55">
        <v>0</v>
      </c>
      <c r="J249" s="13">
        <v>0</v>
      </c>
      <c r="K249" s="56">
        <f t="shared" si="1212"/>
        <v>0</v>
      </c>
      <c r="L249" s="87">
        <v>21.18</v>
      </c>
      <c r="M249" s="13">
        <v>518.62400000000002</v>
      </c>
      <c r="N249" s="56">
        <f t="shared" si="1213"/>
        <v>24486.496694995283</v>
      </c>
      <c r="O249" s="87">
        <v>1.03</v>
      </c>
      <c r="P249" s="13">
        <v>282.601</v>
      </c>
      <c r="Q249" s="56">
        <f t="shared" si="1214"/>
        <v>274369.90291262133</v>
      </c>
      <c r="R249" s="55">
        <v>0</v>
      </c>
      <c r="S249" s="13">
        <v>0</v>
      </c>
      <c r="T249" s="56">
        <f t="shared" si="1215"/>
        <v>0</v>
      </c>
      <c r="U249" s="55">
        <v>0</v>
      </c>
      <c r="V249" s="13">
        <v>0</v>
      </c>
      <c r="W249" s="56">
        <f t="shared" si="1216"/>
        <v>0</v>
      </c>
      <c r="X249" s="87">
        <v>54</v>
      </c>
      <c r="Y249" s="13">
        <v>3856.4119999999998</v>
      </c>
      <c r="Z249" s="56">
        <f t="shared" si="1217"/>
        <v>71415.037037037036</v>
      </c>
      <c r="AA249" s="87">
        <v>10.282</v>
      </c>
      <c r="AB249" s="13">
        <v>5970.04</v>
      </c>
      <c r="AC249" s="56">
        <f t="shared" si="1218"/>
        <v>580630.22758218239</v>
      </c>
      <c r="AD249" s="55">
        <v>0</v>
      </c>
      <c r="AE249" s="13">
        <v>0</v>
      </c>
      <c r="AF249" s="56">
        <f t="shared" si="1219"/>
        <v>0</v>
      </c>
      <c r="AG249" s="87">
        <v>4975.5294999999996</v>
      </c>
      <c r="AH249" s="13">
        <v>37941.599000000002</v>
      </c>
      <c r="AI249" s="56">
        <f t="shared" si="1220"/>
        <v>7625.6404469112294</v>
      </c>
      <c r="AJ249" s="55">
        <v>0</v>
      </c>
      <c r="AK249" s="13">
        <v>0</v>
      </c>
      <c r="AL249" s="56">
        <f t="shared" si="1221"/>
        <v>0</v>
      </c>
      <c r="AM249" s="87">
        <v>0.6</v>
      </c>
      <c r="AN249" s="13">
        <v>461.97399999999999</v>
      </c>
      <c r="AO249" s="56">
        <f t="shared" si="1222"/>
        <v>769956.66666666674</v>
      </c>
      <c r="AP249" s="55">
        <v>0</v>
      </c>
      <c r="AQ249" s="13">
        <v>0</v>
      </c>
      <c r="AR249" s="56">
        <f t="shared" si="1223"/>
        <v>0</v>
      </c>
      <c r="AS249" s="87">
        <v>0.02</v>
      </c>
      <c r="AT249" s="13">
        <v>21.125</v>
      </c>
      <c r="AU249" s="56">
        <f t="shared" si="1224"/>
        <v>1056250</v>
      </c>
      <c r="AV249" s="55">
        <v>0</v>
      </c>
      <c r="AW249" s="13">
        <v>0</v>
      </c>
      <c r="AX249" s="56">
        <f t="shared" si="1225"/>
        <v>0</v>
      </c>
      <c r="AY249" s="55">
        <v>0</v>
      </c>
      <c r="AZ249" s="13">
        <v>0</v>
      </c>
      <c r="BA249" s="56">
        <f t="shared" si="1226"/>
        <v>0</v>
      </c>
      <c r="BB249" s="55">
        <v>0</v>
      </c>
      <c r="BC249" s="13">
        <v>0</v>
      </c>
      <c r="BD249" s="56">
        <f t="shared" si="1227"/>
        <v>0</v>
      </c>
      <c r="BE249" s="55">
        <v>0</v>
      </c>
      <c r="BF249" s="13">
        <v>0</v>
      </c>
      <c r="BG249" s="56">
        <f t="shared" si="1228"/>
        <v>0</v>
      </c>
      <c r="BH249" s="55">
        <v>0</v>
      </c>
      <c r="BI249" s="13">
        <v>0</v>
      </c>
      <c r="BJ249" s="56">
        <f t="shared" si="1229"/>
        <v>0</v>
      </c>
      <c r="BK249" s="55">
        <v>0</v>
      </c>
      <c r="BL249" s="13">
        <v>0</v>
      </c>
      <c r="BM249" s="56">
        <f t="shared" si="1230"/>
        <v>0</v>
      </c>
      <c r="BN249" s="55">
        <v>0</v>
      </c>
      <c r="BO249" s="13">
        <v>0</v>
      </c>
      <c r="BP249" s="56">
        <f t="shared" si="1231"/>
        <v>0</v>
      </c>
      <c r="BQ249" s="55">
        <v>0</v>
      </c>
      <c r="BR249" s="13">
        <v>0</v>
      </c>
      <c r="BS249" s="56">
        <f t="shared" si="1232"/>
        <v>0</v>
      </c>
      <c r="BT249" s="55">
        <v>0</v>
      </c>
      <c r="BU249" s="13">
        <v>0</v>
      </c>
      <c r="BV249" s="56">
        <f t="shared" si="1233"/>
        <v>0</v>
      </c>
      <c r="BW249" s="55">
        <v>0</v>
      </c>
      <c r="BX249" s="13">
        <v>0</v>
      </c>
      <c r="BY249" s="56">
        <f t="shared" si="1234"/>
        <v>0</v>
      </c>
      <c r="BZ249" s="55">
        <v>0</v>
      </c>
      <c r="CA249" s="13">
        <v>0</v>
      </c>
      <c r="CB249" s="56">
        <f t="shared" si="1235"/>
        <v>0</v>
      </c>
      <c r="CC249" s="55">
        <v>0</v>
      </c>
      <c r="CD249" s="13">
        <v>0</v>
      </c>
      <c r="CE249" s="56">
        <f t="shared" si="1236"/>
        <v>0</v>
      </c>
      <c r="CF249" s="55">
        <v>0</v>
      </c>
      <c r="CG249" s="13">
        <v>0</v>
      </c>
      <c r="CH249" s="56">
        <f t="shared" si="1237"/>
        <v>0</v>
      </c>
      <c r="CI249" s="55">
        <v>0</v>
      </c>
      <c r="CJ249" s="13">
        <v>0</v>
      </c>
      <c r="CK249" s="56">
        <f t="shared" si="1238"/>
        <v>0</v>
      </c>
      <c r="CL249" s="55">
        <v>0</v>
      </c>
      <c r="CM249" s="13">
        <v>0</v>
      </c>
      <c r="CN249" s="56">
        <f t="shared" si="1239"/>
        <v>0</v>
      </c>
      <c r="CO249" s="55">
        <v>0</v>
      </c>
      <c r="CP249" s="13">
        <v>0</v>
      </c>
      <c r="CQ249" s="56">
        <f t="shared" si="1240"/>
        <v>0</v>
      </c>
      <c r="CR249" s="55">
        <v>0</v>
      </c>
      <c r="CS249" s="13">
        <v>0</v>
      </c>
      <c r="CT249" s="56">
        <f t="shared" si="1241"/>
        <v>0</v>
      </c>
      <c r="CU249" s="55">
        <v>0</v>
      </c>
      <c r="CV249" s="13">
        <v>0</v>
      </c>
      <c r="CW249" s="56">
        <f t="shared" si="1242"/>
        <v>0</v>
      </c>
      <c r="CX249" s="55">
        <v>0</v>
      </c>
      <c r="CY249" s="13">
        <v>0</v>
      </c>
      <c r="CZ249" s="56">
        <f t="shared" si="1243"/>
        <v>0</v>
      </c>
      <c r="DA249" s="55">
        <v>0</v>
      </c>
      <c r="DB249" s="13">
        <v>0</v>
      </c>
      <c r="DC249" s="56">
        <f t="shared" si="1244"/>
        <v>0</v>
      </c>
      <c r="DD249" s="55">
        <v>0</v>
      </c>
      <c r="DE249" s="13">
        <v>0</v>
      </c>
      <c r="DF249" s="56">
        <f t="shared" si="1245"/>
        <v>0</v>
      </c>
      <c r="DG249" s="55">
        <v>0</v>
      </c>
      <c r="DH249" s="13">
        <v>0</v>
      </c>
      <c r="DI249" s="56">
        <f t="shared" si="1246"/>
        <v>0</v>
      </c>
      <c r="DJ249" s="55">
        <v>0</v>
      </c>
      <c r="DK249" s="13">
        <v>0</v>
      </c>
      <c r="DL249" s="56">
        <f t="shared" si="1247"/>
        <v>0</v>
      </c>
      <c r="DM249" s="55">
        <v>0</v>
      </c>
      <c r="DN249" s="13">
        <v>0</v>
      </c>
      <c r="DO249" s="56">
        <f t="shared" si="1248"/>
        <v>0</v>
      </c>
      <c r="DP249" s="55">
        <v>0</v>
      </c>
      <c r="DQ249" s="13">
        <v>0</v>
      </c>
      <c r="DR249" s="56">
        <f t="shared" si="1249"/>
        <v>0</v>
      </c>
      <c r="DS249" s="55">
        <v>0</v>
      </c>
      <c r="DT249" s="13">
        <v>0</v>
      </c>
      <c r="DU249" s="56">
        <f t="shared" si="1250"/>
        <v>0</v>
      </c>
      <c r="DV249" s="55">
        <v>0</v>
      </c>
      <c r="DW249" s="13">
        <v>0</v>
      </c>
      <c r="DX249" s="56">
        <f t="shared" si="1251"/>
        <v>0</v>
      </c>
      <c r="DY249" s="55">
        <v>0</v>
      </c>
      <c r="DZ249" s="13">
        <v>0</v>
      </c>
      <c r="EA249" s="56">
        <f t="shared" si="1252"/>
        <v>0</v>
      </c>
      <c r="EB249" s="55">
        <v>0</v>
      </c>
      <c r="EC249" s="13">
        <v>0</v>
      </c>
      <c r="ED249" s="56">
        <f t="shared" si="1253"/>
        <v>0</v>
      </c>
      <c r="EE249" s="87">
        <v>23.938599999999997</v>
      </c>
      <c r="EF249" s="13">
        <v>4742.0709999999999</v>
      </c>
      <c r="EG249" s="56">
        <f t="shared" si="1254"/>
        <v>198093.07979581098</v>
      </c>
      <c r="EH249" s="55">
        <v>0</v>
      </c>
      <c r="EI249" s="13">
        <v>0</v>
      </c>
      <c r="EJ249" s="56">
        <f t="shared" si="1255"/>
        <v>0</v>
      </c>
      <c r="EK249" s="55">
        <v>0</v>
      </c>
      <c r="EL249" s="13">
        <v>0</v>
      </c>
      <c r="EM249" s="56">
        <f t="shared" si="1256"/>
        <v>0</v>
      </c>
      <c r="EN249" s="11">
        <f t="shared" si="1258"/>
        <v>5086.580100000001</v>
      </c>
      <c r="EO249" s="14">
        <f t="shared" si="1259"/>
        <v>53794.445999999996</v>
      </c>
    </row>
    <row r="250" spans="1:145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60"/>
        <v>0</v>
      </c>
      <c r="F250" s="55">
        <v>0</v>
      </c>
      <c r="G250" s="13">
        <v>0</v>
      </c>
      <c r="H250" s="56">
        <f t="shared" si="1211"/>
        <v>0</v>
      </c>
      <c r="I250" s="55">
        <v>0</v>
      </c>
      <c r="J250" s="13">
        <v>0</v>
      </c>
      <c r="K250" s="56">
        <f t="shared" si="1212"/>
        <v>0</v>
      </c>
      <c r="L250" s="55">
        <v>0</v>
      </c>
      <c r="M250" s="13">
        <v>0</v>
      </c>
      <c r="N250" s="56">
        <f t="shared" si="1213"/>
        <v>0</v>
      </c>
      <c r="O250" s="55">
        <v>0</v>
      </c>
      <c r="P250" s="13">
        <v>0</v>
      </c>
      <c r="Q250" s="56">
        <f t="shared" si="1214"/>
        <v>0</v>
      </c>
      <c r="R250" s="55">
        <v>0</v>
      </c>
      <c r="S250" s="13">
        <v>0</v>
      </c>
      <c r="T250" s="56">
        <f t="shared" si="1215"/>
        <v>0</v>
      </c>
      <c r="U250" s="55">
        <v>0</v>
      </c>
      <c r="V250" s="13">
        <v>0</v>
      </c>
      <c r="W250" s="56">
        <f t="shared" si="1216"/>
        <v>0</v>
      </c>
      <c r="X250" s="55">
        <v>0</v>
      </c>
      <c r="Y250" s="13">
        <v>0</v>
      </c>
      <c r="Z250" s="56">
        <f t="shared" si="1217"/>
        <v>0</v>
      </c>
      <c r="AA250" s="55">
        <v>0</v>
      </c>
      <c r="AB250" s="13">
        <v>0</v>
      </c>
      <c r="AC250" s="56">
        <f t="shared" si="1218"/>
        <v>0</v>
      </c>
      <c r="AD250" s="87">
        <v>50</v>
      </c>
      <c r="AE250" s="13">
        <v>3387.5549999999998</v>
      </c>
      <c r="AF250" s="56">
        <f t="shared" si="1219"/>
        <v>67751.099999999991</v>
      </c>
      <c r="AG250" s="87">
        <v>2089.2711399999998</v>
      </c>
      <c r="AH250" s="13">
        <v>36937.86</v>
      </c>
      <c r="AI250" s="56">
        <f t="shared" si="1220"/>
        <v>17679.782816508923</v>
      </c>
      <c r="AJ250" s="55">
        <v>0</v>
      </c>
      <c r="AK250" s="13">
        <v>0</v>
      </c>
      <c r="AL250" s="56">
        <f t="shared" si="1221"/>
        <v>0</v>
      </c>
      <c r="AM250" s="87">
        <v>0.9</v>
      </c>
      <c r="AN250" s="13">
        <v>813.27099999999996</v>
      </c>
      <c r="AO250" s="56">
        <f t="shared" si="1222"/>
        <v>903634.44444444438</v>
      </c>
      <c r="AP250" s="55">
        <v>0</v>
      </c>
      <c r="AQ250" s="13">
        <v>0</v>
      </c>
      <c r="AR250" s="56">
        <f t="shared" si="1223"/>
        <v>0</v>
      </c>
      <c r="AS250" s="55">
        <v>0</v>
      </c>
      <c r="AT250" s="13">
        <v>0</v>
      </c>
      <c r="AU250" s="56">
        <f t="shared" si="1224"/>
        <v>0</v>
      </c>
      <c r="AV250" s="55">
        <v>0</v>
      </c>
      <c r="AW250" s="13">
        <v>0</v>
      </c>
      <c r="AX250" s="56">
        <f t="shared" si="1225"/>
        <v>0</v>
      </c>
      <c r="AY250" s="55">
        <v>0</v>
      </c>
      <c r="AZ250" s="13">
        <v>0</v>
      </c>
      <c r="BA250" s="56">
        <f t="shared" si="1226"/>
        <v>0</v>
      </c>
      <c r="BB250" s="55">
        <v>0</v>
      </c>
      <c r="BC250" s="13">
        <v>0</v>
      </c>
      <c r="BD250" s="56">
        <f t="shared" si="1227"/>
        <v>0</v>
      </c>
      <c r="BE250" s="55">
        <v>0</v>
      </c>
      <c r="BF250" s="13">
        <v>0</v>
      </c>
      <c r="BG250" s="56">
        <f t="shared" si="1228"/>
        <v>0</v>
      </c>
      <c r="BH250" s="55">
        <v>0</v>
      </c>
      <c r="BI250" s="13">
        <v>0</v>
      </c>
      <c r="BJ250" s="56">
        <f t="shared" si="1229"/>
        <v>0</v>
      </c>
      <c r="BK250" s="55">
        <v>0</v>
      </c>
      <c r="BL250" s="13">
        <v>0</v>
      </c>
      <c r="BM250" s="56">
        <f t="shared" si="1230"/>
        <v>0</v>
      </c>
      <c r="BN250" s="55">
        <v>0</v>
      </c>
      <c r="BO250" s="13">
        <v>0</v>
      </c>
      <c r="BP250" s="56">
        <f t="shared" si="1231"/>
        <v>0</v>
      </c>
      <c r="BQ250" s="55">
        <v>0</v>
      </c>
      <c r="BR250" s="13">
        <v>0</v>
      </c>
      <c r="BS250" s="56">
        <f t="shared" si="1232"/>
        <v>0</v>
      </c>
      <c r="BT250" s="55">
        <v>0</v>
      </c>
      <c r="BU250" s="13">
        <v>0</v>
      </c>
      <c r="BV250" s="56">
        <f t="shared" si="1233"/>
        <v>0</v>
      </c>
      <c r="BW250" s="55">
        <v>0</v>
      </c>
      <c r="BX250" s="13">
        <v>0</v>
      </c>
      <c r="BY250" s="56">
        <f t="shared" si="1234"/>
        <v>0</v>
      </c>
      <c r="BZ250" s="55">
        <v>0</v>
      </c>
      <c r="CA250" s="13">
        <v>0</v>
      </c>
      <c r="CB250" s="56">
        <f t="shared" si="1235"/>
        <v>0</v>
      </c>
      <c r="CC250" s="87">
        <v>64</v>
      </c>
      <c r="CD250" s="13">
        <v>2239.3249999999998</v>
      </c>
      <c r="CE250" s="56">
        <f t="shared" si="1236"/>
        <v>34989.453125</v>
      </c>
      <c r="CF250" s="55">
        <v>0</v>
      </c>
      <c r="CG250" s="13">
        <v>0</v>
      </c>
      <c r="CH250" s="56">
        <f t="shared" si="1237"/>
        <v>0</v>
      </c>
      <c r="CI250" s="55">
        <v>0</v>
      </c>
      <c r="CJ250" s="13">
        <v>0</v>
      </c>
      <c r="CK250" s="56">
        <f t="shared" si="1238"/>
        <v>0</v>
      </c>
      <c r="CL250" s="55">
        <v>0</v>
      </c>
      <c r="CM250" s="13">
        <v>0</v>
      </c>
      <c r="CN250" s="56">
        <f t="shared" si="1239"/>
        <v>0</v>
      </c>
      <c r="CO250" s="55">
        <v>0</v>
      </c>
      <c r="CP250" s="13">
        <v>0</v>
      </c>
      <c r="CQ250" s="56">
        <f t="shared" si="1240"/>
        <v>0</v>
      </c>
      <c r="CR250" s="55">
        <v>0</v>
      </c>
      <c r="CS250" s="13">
        <v>0</v>
      </c>
      <c r="CT250" s="56">
        <f t="shared" si="1241"/>
        <v>0</v>
      </c>
      <c r="CU250" s="55">
        <v>0</v>
      </c>
      <c r="CV250" s="13">
        <v>0</v>
      </c>
      <c r="CW250" s="56">
        <f t="shared" si="1242"/>
        <v>0</v>
      </c>
      <c r="CX250" s="55">
        <v>0</v>
      </c>
      <c r="CY250" s="13">
        <v>0</v>
      </c>
      <c r="CZ250" s="56">
        <f t="shared" si="1243"/>
        <v>0</v>
      </c>
      <c r="DA250" s="55">
        <v>0</v>
      </c>
      <c r="DB250" s="13">
        <v>0</v>
      </c>
      <c r="DC250" s="56">
        <f t="shared" si="1244"/>
        <v>0</v>
      </c>
      <c r="DD250" s="55">
        <v>0</v>
      </c>
      <c r="DE250" s="13">
        <v>0</v>
      </c>
      <c r="DF250" s="56">
        <f t="shared" si="1245"/>
        <v>0</v>
      </c>
      <c r="DG250" s="55">
        <v>0</v>
      </c>
      <c r="DH250" s="13">
        <v>0</v>
      </c>
      <c r="DI250" s="56">
        <f t="shared" si="1246"/>
        <v>0</v>
      </c>
      <c r="DJ250" s="55">
        <v>0</v>
      </c>
      <c r="DK250" s="13">
        <v>0</v>
      </c>
      <c r="DL250" s="56">
        <f t="shared" si="1247"/>
        <v>0</v>
      </c>
      <c r="DM250" s="55">
        <v>0</v>
      </c>
      <c r="DN250" s="13">
        <v>0</v>
      </c>
      <c r="DO250" s="56">
        <f t="shared" si="1248"/>
        <v>0</v>
      </c>
      <c r="DP250" s="55">
        <v>0</v>
      </c>
      <c r="DQ250" s="13">
        <v>0</v>
      </c>
      <c r="DR250" s="56">
        <f t="shared" si="1249"/>
        <v>0</v>
      </c>
      <c r="DS250" s="55">
        <v>0</v>
      </c>
      <c r="DT250" s="13">
        <v>0</v>
      </c>
      <c r="DU250" s="56">
        <f t="shared" si="1250"/>
        <v>0</v>
      </c>
      <c r="DV250" s="55">
        <v>0</v>
      </c>
      <c r="DW250" s="13">
        <v>0</v>
      </c>
      <c r="DX250" s="56">
        <f t="shared" si="1251"/>
        <v>0</v>
      </c>
      <c r="DY250" s="55">
        <v>0</v>
      </c>
      <c r="DZ250" s="13">
        <v>0</v>
      </c>
      <c r="EA250" s="56">
        <f t="shared" si="1252"/>
        <v>0</v>
      </c>
      <c r="EB250" s="55">
        <v>0</v>
      </c>
      <c r="EC250" s="13">
        <v>0</v>
      </c>
      <c r="ED250" s="56">
        <f t="shared" si="1253"/>
        <v>0</v>
      </c>
      <c r="EE250" s="87">
        <v>96.971999999999994</v>
      </c>
      <c r="EF250" s="13">
        <v>12817.194</v>
      </c>
      <c r="EG250" s="56">
        <f t="shared" si="1254"/>
        <v>132174.17398836778</v>
      </c>
      <c r="EH250" s="55">
        <v>0</v>
      </c>
      <c r="EI250" s="13">
        <v>0</v>
      </c>
      <c r="EJ250" s="56">
        <f t="shared" si="1255"/>
        <v>0</v>
      </c>
      <c r="EK250" s="55">
        <v>0</v>
      </c>
      <c r="EL250" s="13">
        <v>0</v>
      </c>
      <c r="EM250" s="56">
        <f t="shared" si="1256"/>
        <v>0</v>
      </c>
      <c r="EN250" s="11">
        <f t="shared" si="1258"/>
        <v>2301.1431400000001</v>
      </c>
      <c r="EO250" s="14">
        <f t="shared" si="1259"/>
        <v>56195.205000000002</v>
      </c>
    </row>
    <row r="251" spans="1:145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60"/>
        <v>0</v>
      </c>
      <c r="F251" s="55">
        <v>0</v>
      </c>
      <c r="G251" s="13">
        <v>0</v>
      </c>
      <c r="H251" s="56">
        <f t="shared" si="1211"/>
        <v>0</v>
      </c>
      <c r="I251" s="55">
        <v>0</v>
      </c>
      <c r="J251" s="13">
        <v>0</v>
      </c>
      <c r="K251" s="56">
        <f t="shared" si="1212"/>
        <v>0</v>
      </c>
      <c r="L251" s="87">
        <v>104.75</v>
      </c>
      <c r="M251" s="13">
        <v>8148.4229999999998</v>
      </c>
      <c r="N251" s="56">
        <f t="shared" si="1213"/>
        <v>77789.241050119323</v>
      </c>
      <c r="O251" s="87">
        <v>45.27</v>
      </c>
      <c r="P251" s="13">
        <v>1539.028</v>
      </c>
      <c r="Q251" s="56">
        <f t="shared" si="1214"/>
        <v>33996.642368014138</v>
      </c>
      <c r="R251" s="55">
        <v>0</v>
      </c>
      <c r="S251" s="13">
        <v>0</v>
      </c>
      <c r="T251" s="56">
        <f t="shared" si="1215"/>
        <v>0</v>
      </c>
      <c r="U251" s="55">
        <v>0</v>
      </c>
      <c r="V251" s="13">
        <v>0</v>
      </c>
      <c r="W251" s="56">
        <f t="shared" si="1216"/>
        <v>0</v>
      </c>
      <c r="X251" s="87">
        <v>36</v>
      </c>
      <c r="Y251" s="13">
        <v>2739.4520000000002</v>
      </c>
      <c r="Z251" s="56">
        <f t="shared" si="1217"/>
        <v>76095.888888888891</v>
      </c>
      <c r="AA251" s="87">
        <v>19.72</v>
      </c>
      <c r="AB251" s="13">
        <v>11418.383</v>
      </c>
      <c r="AC251" s="56">
        <f t="shared" si="1218"/>
        <v>579025.50709939143</v>
      </c>
      <c r="AD251" s="55">
        <v>0</v>
      </c>
      <c r="AE251" s="13">
        <v>0</v>
      </c>
      <c r="AF251" s="56">
        <f t="shared" si="1219"/>
        <v>0</v>
      </c>
      <c r="AG251" s="87">
        <v>1793.47784</v>
      </c>
      <c r="AH251" s="13">
        <v>33856.044000000002</v>
      </c>
      <c r="AI251" s="56">
        <f t="shared" si="1220"/>
        <v>18877.313811694494</v>
      </c>
      <c r="AJ251" s="55">
        <v>0</v>
      </c>
      <c r="AK251" s="13">
        <v>0</v>
      </c>
      <c r="AL251" s="56">
        <f t="shared" si="1221"/>
        <v>0</v>
      </c>
      <c r="AM251" s="55">
        <v>0</v>
      </c>
      <c r="AN251" s="13">
        <v>0</v>
      </c>
      <c r="AO251" s="56">
        <f t="shared" si="1222"/>
        <v>0</v>
      </c>
      <c r="AP251" s="55">
        <v>0</v>
      </c>
      <c r="AQ251" s="13">
        <v>0</v>
      </c>
      <c r="AR251" s="56">
        <f t="shared" si="1223"/>
        <v>0</v>
      </c>
      <c r="AS251" s="55">
        <v>0</v>
      </c>
      <c r="AT251" s="13">
        <v>0</v>
      </c>
      <c r="AU251" s="56">
        <f t="shared" si="1224"/>
        <v>0</v>
      </c>
      <c r="AV251" s="55">
        <v>0</v>
      </c>
      <c r="AW251" s="13">
        <v>0</v>
      </c>
      <c r="AX251" s="56">
        <f t="shared" si="1225"/>
        <v>0</v>
      </c>
      <c r="AY251" s="55">
        <v>0</v>
      </c>
      <c r="AZ251" s="13">
        <v>0</v>
      </c>
      <c r="BA251" s="56">
        <f t="shared" si="1226"/>
        <v>0</v>
      </c>
      <c r="BB251" s="55">
        <v>0</v>
      </c>
      <c r="BC251" s="13">
        <v>0</v>
      </c>
      <c r="BD251" s="56">
        <f t="shared" si="1227"/>
        <v>0</v>
      </c>
      <c r="BE251" s="55">
        <v>0</v>
      </c>
      <c r="BF251" s="13">
        <v>0</v>
      </c>
      <c r="BG251" s="56">
        <f t="shared" si="1228"/>
        <v>0</v>
      </c>
      <c r="BH251" s="55">
        <v>0</v>
      </c>
      <c r="BI251" s="13">
        <v>0</v>
      </c>
      <c r="BJ251" s="56">
        <f t="shared" si="1229"/>
        <v>0</v>
      </c>
      <c r="BK251" s="55">
        <v>0</v>
      </c>
      <c r="BL251" s="13">
        <v>0</v>
      </c>
      <c r="BM251" s="56">
        <f t="shared" si="1230"/>
        <v>0</v>
      </c>
      <c r="BN251" s="55">
        <v>0</v>
      </c>
      <c r="BO251" s="13">
        <v>0</v>
      </c>
      <c r="BP251" s="56">
        <f t="shared" si="1231"/>
        <v>0</v>
      </c>
      <c r="BQ251" s="55">
        <v>0</v>
      </c>
      <c r="BR251" s="13">
        <v>0</v>
      </c>
      <c r="BS251" s="56">
        <f t="shared" si="1232"/>
        <v>0</v>
      </c>
      <c r="BT251" s="55">
        <v>0</v>
      </c>
      <c r="BU251" s="13">
        <v>0</v>
      </c>
      <c r="BV251" s="56">
        <f t="shared" si="1233"/>
        <v>0</v>
      </c>
      <c r="BW251" s="55">
        <v>0</v>
      </c>
      <c r="BX251" s="13">
        <v>0</v>
      </c>
      <c r="BY251" s="56">
        <f t="shared" si="1234"/>
        <v>0</v>
      </c>
      <c r="BZ251" s="55">
        <v>0</v>
      </c>
      <c r="CA251" s="13">
        <v>0</v>
      </c>
      <c r="CB251" s="56">
        <f t="shared" si="1235"/>
        <v>0</v>
      </c>
      <c r="CC251" s="87">
        <v>32.32</v>
      </c>
      <c r="CD251" s="13">
        <v>1065.075</v>
      </c>
      <c r="CE251" s="56">
        <f t="shared" si="1236"/>
        <v>32954.053217821784</v>
      </c>
      <c r="CF251" s="55">
        <v>0</v>
      </c>
      <c r="CG251" s="13">
        <v>0</v>
      </c>
      <c r="CH251" s="56">
        <f t="shared" si="1237"/>
        <v>0</v>
      </c>
      <c r="CI251" s="55">
        <v>0</v>
      </c>
      <c r="CJ251" s="13">
        <v>0</v>
      </c>
      <c r="CK251" s="56">
        <f t="shared" si="1238"/>
        <v>0</v>
      </c>
      <c r="CL251" s="55">
        <v>0</v>
      </c>
      <c r="CM251" s="13">
        <v>0</v>
      </c>
      <c r="CN251" s="56">
        <f t="shared" si="1239"/>
        <v>0</v>
      </c>
      <c r="CO251" s="55">
        <v>0</v>
      </c>
      <c r="CP251" s="13">
        <v>0</v>
      </c>
      <c r="CQ251" s="56">
        <f t="shared" si="1240"/>
        <v>0</v>
      </c>
      <c r="CR251" s="55">
        <v>0</v>
      </c>
      <c r="CS251" s="13">
        <v>0</v>
      </c>
      <c r="CT251" s="56">
        <f t="shared" si="1241"/>
        <v>0</v>
      </c>
      <c r="CU251" s="55">
        <v>0</v>
      </c>
      <c r="CV251" s="13">
        <v>0</v>
      </c>
      <c r="CW251" s="56">
        <f t="shared" si="1242"/>
        <v>0</v>
      </c>
      <c r="CX251" s="55">
        <v>0</v>
      </c>
      <c r="CY251" s="13">
        <v>0</v>
      </c>
      <c r="CZ251" s="56">
        <f t="shared" si="1243"/>
        <v>0</v>
      </c>
      <c r="DA251" s="55">
        <v>0</v>
      </c>
      <c r="DB251" s="13">
        <v>0</v>
      </c>
      <c r="DC251" s="56">
        <f t="shared" si="1244"/>
        <v>0</v>
      </c>
      <c r="DD251" s="87">
        <v>8.2710000000000008</v>
      </c>
      <c r="DE251" s="13">
        <v>1349.837</v>
      </c>
      <c r="DF251" s="56">
        <f t="shared" si="1245"/>
        <v>163201.18486277352</v>
      </c>
      <c r="DG251" s="55">
        <v>0</v>
      </c>
      <c r="DH251" s="13">
        <v>0</v>
      </c>
      <c r="DI251" s="56">
        <f t="shared" si="1246"/>
        <v>0</v>
      </c>
      <c r="DJ251" s="55">
        <v>0</v>
      </c>
      <c r="DK251" s="13">
        <v>0</v>
      </c>
      <c r="DL251" s="56">
        <f t="shared" si="1247"/>
        <v>0</v>
      </c>
      <c r="DM251" s="55">
        <v>0</v>
      </c>
      <c r="DN251" s="13">
        <v>0</v>
      </c>
      <c r="DO251" s="56">
        <f t="shared" si="1248"/>
        <v>0</v>
      </c>
      <c r="DP251" s="55">
        <v>0</v>
      </c>
      <c r="DQ251" s="13">
        <v>0</v>
      </c>
      <c r="DR251" s="56">
        <f t="shared" si="1249"/>
        <v>0</v>
      </c>
      <c r="DS251" s="55">
        <v>0</v>
      </c>
      <c r="DT251" s="13">
        <v>0</v>
      </c>
      <c r="DU251" s="56">
        <f t="shared" si="1250"/>
        <v>0</v>
      </c>
      <c r="DV251" s="55">
        <v>0</v>
      </c>
      <c r="DW251" s="13">
        <v>0</v>
      </c>
      <c r="DX251" s="56">
        <f t="shared" si="1251"/>
        <v>0</v>
      </c>
      <c r="DY251" s="55">
        <v>0</v>
      </c>
      <c r="DZ251" s="13">
        <v>0</v>
      </c>
      <c r="EA251" s="56">
        <f t="shared" si="1252"/>
        <v>0</v>
      </c>
      <c r="EB251" s="55">
        <v>0</v>
      </c>
      <c r="EC251" s="13">
        <v>0</v>
      </c>
      <c r="ED251" s="56">
        <f t="shared" si="1253"/>
        <v>0</v>
      </c>
      <c r="EE251" s="87">
        <v>91.580020000000005</v>
      </c>
      <c r="EF251" s="13">
        <v>6378.49</v>
      </c>
      <c r="EG251" s="56">
        <f t="shared" si="1254"/>
        <v>69649.362382755542</v>
      </c>
      <c r="EH251" s="87">
        <v>1.0800000000000001E-2</v>
      </c>
      <c r="EI251" s="13">
        <v>5.0960000000000001</v>
      </c>
      <c r="EJ251" s="56">
        <f t="shared" si="1255"/>
        <v>471851.85185185185</v>
      </c>
      <c r="EK251" s="55">
        <v>0</v>
      </c>
      <c r="EL251" s="13">
        <v>0</v>
      </c>
      <c r="EM251" s="56">
        <f t="shared" si="1256"/>
        <v>0</v>
      </c>
      <c r="EN251" s="11">
        <f t="shared" si="1258"/>
        <v>2131.39966</v>
      </c>
      <c r="EO251" s="14">
        <f t="shared" si="1259"/>
        <v>66499.828000000009</v>
      </c>
    </row>
    <row r="252" spans="1:145" ht="15" thickBot="1" x14ac:dyDescent="0.35">
      <c r="A252" s="76"/>
      <c r="B252" s="77" t="s">
        <v>17</v>
      </c>
      <c r="C252" s="78">
        <f t="shared" ref="C252:D252" si="1261">SUM(C240:C251)</f>
        <v>0</v>
      </c>
      <c r="D252" s="79">
        <f t="shared" si="1261"/>
        <v>0</v>
      </c>
      <c r="E252" s="80"/>
      <c r="F252" s="78">
        <f t="shared" ref="F252:G252" si="1262">SUM(F240:F251)</f>
        <v>0</v>
      </c>
      <c r="G252" s="79">
        <f t="shared" si="1262"/>
        <v>0</v>
      </c>
      <c r="H252" s="80"/>
      <c r="I252" s="78">
        <f t="shared" ref="I252:J252" si="1263">SUM(I240:I251)</f>
        <v>189</v>
      </c>
      <c r="J252" s="79">
        <f t="shared" si="1263"/>
        <v>9630.2880000000005</v>
      </c>
      <c r="K252" s="80"/>
      <c r="L252" s="78">
        <f t="shared" ref="L252:M252" si="1264">SUM(L240:L251)</f>
        <v>461.68</v>
      </c>
      <c r="M252" s="79">
        <f t="shared" si="1264"/>
        <v>27084.883999999998</v>
      </c>
      <c r="N252" s="80"/>
      <c r="O252" s="78">
        <f t="shared" ref="O252:P252" si="1265">SUM(O240:O251)</f>
        <v>46.300000000000004</v>
      </c>
      <c r="P252" s="79">
        <f t="shared" si="1265"/>
        <v>1821.6289999999999</v>
      </c>
      <c r="Q252" s="80"/>
      <c r="R252" s="78">
        <f t="shared" ref="R252:S252" si="1266">SUM(R240:R251)</f>
        <v>7.7000000000000002E-3</v>
      </c>
      <c r="S252" s="79">
        <f t="shared" si="1266"/>
        <v>0.33200000000000002</v>
      </c>
      <c r="T252" s="80"/>
      <c r="U252" s="78">
        <f t="shared" ref="U252:V252" si="1267">SUM(U240:U251)</f>
        <v>33.038000000000004</v>
      </c>
      <c r="V252" s="79">
        <f t="shared" si="1267"/>
        <v>1744.1469999999999</v>
      </c>
      <c r="W252" s="80"/>
      <c r="X252" s="78">
        <f t="shared" ref="X252:Y252" si="1268">SUM(X240:X251)</f>
        <v>508</v>
      </c>
      <c r="Y252" s="79">
        <f t="shared" si="1268"/>
        <v>34138.478999999999</v>
      </c>
      <c r="Z252" s="80"/>
      <c r="AA252" s="78">
        <f t="shared" ref="AA252:AB252" si="1269">SUM(AA240:AA251)</f>
        <v>30.001999999999999</v>
      </c>
      <c r="AB252" s="79">
        <f t="shared" si="1269"/>
        <v>17388.422999999999</v>
      </c>
      <c r="AC252" s="80"/>
      <c r="AD252" s="78">
        <f t="shared" ref="AD252:AE252" si="1270">SUM(AD240:AD251)</f>
        <v>382.14</v>
      </c>
      <c r="AE252" s="79">
        <f t="shared" si="1270"/>
        <v>18327.466</v>
      </c>
      <c r="AF252" s="80"/>
      <c r="AG252" s="78">
        <f t="shared" ref="AG252:AH252" si="1271">SUM(AG240:AG251)</f>
        <v>150406.54068999999</v>
      </c>
      <c r="AH252" s="79">
        <f t="shared" si="1271"/>
        <v>333292.95399999997</v>
      </c>
      <c r="AI252" s="80"/>
      <c r="AJ252" s="78">
        <f t="shared" ref="AJ252:AK252" si="1272">SUM(AJ240:AJ251)</f>
        <v>0</v>
      </c>
      <c r="AK252" s="79">
        <f t="shared" si="1272"/>
        <v>0</v>
      </c>
      <c r="AL252" s="80"/>
      <c r="AM252" s="78">
        <f t="shared" ref="AM252:AN252" si="1273">SUM(AM240:AM251)</f>
        <v>203.2</v>
      </c>
      <c r="AN252" s="79">
        <f t="shared" si="1273"/>
        <v>5972.2650000000003</v>
      </c>
      <c r="AO252" s="80"/>
      <c r="AP252" s="78">
        <f t="shared" ref="AP252:AQ252" si="1274">SUM(AP240:AP251)</f>
        <v>0</v>
      </c>
      <c r="AQ252" s="79">
        <f t="shared" si="1274"/>
        <v>0</v>
      </c>
      <c r="AR252" s="80"/>
      <c r="AS252" s="78">
        <f t="shared" ref="AS252:AT252" si="1275">SUM(AS240:AS251)</f>
        <v>0.12000000000000001</v>
      </c>
      <c r="AT252" s="79">
        <f t="shared" si="1275"/>
        <v>45.710999999999999</v>
      </c>
      <c r="AU252" s="80"/>
      <c r="AV252" s="78">
        <f t="shared" ref="AV252:AW252" si="1276">SUM(AV240:AV251)</f>
        <v>0</v>
      </c>
      <c r="AW252" s="79">
        <f t="shared" si="1276"/>
        <v>0</v>
      </c>
      <c r="AX252" s="80"/>
      <c r="AY252" s="78">
        <f t="shared" ref="AY252:AZ252" si="1277">SUM(AY240:AY251)</f>
        <v>0</v>
      </c>
      <c r="AZ252" s="79">
        <f t="shared" si="1277"/>
        <v>0</v>
      </c>
      <c r="BA252" s="80"/>
      <c r="BB252" s="78">
        <f t="shared" ref="BB252:BC252" si="1278">SUM(BB240:BB251)</f>
        <v>4.0094500000000002</v>
      </c>
      <c r="BC252" s="79">
        <f t="shared" si="1278"/>
        <v>131.41499999999999</v>
      </c>
      <c r="BD252" s="80"/>
      <c r="BE252" s="78">
        <f t="shared" ref="BE252:BF252" si="1279">SUM(BE240:BE251)</f>
        <v>2.4299999999999997</v>
      </c>
      <c r="BF252" s="79">
        <f t="shared" si="1279"/>
        <v>367.01700000000005</v>
      </c>
      <c r="BG252" s="80"/>
      <c r="BH252" s="78">
        <f t="shared" ref="BH252:BI252" si="1280">SUM(BH240:BH251)</f>
        <v>0</v>
      </c>
      <c r="BI252" s="79">
        <f t="shared" si="1280"/>
        <v>0</v>
      </c>
      <c r="BJ252" s="80"/>
      <c r="BK252" s="78">
        <f t="shared" ref="BK252:BL252" si="1281">SUM(BK240:BK251)</f>
        <v>20</v>
      </c>
      <c r="BL252" s="79">
        <f t="shared" si="1281"/>
        <v>1081.4390000000001</v>
      </c>
      <c r="BM252" s="80"/>
      <c r="BN252" s="78">
        <f t="shared" ref="BN252:BO252" si="1282">SUM(BN240:BN251)</f>
        <v>0</v>
      </c>
      <c r="BO252" s="79">
        <f t="shared" si="1282"/>
        <v>0</v>
      </c>
      <c r="BP252" s="80"/>
      <c r="BQ252" s="78">
        <f t="shared" ref="BQ252:BR252" si="1283">SUM(BQ240:BQ251)</f>
        <v>0</v>
      </c>
      <c r="BR252" s="79">
        <f t="shared" si="1283"/>
        <v>0</v>
      </c>
      <c r="BS252" s="80"/>
      <c r="BT252" s="78">
        <f t="shared" ref="BT252:BU252" si="1284">SUM(BT240:BT251)</f>
        <v>0</v>
      </c>
      <c r="BU252" s="79">
        <f t="shared" si="1284"/>
        <v>0</v>
      </c>
      <c r="BV252" s="80"/>
      <c r="BW252" s="78">
        <f t="shared" ref="BW252:BX252" si="1285">SUM(BW240:BW251)</f>
        <v>0</v>
      </c>
      <c r="BX252" s="79">
        <f t="shared" si="1285"/>
        <v>0</v>
      </c>
      <c r="BY252" s="80"/>
      <c r="BZ252" s="78">
        <f t="shared" ref="BZ252:CA252" si="1286">SUM(BZ240:BZ251)</f>
        <v>0</v>
      </c>
      <c r="CA252" s="79">
        <f t="shared" si="1286"/>
        <v>0</v>
      </c>
      <c r="CB252" s="80"/>
      <c r="CC252" s="78">
        <f t="shared" ref="CC252:CD252" si="1287">SUM(CC240:CC251)</f>
        <v>1121.9993199999999</v>
      </c>
      <c r="CD252" s="79">
        <f t="shared" si="1287"/>
        <v>37500.999999999993</v>
      </c>
      <c r="CE252" s="80"/>
      <c r="CF252" s="78">
        <f t="shared" ref="CF252:CG252" si="1288">SUM(CF240:CF251)</f>
        <v>0</v>
      </c>
      <c r="CG252" s="79">
        <f t="shared" si="1288"/>
        <v>0</v>
      </c>
      <c r="CH252" s="80"/>
      <c r="CI252" s="78">
        <f t="shared" ref="CI252:CJ252" si="1289">SUM(CI240:CI251)</f>
        <v>0</v>
      </c>
      <c r="CJ252" s="79">
        <f t="shared" si="1289"/>
        <v>0</v>
      </c>
      <c r="CK252" s="80"/>
      <c r="CL252" s="78">
        <f t="shared" ref="CL252:CM252" si="1290">SUM(CL240:CL251)</f>
        <v>0</v>
      </c>
      <c r="CM252" s="79">
        <f t="shared" si="1290"/>
        <v>0</v>
      </c>
      <c r="CN252" s="80"/>
      <c r="CO252" s="78">
        <f t="shared" ref="CO252:CP252" si="1291">SUM(CO240:CO251)</f>
        <v>0</v>
      </c>
      <c r="CP252" s="79">
        <f t="shared" si="1291"/>
        <v>0</v>
      </c>
      <c r="CQ252" s="80"/>
      <c r="CR252" s="78">
        <f t="shared" ref="CR252:CS252" si="1292">SUM(CR240:CR251)</f>
        <v>0</v>
      </c>
      <c r="CS252" s="79">
        <f t="shared" si="1292"/>
        <v>0</v>
      </c>
      <c r="CT252" s="80"/>
      <c r="CU252" s="78">
        <f t="shared" ref="CU252:CV252" si="1293">SUM(CU240:CU251)</f>
        <v>1E-3</v>
      </c>
      <c r="CV252" s="79">
        <f t="shared" si="1293"/>
        <v>0.16900000000000001</v>
      </c>
      <c r="CW252" s="80"/>
      <c r="CX252" s="78">
        <f t="shared" ref="CX252:CY252" si="1294">SUM(CX240:CX251)</f>
        <v>0</v>
      </c>
      <c r="CY252" s="79">
        <f t="shared" si="1294"/>
        <v>0</v>
      </c>
      <c r="CZ252" s="80"/>
      <c r="DA252" s="78">
        <f t="shared" ref="DA252:DB252" si="1295">SUM(DA240:DA251)</f>
        <v>0</v>
      </c>
      <c r="DB252" s="79">
        <f t="shared" si="1295"/>
        <v>0</v>
      </c>
      <c r="DC252" s="80"/>
      <c r="DD252" s="78">
        <f t="shared" ref="DD252:DE252" si="1296">SUM(DD240:DD251)</f>
        <v>105.78150000000001</v>
      </c>
      <c r="DE252" s="79">
        <f t="shared" si="1296"/>
        <v>3238.9279999999999</v>
      </c>
      <c r="DF252" s="80"/>
      <c r="DG252" s="78">
        <f t="shared" ref="DG252:DH252" si="1297">SUM(DG240:DG251)</f>
        <v>0</v>
      </c>
      <c r="DH252" s="79">
        <f t="shared" si="1297"/>
        <v>0</v>
      </c>
      <c r="DI252" s="80"/>
      <c r="DJ252" s="78">
        <f t="shared" ref="DJ252:DK252" si="1298">SUM(DJ240:DJ251)</f>
        <v>0</v>
      </c>
      <c r="DK252" s="79">
        <f t="shared" si="1298"/>
        <v>0</v>
      </c>
      <c r="DL252" s="80"/>
      <c r="DM252" s="78">
        <f t="shared" ref="DM252:DN252" si="1299">SUM(DM240:DM251)</f>
        <v>0</v>
      </c>
      <c r="DN252" s="79">
        <f t="shared" si="1299"/>
        <v>0</v>
      </c>
      <c r="DO252" s="80"/>
      <c r="DP252" s="78">
        <f t="shared" ref="DP252:DQ252" si="1300">SUM(DP240:DP251)</f>
        <v>0</v>
      </c>
      <c r="DQ252" s="79">
        <f t="shared" si="1300"/>
        <v>0</v>
      </c>
      <c r="DR252" s="80"/>
      <c r="DS252" s="78">
        <f t="shared" ref="DS252:DT252" si="1301">SUM(DS240:DS251)</f>
        <v>0</v>
      </c>
      <c r="DT252" s="79">
        <f t="shared" si="1301"/>
        <v>0</v>
      </c>
      <c r="DU252" s="80"/>
      <c r="DV252" s="78">
        <f t="shared" ref="DV252:DW252" si="1302">SUM(DV240:DV251)</f>
        <v>1.7520000000000001E-2</v>
      </c>
      <c r="DW252" s="79">
        <f t="shared" si="1302"/>
        <v>9.5000000000000001E-2</v>
      </c>
      <c r="DX252" s="80"/>
      <c r="DY252" s="78">
        <f t="shared" ref="DY252:DZ252" si="1303">SUM(DY240:DY251)</f>
        <v>0</v>
      </c>
      <c r="DZ252" s="79">
        <f t="shared" si="1303"/>
        <v>0</v>
      </c>
      <c r="EA252" s="80"/>
      <c r="EB252" s="78">
        <f t="shared" ref="EB252:EC252" si="1304">SUM(EB240:EB251)</f>
        <v>85.213239999999999</v>
      </c>
      <c r="EC252" s="79">
        <f t="shared" si="1304"/>
        <v>12723.090999999999</v>
      </c>
      <c r="ED252" s="80"/>
      <c r="EE252" s="78">
        <f t="shared" ref="EE252:EF252" si="1305">SUM(EE240:EE251)</f>
        <v>642.25244000000009</v>
      </c>
      <c r="EF252" s="79">
        <f t="shared" si="1305"/>
        <v>61479.313000000002</v>
      </c>
      <c r="EG252" s="80"/>
      <c r="EH252" s="78">
        <f t="shared" ref="EH252:EI252" si="1306">SUM(EH240:EH251)</f>
        <v>14.575799999999999</v>
      </c>
      <c r="EI252" s="79">
        <f t="shared" si="1306"/>
        <v>492.30400000000003</v>
      </c>
      <c r="EJ252" s="80"/>
      <c r="EK252" s="78">
        <f t="shared" ref="EK252:EL252" si="1307">SUM(EK240:EK251)</f>
        <v>0</v>
      </c>
      <c r="EL252" s="79">
        <f t="shared" si="1307"/>
        <v>0</v>
      </c>
      <c r="EM252" s="80"/>
      <c r="EN252" s="41">
        <f t="shared" si="1258"/>
        <v>154256.30866000001</v>
      </c>
      <c r="EO252" s="42">
        <f t="shared" si="1259"/>
        <v>566461.34899999993</v>
      </c>
    </row>
    <row r="253" spans="1:145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308">IF(F253=0,0,G253/F253*1000)</f>
        <v>0</v>
      </c>
      <c r="I253" s="55">
        <v>0</v>
      </c>
      <c r="J253" s="13">
        <v>0</v>
      </c>
      <c r="K253" s="56">
        <f t="shared" ref="K253:K264" si="1309">IF(I253=0,0,J253/I253*1000)</f>
        <v>0</v>
      </c>
      <c r="L253" s="87">
        <v>83.5</v>
      </c>
      <c r="M253" s="13">
        <v>6495.8109999999997</v>
      </c>
      <c r="N253" s="56">
        <f t="shared" ref="N253:N264" si="1310">IF(L253=0,0,M253/L253*1000)</f>
        <v>77794.143712574849</v>
      </c>
      <c r="O253" s="55">
        <v>0</v>
      </c>
      <c r="P253" s="13">
        <v>0</v>
      </c>
      <c r="Q253" s="56">
        <f t="shared" ref="Q253:Q264" si="1311">IF(O253=0,0,P253/O253*1000)</f>
        <v>0</v>
      </c>
      <c r="R253" s="55">
        <v>0</v>
      </c>
      <c r="S253" s="13">
        <v>0</v>
      </c>
      <c r="T253" s="56">
        <f t="shared" ref="T253:T264" si="1312">IF(R253=0,0,S253/R253*1000)</f>
        <v>0</v>
      </c>
      <c r="U253" s="55">
        <v>0</v>
      </c>
      <c r="V253" s="13">
        <v>0</v>
      </c>
      <c r="W253" s="56">
        <f t="shared" ref="W253:W264" si="1313">IF(U253=0,0,V253/U253*1000)</f>
        <v>0</v>
      </c>
      <c r="X253" s="87">
        <v>11.23333</v>
      </c>
      <c r="Y253" s="13">
        <v>775.32899999999995</v>
      </c>
      <c r="Z253" s="56">
        <f t="shared" ref="Z253:Z264" si="1314">IF(X253=0,0,Y253/X253*1000)</f>
        <v>69020.406237509262</v>
      </c>
      <c r="AA253" s="55">
        <v>0</v>
      </c>
      <c r="AB253" s="13">
        <v>0</v>
      </c>
      <c r="AC253" s="56">
        <f t="shared" ref="AC253:AC264" si="1315">IF(AA253=0,0,AB253/AA253*1000)</f>
        <v>0</v>
      </c>
      <c r="AD253" s="87">
        <v>95</v>
      </c>
      <c r="AE253" s="13">
        <v>4853.9350000000004</v>
      </c>
      <c r="AF253" s="56">
        <f t="shared" ref="AF253:AF264" si="1316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317">IF(AG253=0,0,AH253/AG253*1000)</f>
        <v>10371.266080030968</v>
      </c>
      <c r="AJ253" s="55">
        <v>0</v>
      </c>
      <c r="AK253" s="13">
        <v>0</v>
      </c>
      <c r="AL253" s="56">
        <f t="shared" ref="AL253:AL264" si="1318">IF(AJ253=0,0,AK253/AJ253*1000)</f>
        <v>0</v>
      </c>
      <c r="AM253" s="87">
        <v>1</v>
      </c>
      <c r="AN253" s="13">
        <v>904.74900000000002</v>
      </c>
      <c r="AO253" s="56">
        <f t="shared" ref="AO253:AO264" si="1319">IF(AM253=0,0,AN253/AM253*1000)</f>
        <v>904749</v>
      </c>
      <c r="AP253" s="55">
        <v>0</v>
      </c>
      <c r="AQ253" s="13">
        <v>0</v>
      </c>
      <c r="AR253" s="56">
        <f t="shared" ref="AR253:AR264" si="1320">IF(AP253=0,0,AQ253/AP253*1000)</f>
        <v>0</v>
      </c>
      <c r="AS253" s="55">
        <v>0</v>
      </c>
      <c r="AT253" s="13">
        <v>0</v>
      </c>
      <c r="AU253" s="56">
        <f t="shared" ref="AU253:AU264" si="1321">IF(AS253=0,0,AT253/AS253*1000)</f>
        <v>0</v>
      </c>
      <c r="AV253" s="55">
        <v>0</v>
      </c>
      <c r="AW253" s="13">
        <v>0</v>
      </c>
      <c r="AX253" s="56">
        <f t="shared" ref="AX253:AX264" si="1322">IF(AV253=0,0,AW253/AV253*1000)</f>
        <v>0</v>
      </c>
      <c r="AY253" s="55">
        <v>0</v>
      </c>
      <c r="AZ253" s="13">
        <v>0</v>
      </c>
      <c r="BA253" s="56">
        <f t="shared" ref="BA253:BA264" si="1323">IF(AY253=0,0,AZ253/AY253*1000)</f>
        <v>0</v>
      </c>
      <c r="BB253" s="55">
        <v>0</v>
      </c>
      <c r="BC253" s="13">
        <v>0</v>
      </c>
      <c r="BD253" s="56">
        <f t="shared" ref="BD253:BD264" si="1324">IF(BB253=0,0,BC253/BB253*1000)</f>
        <v>0</v>
      </c>
      <c r="BE253" s="55">
        <v>0</v>
      </c>
      <c r="BF253" s="13">
        <v>0</v>
      </c>
      <c r="BG253" s="56">
        <f t="shared" ref="BG253:BG264" si="1325">IF(BE253=0,0,BF253/BE253*1000)</f>
        <v>0</v>
      </c>
      <c r="BH253" s="55">
        <v>0</v>
      </c>
      <c r="BI253" s="13">
        <v>0</v>
      </c>
      <c r="BJ253" s="56">
        <f t="shared" ref="BJ253:BJ264" si="1326">IF(BH253=0,0,BI253/BH253*1000)</f>
        <v>0</v>
      </c>
      <c r="BK253" s="55">
        <v>0</v>
      </c>
      <c r="BL253" s="13">
        <v>0</v>
      </c>
      <c r="BM253" s="56">
        <f t="shared" ref="BM253:BM264" si="1327">IF(BK253=0,0,BL253/BK253*1000)</f>
        <v>0</v>
      </c>
      <c r="BN253" s="55">
        <v>0</v>
      </c>
      <c r="BO253" s="13">
        <v>0</v>
      </c>
      <c r="BP253" s="56">
        <f t="shared" ref="BP253:BP264" si="1328">IF(BN253=0,0,BO253/BN253*1000)</f>
        <v>0</v>
      </c>
      <c r="BQ253" s="55">
        <v>0</v>
      </c>
      <c r="BR253" s="13">
        <v>0</v>
      </c>
      <c r="BS253" s="56">
        <f t="shared" ref="BS253:BS264" si="1329">IF(BQ253=0,0,BR253/BQ253*1000)</f>
        <v>0</v>
      </c>
      <c r="BT253" s="55">
        <v>0</v>
      </c>
      <c r="BU253" s="13">
        <v>0</v>
      </c>
      <c r="BV253" s="56">
        <f t="shared" ref="BV253:BV264" si="1330">IF(BT253=0,0,BU253/BT253*1000)</f>
        <v>0</v>
      </c>
      <c r="BW253" s="55">
        <v>0</v>
      </c>
      <c r="BX253" s="13">
        <v>0</v>
      </c>
      <c r="BY253" s="56">
        <f t="shared" ref="BY253:BY264" si="1331">IF(BW253=0,0,BX253/BW253*1000)</f>
        <v>0</v>
      </c>
      <c r="BZ253" s="55">
        <v>0</v>
      </c>
      <c r="CA253" s="13">
        <v>0</v>
      </c>
      <c r="CB253" s="56">
        <f t="shared" ref="CB253:CB264" si="1332">IF(BZ253=0,0,CA253/BZ253*1000)</f>
        <v>0</v>
      </c>
      <c r="CC253" s="55">
        <v>0</v>
      </c>
      <c r="CD253" s="13">
        <v>0</v>
      </c>
      <c r="CE253" s="56">
        <f t="shared" ref="CE253:CE264" si="1333">IF(CC253=0,0,CD253/CC253*1000)</f>
        <v>0</v>
      </c>
      <c r="CF253" s="55">
        <v>0</v>
      </c>
      <c r="CG253" s="13">
        <v>0</v>
      </c>
      <c r="CH253" s="56">
        <f t="shared" ref="CH253:CH264" si="1334">IF(CF253=0,0,CG253/CF253*1000)</f>
        <v>0</v>
      </c>
      <c r="CI253" s="87">
        <v>3</v>
      </c>
      <c r="CJ253" s="13">
        <v>239.76900000000001</v>
      </c>
      <c r="CK253" s="56">
        <f t="shared" ref="CK253:CK264" si="1335">IF(CI253=0,0,CJ253/CI253*1000)</f>
        <v>79923</v>
      </c>
      <c r="CL253" s="55">
        <v>0</v>
      </c>
      <c r="CM253" s="13">
        <v>0</v>
      </c>
      <c r="CN253" s="56">
        <f t="shared" ref="CN253:CN264" si="1336">IF(CL253=0,0,CM253/CL253*1000)</f>
        <v>0</v>
      </c>
      <c r="CO253" s="55">
        <v>0</v>
      </c>
      <c r="CP253" s="13">
        <v>0</v>
      </c>
      <c r="CQ253" s="56">
        <f t="shared" ref="CQ253:CQ264" si="1337">IF(CO253=0,0,CP253/CO253*1000)</f>
        <v>0</v>
      </c>
      <c r="CR253" s="55">
        <v>0</v>
      </c>
      <c r="CS253" s="13">
        <v>0</v>
      </c>
      <c r="CT253" s="56">
        <f t="shared" ref="CT253:CT264" si="1338">IF(CR253=0,0,CS253/CR253*1000)</f>
        <v>0</v>
      </c>
      <c r="CU253" s="55">
        <v>0</v>
      </c>
      <c r="CV253" s="13">
        <v>0</v>
      </c>
      <c r="CW253" s="56">
        <f t="shared" ref="CW253:CW264" si="1339">IF(CU253=0,0,CV253/CU253*1000)</f>
        <v>0</v>
      </c>
      <c r="CX253" s="55">
        <v>0</v>
      </c>
      <c r="CY253" s="13">
        <v>0</v>
      </c>
      <c r="CZ253" s="56">
        <f t="shared" ref="CZ253:CZ264" si="1340">IF(CX253=0,0,CY253/CX253*1000)</f>
        <v>0</v>
      </c>
      <c r="DA253" s="55">
        <v>0</v>
      </c>
      <c r="DB253" s="13">
        <v>0</v>
      </c>
      <c r="DC253" s="56">
        <f t="shared" ref="DC253:DC264" si="1341">IF(DA253=0,0,DB253/DA253*1000)</f>
        <v>0</v>
      </c>
      <c r="DD253" s="87">
        <v>44</v>
      </c>
      <c r="DE253" s="13">
        <v>531.851</v>
      </c>
      <c r="DF253" s="56">
        <f t="shared" ref="DF253:DF264" si="1342">IF(DD253=0,0,DE253/DD253*1000)</f>
        <v>12087.522727272728</v>
      </c>
      <c r="DG253" s="55">
        <v>0</v>
      </c>
      <c r="DH253" s="13">
        <v>0</v>
      </c>
      <c r="DI253" s="56">
        <f t="shared" ref="DI253:DI264" si="1343">IF(DG253=0,0,DH253/DG253*1000)</f>
        <v>0</v>
      </c>
      <c r="DJ253" s="55">
        <v>0</v>
      </c>
      <c r="DK253" s="13">
        <v>0</v>
      </c>
      <c r="DL253" s="56">
        <f t="shared" ref="DL253:DL264" si="1344">IF(DJ253=0,0,DK253/DJ253*1000)</f>
        <v>0</v>
      </c>
      <c r="DM253" s="55">
        <v>0</v>
      </c>
      <c r="DN253" s="13">
        <v>0</v>
      </c>
      <c r="DO253" s="56">
        <f t="shared" ref="DO253:DO264" si="1345">IF(DM253=0,0,DN253/DM253*1000)</f>
        <v>0</v>
      </c>
      <c r="DP253" s="55">
        <v>0</v>
      </c>
      <c r="DQ253" s="13">
        <v>0</v>
      </c>
      <c r="DR253" s="56">
        <f t="shared" ref="DR253:DR264" si="1346">IF(DP253=0,0,DQ253/DP253*1000)</f>
        <v>0</v>
      </c>
      <c r="DS253" s="55">
        <v>0</v>
      </c>
      <c r="DT253" s="13">
        <v>0</v>
      </c>
      <c r="DU253" s="56">
        <f t="shared" ref="DU253:DU264" si="1347">IF(DS253=0,0,DT253/DS253*1000)</f>
        <v>0</v>
      </c>
      <c r="DV253" s="55">
        <v>0</v>
      </c>
      <c r="DW253" s="13">
        <v>0</v>
      </c>
      <c r="DX253" s="56">
        <f t="shared" ref="DX253:DX264" si="1348">IF(DV253=0,0,DW253/DV253*1000)</f>
        <v>0</v>
      </c>
      <c r="DY253" s="55">
        <v>0</v>
      </c>
      <c r="DZ253" s="13">
        <v>0</v>
      </c>
      <c r="EA253" s="56">
        <f t="shared" ref="EA253:EA264" si="1349">IF(DY253=0,0,DZ253/DY253*1000)</f>
        <v>0</v>
      </c>
      <c r="EB253" s="55">
        <v>0</v>
      </c>
      <c r="EC253" s="13">
        <v>0</v>
      </c>
      <c r="ED253" s="56">
        <f t="shared" ref="ED253:ED264" si="1350">IF(EB253=0,0,EC253/EB253*1000)</f>
        <v>0</v>
      </c>
      <c r="EE253" s="87">
        <v>27.65916</v>
      </c>
      <c r="EF253" s="13">
        <v>11121.960999999999</v>
      </c>
      <c r="EG253" s="56">
        <f t="shared" ref="EG253:EG264" si="1351">IF(EE253=0,0,EF253/EE253*1000)</f>
        <v>402107.69235218997</v>
      </c>
      <c r="EH253" s="87">
        <v>34</v>
      </c>
      <c r="EI253" s="13">
        <v>255.559</v>
      </c>
      <c r="EJ253" s="56">
        <f t="shared" ref="EJ253:EJ264" si="1352">IF(EH253=0,0,EI253/EH253*1000)</f>
        <v>7516.4411764705883</v>
      </c>
      <c r="EK253" s="55">
        <v>0</v>
      </c>
      <c r="EL253" s="13">
        <v>0</v>
      </c>
      <c r="EM253" s="56">
        <f t="shared" ref="EM253:EM264" si="1353">IF(EK253=0,0,EL253/EK253*1000)</f>
        <v>0</v>
      </c>
      <c r="EN253" s="11">
        <f>SUMIF($C$5:$EM$5,"Ton",C253:EM253)</f>
        <v>2984.3399000000004</v>
      </c>
      <c r="EO253" s="14">
        <f>SUMIF($C$5:$EM$5,"F*",C253:EM253)</f>
        <v>53025.268000000004</v>
      </c>
    </row>
    <row r="254" spans="1:145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54">IF(C254=0,0,D254/C254*1000)</f>
        <v>0</v>
      </c>
      <c r="F254" s="55">
        <v>0</v>
      </c>
      <c r="G254" s="13">
        <v>0</v>
      </c>
      <c r="H254" s="56">
        <f t="shared" si="1308"/>
        <v>0</v>
      </c>
      <c r="I254" s="55">
        <v>0</v>
      </c>
      <c r="J254" s="13">
        <v>0</v>
      </c>
      <c r="K254" s="56">
        <f t="shared" si="1309"/>
        <v>0</v>
      </c>
      <c r="L254" s="87">
        <v>84</v>
      </c>
      <c r="M254" s="13">
        <v>6042.7520000000004</v>
      </c>
      <c r="N254" s="56">
        <f t="shared" si="1310"/>
        <v>71937.523809523816</v>
      </c>
      <c r="O254" s="55">
        <v>0</v>
      </c>
      <c r="P254" s="13">
        <v>0</v>
      </c>
      <c r="Q254" s="56">
        <f t="shared" si="1311"/>
        <v>0</v>
      </c>
      <c r="R254" s="55">
        <v>0</v>
      </c>
      <c r="S254" s="13">
        <v>0</v>
      </c>
      <c r="T254" s="56">
        <f t="shared" si="1312"/>
        <v>0</v>
      </c>
      <c r="U254" s="55">
        <v>0</v>
      </c>
      <c r="V254" s="13">
        <v>0</v>
      </c>
      <c r="W254" s="56">
        <f t="shared" si="1313"/>
        <v>0</v>
      </c>
      <c r="X254" s="55">
        <v>0</v>
      </c>
      <c r="Y254" s="13">
        <v>0</v>
      </c>
      <c r="Z254" s="56">
        <f t="shared" si="1314"/>
        <v>0</v>
      </c>
      <c r="AA254" s="55">
        <v>0</v>
      </c>
      <c r="AB254" s="13">
        <v>0</v>
      </c>
      <c r="AC254" s="56">
        <f t="shared" si="1315"/>
        <v>0</v>
      </c>
      <c r="AD254" s="87">
        <v>18</v>
      </c>
      <c r="AE254" s="13">
        <v>638.30899999999997</v>
      </c>
      <c r="AF254" s="56">
        <f t="shared" si="1316"/>
        <v>35461.611111111109</v>
      </c>
      <c r="AG254" s="87">
        <v>2430.2840000000001</v>
      </c>
      <c r="AH254" s="13">
        <v>19551.896000000001</v>
      </c>
      <c r="AI254" s="56">
        <f t="shared" si="1317"/>
        <v>8045.1074853803102</v>
      </c>
      <c r="AJ254" s="55">
        <v>0</v>
      </c>
      <c r="AK254" s="13">
        <v>0</v>
      </c>
      <c r="AL254" s="56">
        <f t="shared" si="1318"/>
        <v>0</v>
      </c>
      <c r="AM254" s="87">
        <v>1</v>
      </c>
      <c r="AN254" s="13">
        <v>903.45</v>
      </c>
      <c r="AO254" s="56">
        <f t="shared" si="1319"/>
        <v>903450</v>
      </c>
      <c r="AP254" s="55">
        <v>0</v>
      </c>
      <c r="AQ254" s="13">
        <v>0</v>
      </c>
      <c r="AR254" s="56">
        <f t="shared" si="1320"/>
        <v>0</v>
      </c>
      <c r="AS254" s="55">
        <v>0</v>
      </c>
      <c r="AT254" s="13">
        <v>0</v>
      </c>
      <c r="AU254" s="56">
        <f t="shared" si="1321"/>
        <v>0</v>
      </c>
      <c r="AV254" s="55">
        <v>0</v>
      </c>
      <c r="AW254" s="13">
        <v>0</v>
      </c>
      <c r="AX254" s="56">
        <f t="shared" si="1322"/>
        <v>0</v>
      </c>
      <c r="AY254" s="55">
        <v>0</v>
      </c>
      <c r="AZ254" s="13">
        <v>0</v>
      </c>
      <c r="BA254" s="56">
        <f t="shared" si="1323"/>
        <v>0</v>
      </c>
      <c r="BB254" s="55">
        <v>0</v>
      </c>
      <c r="BC254" s="13">
        <v>0</v>
      </c>
      <c r="BD254" s="56">
        <f t="shared" si="1324"/>
        <v>0</v>
      </c>
      <c r="BE254" s="55">
        <v>0</v>
      </c>
      <c r="BF254" s="13">
        <v>0</v>
      </c>
      <c r="BG254" s="56">
        <f t="shared" si="1325"/>
        <v>0</v>
      </c>
      <c r="BH254" s="55">
        <v>0</v>
      </c>
      <c r="BI254" s="13">
        <v>0</v>
      </c>
      <c r="BJ254" s="56">
        <f t="shared" si="1326"/>
        <v>0</v>
      </c>
      <c r="BK254" s="55">
        <v>0</v>
      </c>
      <c r="BL254" s="13">
        <v>0</v>
      </c>
      <c r="BM254" s="56">
        <f t="shared" si="1327"/>
        <v>0</v>
      </c>
      <c r="BN254" s="55">
        <v>0</v>
      </c>
      <c r="BO254" s="13">
        <v>0</v>
      </c>
      <c r="BP254" s="56">
        <f t="shared" si="1328"/>
        <v>0</v>
      </c>
      <c r="BQ254" s="55">
        <v>0</v>
      </c>
      <c r="BR254" s="13">
        <v>0</v>
      </c>
      <c r="BS254" s="56">
        <f t="shared" si="1329"/>
        <v>0</v>
      </c>
      <c r="BT254" s="55">
        <v>0</v>
      </c>
      <c r="BU254" s="13">
        <v>0</v>
      </c>
      <c r="BV254" s="56">
        <f t="shared" si="1330"/>
        <v>0</v>
      </c>
      <c r="BW254" s="55">
        <v>0</v>
      </c>
      <c r="BX254" s="13">
        <v>0</v>
      </c>
      <c r="BY254" s="56">
        <f t="shared" si="1331"/>
        <v>0</v>
      </c>
      <c r="BZ254" s="55">
        <v>0</v>
      </c>
      <c r="CA254" s="13">
        <v>0</v>
      </c>
      <c r="CB254" s="56">
        <f t="shared" si="1332"/>
        <v>0</v>
      </c>
      <c r="CC254" s="87">
        <v>173.375</v>
      </c>
      <c r="CD254" s="13">
        <v>6088.2730000000001</v>
      </c>
      <c r="CE254" s="56">
        <f t="shared" si="1333"/>
        <v>35116.210526315786</v>
      </c>
      <c r="CF254" s="55">
        <v>0</v>
      </c>
      <c r="CG254" s="13">
        <v>0</v>
      </c>
      <c r="CH254" s="56">
        <f t="shared" si="1334"/>
        <v>0</v>
      </c>
      <c r="CI254" s="55">
        <v>0</v>
      </c>
      <c r="CJ254" s="13">
        <v>0</v>
      </c>
      <c r="CK254" s="56">
        <f t="shared" si="1335"/>
        <v>0</v>
      </c>
      <c r="CL254" s="55">
        <v>0</v>
      </c>
      <c r="CM254" s="13">
        <v>0</v>
      </c>
      <c r="CN254" s="56">
        <f t="shared" si="1336"/>
        <v>0</v>
      </c>
      <c r="CO254" s="55">
        <v>0</v>
      </c>
      <c r="CP254" s="13">
        <v>0</v>
      </c>
      <c r="CQ254" s="56">
        <f t="shared" si="1337"/>
        <v>0</v>
      </c>
      <c r="CR254" s="55">
        <v>0</v>
      </c>
      <c r="CS254" s="13">
        <v>0</v>
      </c>
      <c r="CT254" s="56">
        <f t="shared" si="1338"/>
        <v>0</v>
      </c>
      <c r="CU254" s="55">
        <v>0</v>
      </c>
      <c r="CV254" s="13">
        <v>0</v>
      </c>
      <c r="CW254" s="56">
        <f t="shared" si="1339"/>
        <v>0</v>
      </c>
      <c r="CX254" s="55">
        <v>0</v>
      </c>
      <c r="CY254" s="13">
        <v>0</v>
      </c>
      <c r="CZ254" s="56">
        <f t="shared" si="1340"/>
        <v>0</v>
      </c>
      <c r="DA254" s="55">
        <v>0</v>
      </c>
      <c r="DB254" s="13">
        <v>0</v>
      </c>
      <c r="DC254" s="56">
        <f t="shared" si="1341"/>
        <v>0</v>
      </c>
      <c r="DD254" s="87">
        <v>44</v>
      </c>
      <c r="DE254" s="13">
        <v>583.65</v>
      </c>
      <c r="DF254" s="56">
        <f t="shared" si="1342"/>
        <v>13264.772727272726</v>
      </c>
      <c r="DG254" s="55">
        <v>0</v>
      </c>
      <c r="DH254" s="13">
        <v>0</v>
      </c>
      <c r="DI254" s="56">
        <f t="shared" si="1343"/>
        <v>0</v>
      </c>
      <c r="DJ254" s="55">
        <v>0</v>
      </c>
      <c r="DK254" s="13">
        <v>0</v>
      </c>
      <c r="DL254" s="56">
        <f t="shared" si="1344"/>
        <v>0</v>
      </c>
      <c r="DM254" s="55">
        <v>0</v>
      </c>
      <c r="DN254" s="13">
        <v>0</v>
      </c>
      <c r="DO254" s="56">
        <f t="shared" si="1345"/>
        <v>0</v>
      </c>
      <c r="DP254" s="55">
        <v>0</v>
      </c>
      <c r="DQ254" s="13">
        <v>0</v>
      </c>
      <c r="DR254" s="56">
        <f t="shared" si="1346"/>
        <v>0</v>
      </c>
      <c r="DS254" s="55">
        <v>0</v>
      </c>
      <c r="DT254" s="13">
        <v>0</v>
      </c>
      <c r="DU254" s="56">
        <f t="shared" si="1347"/>
        <v>0</v>
      </c>
      <c r="DV254" s="55">
        <v>0</v>
      </c>
      <c r="DW254" s="13">
        <v>0</v>
      </c>
      <c r="DX254" s="56">
        <f t="shared" si="1348"/>
        <v>0</v>
      </c>
      <c r="DY254" s="55">
        <v>0</v>
      </c>
      <c r="DZ254" s="13">
        <v>0</v>
      </c>
      <c r="EA254" s="56">
        <f t="shared" si="1349"/>
        <v>0</v>
      </c>
      <c r="EB254" s="55">
        <v>0</v>
      </c>
      <c r="EC254" s="13">
        <v>0</v>
      </c>
      <c r="ED254" s="56">
        <f t="shared" si="1350"/>
        <v>0</v>
      </c>
      <c r="EE254" s="55">
        <v>0</v>
      </c>
      <c r="EF254" s="13">
        <v>0</v>
      </c>
      <c r="EG254" s="56">
        <f t="shared" si="1351"/>
        <v>0</v>
      </c>
      <c r="EH254" s="55">
        <v>0</v>
      </c>
      <c r="EI254" s="13">
        <v>0</v>
      </c>
      <c r="EJ254" s="56">
        <f t="shared" si="1352"/>
        <v>0</v>
      </c>
      <c r="EK254" s="55">
        <v>0</v>
      </c>
      <c r="EL254" s="13">
        <v>0</v>
      </c>
      <c r="EM254" s="56">
        <f t="shared" si="1353"/>
        <v>0</v>
      </c>
      <c r="EN254" s="11">
        <f t="shared" ref="EN254:EN265" si="1355">SUMIF($C$5:$EM$5,"Ton",C254:EM254)</f>
        <v>2750.6590000000001</v>
      </c>
      <c r="EO254" s="14">
        <f t="shared" ref="EO254:EO265" si="1356">SUMIF($C$5:$EM$5,"F*",C254:EM254)</f>
        <v>33808.33</v>
      </c>
    </row>
    <row r="255" spans="1:145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54"/>
        <v>0</v>
      </c>
      <c r="F255" s="55">
        <v>0</v>
      </c>
      <c r="G255" s="13">
        <v>0</v>
      </c>
      <c r="H255" s="56">
        <f t="shared" si="1308"/>
        <v>0</v>
      </c>
      <c r="I255" s="55">
        <v>0</v>
      </c>
      <c r="J255" s="13">
        <v>0</v>
      </c>
      <c r="K255" s="56">
        <f t="shared" si="1309"/>
        <v>0</v>
      </c>
      <c r="L255" s="55">
        <v>0</v>
      </c>
      <c r="M255" s="13">
        <v>0</v>
      </c>
      <c r="N255" s="56">
        <f t="shared" si="1310"/>
        <v>0</v>
      </c>
      <c r="O255" s="55">
        <v>0</v>
      </c>
      <c r="P255" s="13">
        <v>0</v>
      </c>
      <c r="Q255" s="56">
        <f t="shared" si="1311"/>
        <v>0</v>
      </c>
      <c r="R255" s="55">
        <v>0</v>
      </c>
      <c r="S255" s="13">
        <v>0</v>
      </c>
      <c r="T255" s="56">
        <f t="shared" si="1312"/>
        <v>0</v>
      </c>
      <c r="U255" s="87">
        <v>33.444000000000003</v>
      </c>
      <c r="V255" s="13">
        <v>2413.3119999999999</v>
      </c>
      <c r="W255" s="56">
        <f t="shared" si="1313"/>
        <v>72159.789498863756</v>
      </c>
      <c r="X255" s="55">
        <v>0</v>
      </c>
      <c r="Y255" s="13">
        <v>0</v>
      </c>
      <c r="Z255" s="56">
        <f t="shared" si="1314"/>
        <v>0</v>
      </c>
      <c r="AA255" s="87">
        <v>19.872</v>
      </c>
      <c r="AB255" s="13">
        <v>10909.97</v>
      </c>
      <c r="AC255" s="56">
        <f t="shared" si="1315"/>
        <v>549012.17793880834</v>
      </c>
      <c r="AD255" s="87">
        <v>43</v>
      </c>
      <c r="AE255" s="13">
        <v>1880.412</v>
      </c>
      <c r="AF255" s="56">
        <f t="shared" si="1316"/>
        <v>43730.511627906977</v>
      </c>
      <c r="AG255" s="87">
        <v>34670.981249999997</v>
      </c>
      <c r="AH255" s="13">
        <v>27060.489000000001</v>
      </c>
      <c r="AI255" s="56">
        <f t="shared" si="1317"/>
        <v>780.49388925212509</v>
      </c>
      <c r="AJ255" s="55">
        <v>0</v>
      </c>
      <c r="AK255" s="13">
        <v>0</v>
      </c>
      <c r="AL255" s="56">
        <f t="shared" si="1318"/>
        <v>0</v>
      </c>
      <c r="AM255" s="87">
        <v>79.5</v>
      </c>
      <c r="AN255" s="13">
        <v>1174.21</v>
      </c>
      <c r="AO255" s="56">
        <f t="shared" si="1319"/>
        <v>14769.93710691824</v>
      </c>
      <c r="AP255" s="55">
        <v>0</v>
      </c>
      <c r="AQ255" s="13">
        <v>0</v>
      </c>
      <c r="AR255" s="56">
        <f t="shared" si="1320"/>
        <v>0</v>
      </c>
      <c r="AS255" s="55">
        <v>0</v>
      </c>
      <c r="AT255" s="13">
        <v>0</v>
      </c>
      <c r="AU255" s="56">
        <f t="shared" si="1321"/>
        <v>0</v>
      </c>
      <c r="AV255" s="55">
        <v>0</v>
      </c>
      <c r="AW255" s="13">
        <v>0</v>
      </c>
      <c r="AX255" s="56">
        <f t="shared" si="1322"/>
        <v>0</v>
      </c>
      <c r="AY255" s="55">
        <v>0</v>
      </c>
      <c r="AZ255" s="13">
        <v>0</v>
      </c>
      <c r="BA255" s="56">
        <f t="shared" si="1323"/>
        <v>0</v>
      </c>
      <c r="BB255" s="55">
        <v>0</v>
      </c>
      <c r="BC255" s="13">
        <v>0</v>
      </c>
      <c r="BD255" s="56">
        <f t="shared" si="1324"/>
        <v>0</v>
      </c>
      <c r="BE255" s="55">
        <v>0</v>
      </c>
      <c r="BF255" s="13">
        <v>0</v>
      </c>
      <c r="BG255" s="56">
        <f t="shared" si="1325"/>
        <v>0</v>
      </c>
      <c r="BH255" s="55">
        <v>0</v>
      </c>
      <c r="BI255" s="13">
        <v>0</v>
      </c>
      <c r="BJ255" s="56">
        <f t="shared" si="1326"/>
        <v>0</v>
      </c>
      <c r="BK255" s="55">
        <v>0</v>
      </c>
      <c r="BL255" s="13">
        <v>0</v>
      </c>
      <c r="BM255" s="56">
        <f t="shared" si="1327"/>
        <v>0</v>
      </c>
      <c r="BN255" s="55">
        <v>0</v>
      </c>
      <c r="BO255" s="13">
        <v>0</v>
      </c>
      <c r="BP255" s="56">
        <f t="shared" si="1328"/>
        <v>0</v>
      </c>
      <c r="BQ255" s="55">
        <v>0</v>
      </c>
      <c r="BR255" s="13">
        <v>0</v>
      </c>
      <c r="BS255" s="56">
        <f t="shared" si="1329"/>
        <v>0</v>
      </c>
      <c r="BT255" s="55">
        <v>0</v>
      </c>
      <c r="BU255" s="13">
        <v>0</v>
      </c>
      <c r="BV255" s="56">
        <f t="shared" si="1330"/>
        <v>0</v>
      </c>
      <c r="BW255" s="55">
        <v>0</v>
      </c>
      <c r="BX255" s="13">
        <v>0</v>
      </c>
      <c r="BY255" s="56">
        <f t="shared" si="1331"/>
        <v>0</v>
      </c>
      <c r="BZ255" s="55">
        <v>0</v>
      </c>
      <c r="CA255" s="13">
        <v>0</v>
      </c>
      <c r="CB255" s="56">
        <f t="shared" si="1332"/>
        <v>0</v>
      </c>
      <c r="CC255" s="87">
        <v>112.47499999999999</v>
      </c>
      <c r="CD255" s="13">
        <v>4552.4639999999999</v>
      </c>
      <c r="CE255" s="56">
        <f t="shared" si="1333"/>
        <v>40475.341186930425</v>
      </c>
      <c r="CF255" s="55">
        <v>0</v>
      </c>
      <c r="CG255" s="13">
        <v>0</v>
      </c>
      <c r="CH255" s="56">
        <f t="shared" si="1334"/>
        <v>0</v>
      </c>
      <c r="CI255" s="55">
        <v>0</v>
      </c>
      <c r="CJ255" s="13">
        <v>0</v>
      </c>
      <c r="CK255" s="56">
        <f t="shared" si="1335"/>
        <v>0</v>
      </c>
      <c r="CL255" s="87">
        <v>1.6420000000000001E-2</v>
      </c>
      <c r="CM255" s="13">
        <v>0.27900000000000003</v>
      </c>
      <c r="CN255" s="56">
        <f t="shared" si="1336"/>
        <v>16991.473812423872</v>
      </c>
      <c r="CO255" s="55">
        <v>0</v>
      </c>
      <c r="CP255" s="13">
        <v>0</v>
      </c>
      <c r="CQ255" s="56">
        <f t="shared" si="1337"/>
        <v>0</v>
      </c>
      <c r="CR255" s="55">
        <v>0</v>
      </c>
      <c r="CS255" s="13">
        <v>0</v>
      </c>
      <c r="CT255" s="56">
        <f t="shared" si="1338"/>
        <v>0</v>
      </c>
      <c r="CU255" s="55">
        <v>0</v>
      </c>
      <c r="CV255" s="13">
        <v>0</v>
      </c>
      <c r="CW255" s="56">
        <f t="shared" si="1339"/>
        <v>0</v>
      </c>
      <c r="CX255" s="55">
        <v>0</v>
      </c>
      <c r="CY255" s="13">
        <v>0</v>
      </c>
      <c r="CZ255" s="56">
        <f t="shared" si="1340"/>
        <v>0</v>
      </c>
      <c r="DA255" s="55">
        <v>0</v>
      </c>
      <c r="DB255" s="13">
        <v>0</v>
      </c>
      <c r="DC255" s="56">
        <f t="shared" si="1341"/>
        <v>0</v>
      </c>
      <c r="DD255" s="55">
        <v>0</v>
      </c>
      <c r="DE255" s="13">
        <v>0</v>
      </c>
      <c r="DF255" s="56">
        <f t="shared" si="1342"/>
        <v>0</v>
      </c>
      <c r="DG255" s="55">
        <v>0</v>
      </c>
      <c r="DH255" s="13">
        <v>0</v>
      </c>
      <c r="DI255" s="56">
        <f t="shared" si="1343"/>
        <v>0</v>
      </c>
      <c r="DJ255" s="55">
        <v>0</v>
      </c>
      <c r="DK255" s="13">
        <v>0</v>
      </c>
      <c r="DL255" s="56">
        <f t="shared" si="1344"/>
        <v>0</v>
      </c>
      <c r="DM255" s="55">
        <v>0</v>
      </c>
      <c r="DN255" s="13">
        <v>0</v>
      </c>
      <c r="DO255" s="56">
        <f t="shared" si="1345"/>
        <v>0</v>
      </c>
      <c r="DP255" s="55">
        <v>0</v>
      </c>
      <c r="DQ255" s="13">
        <v>0</v>
      </c>
      <c r="DR255" s="56">
        <f t="shared" si="1346"/>
        <v>0</v>
      </c>
      <c r="DS255" s="55">
        <v>0</v>
      </c>
      <c r="DT255" s="13">
        <v>0</v>
      </c>
      <c r="DU255" s="56">
        <f t="shared" si="1347"/>
        <v>0</v>
      </c>
      <c r="DV255" s="55">
        <v>0</v>
      </c>
      <c r="DW255" s="13">
        <v>0</v>
      </c>
      <c r="DX255" s="56">
        <f t="shared" si="1348"/>
        <v>0</v>
      </c>
      <c r="DY255" s="55">
        <v>0</v>
      </c>
      <c r="DZ255" s="13">
        <v>0</v>
      </c>
      <c r="EA255" s="56">
        <f t="shared" si="1349"/>
        <v>0</v>
      </c>
      <c r="EB255" s="55">
        <v>0</v>
      </c>
      <c r="EC255" s="13">
        <v>0</v>
      </c>
      <c r="ED255" s="56">
        <f t="shared" si="1350"/>
        <v>0</v>
      </c>
      <c r="EE255" s="87">
        <v>19.431000000000001</v>
      </c>
      <c r="EF255" s="13">
        <v>337.18099999999998</v>
      </c>
      <c r="EG255" s="56">
        <f t="shared" si="1351"/>
        <v>17352.735319849726</v>
      </c>
      <c r="EH255" s="55">
        <v>0</v>
      </c>
      <c r="EI255" s="13">
        <v>0</v>
      </c>
      <c r="EJ255" s="56">
        <f t="shared" si="1352"/>
        <v>0</v>
      </c>
      <c r="EK255" s="55">
        <v>0</v>
      </c>
      <c r="EL255" s="13">
        <v>0</v>
      </c>
      <c r="EM255" s="56">
        <f t="shared" si="1353"/>
        <v>0</v>
      </c>
      <c r="EN255" s="11">
        <f t="shared" si="1355"/>
        <v>34978.719669999991</v>
      </c>
      <c r="EO255" s="14">
        <f t="shared" si="1356"/>
        <v>48328.317000000003</v>
      </c>
    </row>
    <row r="256" spans="1:145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308"/>
        <v>0</v>
      </c>
      <c r="I256" s="55">
        <v>0</v>
      </c>
      <c r="J256" s="13">
        <v>0</v>
      </c>
      <c r="K256" s="56">
        <f t="shared" si="1309"/>
        <v>0</v>
      </c>
      <c r="L256" s="87">
        <v>126</v>
      </c>
      <c r="M256" s="13">
        <v>9566.0120000000006</v>
      </c>
      <c r="N256" s="56">
        <f t="shared" si="1310"/>
        <v>75920.730158730163</v>
      </c>
      <c r="O256" s="55">
        <v>0</v>
      </c>
      <c r="P256" s="13">
        <v>0</v>
      </c>
      <c r="Q256" s="56">
        <f t="shared" si="1311"/>
        <v>0</v>
      </c>
      <c r="R256" s="55">
        <v>0</v>
      </c>
      <c r="S256" s="13">
        <v>0</v>
      </c>
      <c r="T256" s="56">
        <f t="shared" si="1312"/>
        <v>0</v>
      </c>
      <c r="U256" s="55">
        <v>0</v>
      </c>
      <c r="V256" s="13">
        <v>0</v>
      </c>
      <c r="W256" s="56">
        <f t="shared" si="1313"/>
        <v>0</v>
      </c>
      <c r="X256" s="87">
        <v>54</v>
      </c>
      <c r="Y256" s="13">
        <v>4423.1909999999998</v>
      </c>
      <c r="Z256" s="56">
        <f t="shared" si="1314"/>
        <v>81910.944444444438</v>
      </c>
      <c r="AA256" s="55">
        <v>0</v>
      </c>
      <c r="AB256" s="13">
        <v>0</v>
      </c>
      <c r="AC256" s="56">
        <f t="shared" si="1315"/>
        <v>0</v>
      </c>
      <c r="AD256" s="87">
        <v>70.2</v>
      </c>
      <c r="AE256" s="13">
        <v>5936.0910000000003</v>
      </c>
      <c r="AF256" s="56">
        <f t="shared" si="1316"/>
        <v>84559.700854700845</v>
      </c>
      <c r="AG256" s="87">
        <v>33246.89</v>
      </c>
      <c r="AH256" s="13">
        <v>23728.387999999999</v>
      </c>
      <c r="AI256" s="56">
        <f t="shared" si="1317"/>
        <v>713.70248465345173</v>
      </c>
      <c r="AJ256" s="55">
        <v>0</v>
      </c>
      <c r="AK256" s="13">
        <v>0</v>
      </c>
      <c r="AL256" s="56">
        <f t="shared" si="1318"/>
        <v>0</v>
      </c>
      <c r="AM256" s="55">
        <v>0</v>
      </c>
      <c r="AN256" s="13">
        <v>0</v>
      </c>
      <c r="AO256" s="56">
        <f t="shared" si="1319"/>
        <v>0</v>
      </c>
      <c r="AP256" s="55">
        <v>0</v>
      </c>
      <c r="AQ256" s="13">
        <v>0</v>
      </c>
      <c r="AR256" s="56">
        <f t="shared" si="1320"/>
        <v>0</v>
      </c>
      <c r="AS256" s="55">
        <v>0</v>
      </c>
      <c r="AT256" s="13">
        <v>0</v>
      </c>
      <c r="AU256" s="56">
        <f t="shared" si="1321"/>
        <v>0</v>
      </c>
      <c r="AV256" s="55">
        <v>0</v>
      </c>
      <c r="AW256" s="13">
        <v>0</v>
      </c>
      <c r="AX256" s="56">
        <f t="shared" si="1322"/>
        <v>0</v>
      </c>
      <c r="AY256" s="55">
        <v>0</v>
      </c>
      <c r="AZ256" s="13">
        <v>0</v>
      </c>
      <c r="BA256" s="56">
        <f t="shared" si="1323"/>
        <v>0</v>
      </c>
      <c r="BB256" s="55">
        <v>0</v>
      </c>
      <c r="BC256" s="13">
        <v>0</v>
      </c>
      <c r="BD256" s="56">
        <f t="shared" si="1324"/>
        <v>0</v>
      </c>
      <c r="BE256" s="55">
        <v>0</v>
      </c>
      <c r="BF256" s="13">
        <v>0</v>
      </c>
      <c r="BG256" s="56">
        <f t="shared" si="1325"/>
        <v>0</v>
      </c>
      <c r="BH256" s="55">
        <v>0</v>
      </c>
      <c r="BI256" s="13">
        <v>0</v>
      </c>
      <c r="BJ256" s="56">
        <f t="shared" si="1326"/>
        <v>0</v>
      </c>
      <c r="BK256" s="55">
        <v>0</v>
      </c>
      <c r="BL256" s="13">
        <v>0</v>
      </c>
      <c r="BM256" s="56">
        <f t="shared" si="1327"/>
        <v>0</v>
      </c>
      <c r="BN256" s="55">
        <v>0</v>
      </c>
      <c r="BO256" s="13">
        <v>0</v>
      </c>
      <c r="BP256" s="56">
        <f t="shared" si="1328"/>
        <v>0</v>
      </c>
      <c r="BQ256" s="55">
        <v>0</v>
      </c>
      <c r="BR256" s="13">
        <v>0</v>
      </c>
      <c r="BS256" s="56">
        <f t="shared" si="1329"/>
        <v>0</v>
      </c>
      <c r="BT256" s="55">
        <v>0</v>
      </c>
      <c r="BU256" s="13">
        <v>0</v>
      </c>
      <c r="BV256" s="56">
        <f t="shared" si="1330"/>
        <v>0</v>
      </c>
      <c r="BW256" s="55">
        <v>0</v>
      </c>
      <c r="BX256" s="13">
        <v>0</v>
      </c>
      <c r="BY256" s="56">
        <f t="shared" si="1331"/>
        <v>0</v>
      </c>
      <c r="BZ256" s="55">
        <v>0</v>
      </c>
      <c r="CA256" s="13">
        <v>0</v>
      </c>
      <c r="CB256" s="56">
        <f t="shared" si="1332"/>
        <v>0</v>
      </c>
      <c r="CC256" s="87">
        <v>144.37899999999999</v>
      </c>
      <c r="CD256" s="13">
        <v>5840.7740000000003</v>
      </c>
      <c r="CE256" s="56">
        <f t="shared" si="1333"/>
        <v>40454.456673061875</v>
      </c>
      <c r="CF256" s="55">
        <v>0</v>
      </c>
      <c r="CG256" s="13">
        <v>0</v>
      </c>
      <c r="CH256" s="56">
        <f t="shared" si="1334"/>
        <v>0</v>
      </c>
      <c r="CI256" s="55">
        <v>0</v>
      </c>
      <c r="CJ256" s="13">
        <v>0</v>
      </c>
      <c r="CK256" s="56">
        <f t="shared" si="1335"/>
        <v>0</v>
      </c>
      <c r="CL256" s="55">
        <v>0</v>
      </c>
      <c r="CM256" s="13">
        <v>0</v>
      </c>
      <c r="CN256" s="56">
        <f t="shared" si="1336"/>
        <v>0</v>
      </c>
      <c r="CO256" s="55">
        <v>0</v>
      </c>
      <c r="CP256" s="13">
        <v>0</v>
      </c>
      <c r="CQ256" s="56">
        <f t="shared" si="1337"/>
        <v>0</v>
      </c>
      <c r="CR256" s="55">
        <v>0</v>
      </c>
      <c r="CS256" s="13">
        <v>0</v>
      </c>
      <c r="CT256" s="56">
        <f t="shared" si="1338"/>
        <v>0</v>
      </c>
      <c r="CU256" s="55">
        <v>0</v>
      </c>
      <c r="CV256" s="13">
        <v>0</v>
      </c>
      <c r="CW256" s="56">
        <f t="shared" si="1339"/>
        <v>0</v>
      </c>
      <c r="CX256" s="55">
        <v>0</v>
      </c>
      <c r="CY256" s="13">
        <v>0</v>
      </c>
      <c r="CZ256" s="56">
        <f t="shared" si="1340"/>
        <v>0</v>
      </c>
      <c r="DA256" s="55">
        <v>0</v>
      </c>
      <c r="DB256" s="13">
        <v>0</v>
      </c>
      <c r="DC256" s="56">
        <f t="shared" si="1341"/>
        <v>0</v>
      </c>
      <c r="DD256" s="87">
        <v>44</v>
      </c>
      <c r="DE256" s="13">
        <v>588.78300000000002</v>
      </c>
      <c r="DF256" s="56">
        <f t="shared" si="1342"/>
        <v>13381.431818181818</v>
      </c>
      <c r="DG256" s="55">
        <v>0</v>
      </c>
      <c r="DH256" s="13">
        <v>0</v>
      </c>
      <c r="DI256" s="56">
        <f t="shared" si="1343"/>
        <v>0</v>
      </c>
      <c r="DJ256" s="55">
        <v>0</v>
      </c>
      <c r="DK256" s="13">
        <v>0</v>
      </c>
      <c r="DL256" s="56">
        <f t="shared" si="1344"/>
        <v>0</v>
      </c>
      <c r="DM256" s="55">
        <v>0</v>
      </c>
      <c r="DN256" s="13">
        <v>0</v>
      </c>
      <c r="DO256" s="56">
        <f t="shared" si="1345"/>
        <v>0</v>
      </c>
      <c r="DP256" s="55">
        <v>0</v>
      </c>
      <c r="DQ256" s="13">
        <v>0</v>
      </c>
      <c r="DR256" s="56">
        <f t="shared" si="1346"/>
        <v>0</v>
      </c>
      <c r="DS256" s="55">
        <v>0</v>
      </c>
      <c r="DT256" s="13">
        <v>0</v>
      </c>
      <c r="DU256" s="56">
        <f t="shared" si="1347"/>
        <v>0</v>
      </c>
      <c r="DV256" s="55">
        <v>0</v>
      </c>
      <c r="DW256" s="13">
        <v>0</v>
      </c>
      <c r="DX256" s="56">
        <f t="shared" si="1348"/>
        <v>0</v>
      </c>
      <c r="DY256" s="55">
        <v>0</v>
      </c>
      <c r="DZ256" s="13">
        <v>0</v>
      </c>
      <c r="EA256" s="56">
        <f t="shared" si="1349"/>
        <v>0</v>
      </c>
      <c r="EB256" s="87">
        <v>0.76576999999999995</v>
      </c>
      <c r="EC256" s="13">
        <v>726.13599999999997</v>
      </c>
      <c r="ED256" s="56">
        <f t="shared" si="1350"/>
        <v>948242.94500959816</v>
      </c>
      <c r="EE256" s="87">
        <v>19</v>
      </c>
      <c r="EF256" s="13">
        <v>2801.4349999999999</v>
      </c>
      <c r="EG256" s="56">
        <f t="shared" si="1351"/>
        <v>147443.94736842104</v>
      </c>
      <c r="EH256" s="55">
        <v>0</v>
      </c>
      <c r="EI256" s="13">
        <v>0</v>
      </c>
      <c r="EJ256" s="56">
        <f t="shared" si="1352"/>
        <v>0</v>
      </c>
      <c r="EK256" s="55">
        <v>0</v>
      </c>
      <c r="EL256" s="13">
        <v>0</v>
      </c>
      <c r="EM256" s="56">
        <f t="shared" si="1353"/>
        <v>0</v>
      </c>
      <c r="EN256" s="11">
        <f t="shared" si="1355"/>
        <v>33705.234769999995</v>
      </c>
      <c r="EO256" s="14">
        <f t="shared" si="1356"/>
        <v>53610.81</v>
      </c>
    </row>
    <row r="257" spans="1:145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57">IF(C257=0,0,D257/C257*1000)</f>
        <v>0</v>
      </c>
      <c r="F257" s="55">
        <v>0</v>
      </c>
      <c r="G257" s="13">
        <v>0</v>
      </c>
      <c r="H257" s="56">
        <f t="shared" si="1308"/>
        <v>0</v>
      </c>
      <c r="I257" s="55">
        <v>0</v>
      </c>
      <c r="J257" s="13">
        <v>0</v>
      </c>
      <c r="K257" s="56">
        <f t="shared" si="1309"/>
        <v>0</v>
      </c>
      <c r="L257" s="87">
        <v>225.47499999999999</v>
      </c>
      <c r="M257" s="13">
        <v>16557.761999999999</v>
      </c>
      <c r="N257" s="56">
        <f t="shared" si="1310"/>
        <v>73435.023838563022</v>
      </c>
      <c r="O257" s="55">
        <v>0</v>
      </c>
      <c r="P257" s="13">
        <v>0</v>
      </c>
      <c r="Q257" s="56">
        <f t="shared" si="1311"/>
        <v>0</v>
      </c>
      <c r="R257" s="55">
        <v>0</v>
      </c>
      <c r="S257" s="13">
        <v>0</v>
      </c>
      <c r="T257" s="56">
        <f t="shared" si="1312"/>
        <v>0</v>
      </c>
      <c r="U257" s="87">
        <v>33.521000000000001</v>
      </c>
      <c r="V257" s="13">
        <v>2562.2939999999999</v>
      </c>
      <c r="W257" s="56">
        <f t="shared" si="1313"/>
        <v>76438.471405984295</v>
      </c>
      <c r="X257" s="87">
        <v>46</v>
      </c>
      <c r="Y257" s="13">
        <v>4544.5820000000003</v>
      </c>
      <c r="Z257" s="56">
        <f t="shared" si="1314"/>
        <v>98795.260869565231</v>
      </c>
      <c r="AA257" s="87">
        <v>19.175000000000001</v>
      </c>
      <c r="AB257" s="13">
        <v>11572.754999999999</v>
      </c>
      <c r="AC257" s="56">
        <f t="shared" si="1315"/>
        <v>603533.50717079523</v>
      </c>
      <c r="AD257" s="87">
        <v>70.2</v>
      </c>
      <c r="AE257" s="13">
        <v>2796.23</v>
      </c>
      <c r="AF257" s="56">
        <f t="shared" si="1316"/>
        <v>39832.336182336177</v>
      </c>
      <c r="AG257" s="87">
        <v>17739.810249999999</v>
      </c>
      <c r="AH257" s="13">
        <v>26207.796999999999</v>
      </c>
      <c r="AI257" s="56">
        <f t="shared" si="1317"/>
        <v>1477.3437049587383</v>
      </c>
      <c r="AJ257" s="55">
        <v>0</v>
      </c>
      <c r="AK257" s="13">
        <v>0</v>
      </c>
      <c r="AL257" s="56">
        <f t="shared" si="1318"/>
        <v>0</v>
      </c>
      <c r="AM257" s="55">
        <v>0</v>
      </c>
      <c r="AN257" s="13">
        <v>0</v>
      </c>
      <c r="AO257" s="56">
        <f t="shared" si="1319"/>
        <v>0</v>
      </c>
      <c r="AP257" s="55">
        <v>0</v>
      </c>
      <c r="AQ257" s="13">
        <v>0</v>
      </c>
      <c r="AR257" s="56">
        <f t="shared" si="1320"/>
        <v>0</v>
      </c>
      <c r="AS257" s="87">
        <v>2</v>
      </c>
      <c r="AT257" s="13">
        <v>100.637</v>
      </c>
      <c r="AU257" s="56">
        <f t="shared" si="1321"/>
        <v>50318.5</v>
      </c>
      <c r="AV257" s="55">
        <v>0</v>
      </c>
      <c r="AW257" s="13">
        <v>0</v>
      </c>
      <c r="AX257" s="56">
        <f t="shared" si="1322"/>
        <v>0</v>
      </c>
      <c r="AY257" s="55">
        <v>0</v>
      </c>
      <c r="AZ257" s="13">
        <v>0</v>
      </c>
      <c r="BA257" s="56">
        <f t="shared" si="1323"/>
        <v>0</v>
      </c>
      <c r="BB257" s="55">
        <v>0</v>
      </c>
      <c r="BC257" s="13">
        <v>0</v>
      </c>
      <c r="BD257" s="56">
        <f t="shared" si="1324"/>
        <v>0</v>
      </c>
      <c r="BE257" s="55">
        <v>0</v>
      </c>
      <c r="BF257" s="13">
        <v>0</v>
      </c>
      <c r="BG257" s="56">
        <f t="shared" si="1325"/>
        <v>0</v>
      </c>
      <c r="BH257" s="55">
        <v>0</v>
      </c>
      <c r="BI257" s="13">
        <v>0</v>
      </c>
      <c r="BJ257" s="56">
        <f t="shared" si="1326"/>
        <v>0</v>
      </c>
      <c r="BK257" s="55">
        <v>0</v>
      </c>
      <c r="BL257" s="13">
        <v>0</v>
      </c>
      <c r="BM257" s="56">
        <f t="shared" si="1327"/>
        <v>0</v>
      </c>
      <c r="BN257" s="55">
        <v>0</v>
      </c>
      <c r="BO257" s="13">
        <v>0</v>
      </c>
      <c r="BP257" s="56">
        <f t="shared" si="1328"/>
        <v>0</v>
      </c>
      <c r="BQ257" s="55">
        <v>0</v>
      </c>
      <c r="BR257" s="13">
        <v>0</v>
      </c>
      <c r="BS257" s="56">
        <f t="shared" si="1329"/>
        <v>0</v>
      </c>
      <c r="BT257" s="55">
        <v>0</v>
      </c>
      <c r="BU257" s="13">
        <v>0</v>
      </c>
      <c r="BV257" s="56">
        <f t="shared" si="1330"/>
        <v>0</v>
      </c>
      <c r="BW257" s="55">
        <v>0</v>
      </c>
      <c r="BX257" s="13">
        <v>0</v>
      </c>
      <c r="BY257" s="56">
        <f t="shared" si="1331"/>
        <v>0</v>
      </c>
      <c r="BZ257" s="55">
        <v>0</v>
      </c>
      <c r="CA257" s="13">
        <v>0</v>
      </c>
      <c r="CB257" s="56">
        <f t="shared" si="1332"/>
        <v>0</v>
      </c>
      <c r="CC257" s="87">
        <v>92.614999999999995</v>
      </c>
      <c r="CD257" s="13">
        <v>3540.866</v>
      </c>
      <c r="CE257" s="56">
        <f t="shared" si="1333"/>
        <v>38232.100631647139</v>
      </c>
      <c r="CF257" s="55">
        <v>0</v>
      </c>
      <c r="CG257" s="13">
        <v>0</v>
      </c>
      <c r="CH257" s="56">
        <f t="shared" si="1334"/>
        <v>0</v>
      </c>
      <c r="CI257" s="55">
        <v>0</v>
      </c>
      <c r="CJ257" s="13">
        <v>0</v>
      </c>
      <c r="CK257" s="56">
        <f t="shared" si="1335"/>
        <v>0</v>
      </c>
      <c r="CL257" s="55">
        <v>0</v>
      </c>
      <c r="CM257" s="13">
        <v>0</v>
      </c>
      <c r="CN257" s="56">
        <f t="shared" si="1336"/>
        <v>0</v>
      </c>
      <c r="CO257" s="55">
        <v>0</v>
      </c>
      <c r="CP257" s="13">
        <v>0</v>
      </c>
      <c r="CQ257" s="56">
        <f t="shared" si="1337"/>
        <v>0</v>
      </c>
      <c r="CR257" s="55">
        <v>0</v>
      </c>
      <c r="CS257" s="13">
        <v>0</v>
      </c>
      <c r="CT257" s="56">
        <f t="shared" si="1338"/>
        <v>0</v>
      </c>
      <c r="CU257" s="55">
        <v>0</v>
      </c>
      <c r="CV257" s="13">
        <v>0</v>
      </c>
      <c r="CW257" s="56">
        <f t="shared" si="1339"/>
        <v>0</v>
      </c>
      <c r="CX257" s="87">
        <v>80</v>
      </c>
      <c r="CY257" s="13">
        <v>6004.1859999999997</v>
      </c>
      <c r="CZ257" s="56">
        <f t="shared" si="1340"/>
        <v>75052.324999999997</v>
      </c>
      <c r="DA257" s="55">
        <v>0</v>
      </c>
      <c r="DB257" s="13">
        <v>0</v>
      </c>
      <c r="DC257" s="56">
        <f t="shared" si="1341"/>
        <v>0</v>
      </c>
      <c r="DD257" s="55">
        <v>0</v>
      </c>
      <c r="DE257" s="13">
        <v>0</v>
      </c>
      <c r="DF257" s="56">
        <f t="shared" si="1342"/>
        <v>0</v>
      </c>
      <c r="DG257" s="55">
        <v>0</v>
      </c>
      <c r="DH257" s="13">
        <v>0</v>
      </c>
      <c r="DI257" s="56">
        <f t="shared" si="1343"/>
        <v>0</v>
      </c>
      <c r="DJ257" s="55">
        <v>0</v>
      </c>
      <c r="DK257" s="13">
        <v>0</v>
      </c>
      <c r="DL257" s="56">
        <f t="shared" si="1344"/>
        <v>0</v>
      </c>
      <c r="DM257" s="55">
        <v>0</v>
      </c>
      <c r="DN257" s="13">
        <v>0</v>
      </c>
      <c r="DO257" s="56">
        <f t="shared" si="1345"/>
        <v>0</v>
      </c>
      <c r="DP257" s="55">
        <v>0</v>
      </c>
      <c r="DQ257" s="13">
        <v>0</v>
      </c>
      <c r="DR257" s="56">
        <f t="shared" si="1346"/>
        <v>0</v>
      </c>
      <c r="DS257" s="55">
        <v>0</v>
      </c>
      <c r="DT257" s="13">
        <v>0</v>
      </c>
      <c r="DU257" s="56">
        <f t="shared" si="1347"/>
        <v>0</v>
      </c>
      <c r="DV257" s="55">
        <v>0</v>
      </c>
      <c r="DW257" s="13">
        <v>0</v>
      </c>
      <c r="DX257" s="56">
        <f t="shared" si="1348"/>
        <v>0</v>
      </c>
      <c r="DY257" s="55">
        <v>0</v>
      </c>
      <c r="DZ257" s="13">
        <v>0</v>
      </c>
      <c r="EA257" s="56">
        <f t="shared" si="1349"/>
        <v>0</v>
      </c>
      <c r="EB257" s="55">
        <v>0</v>
      </c>
      <c r="EC257" s="13">
        <v>0</v>
      </c>
      <c r="ED257" s="56">
        <f t="shared" si="1350"/>
        <v>0</v>
      </c>
      <c r="EE257" s="87">
        <v>2.9632700000000001</v>
      </c>
      <c r="EF257" s="13">
        <v>204.03399999999999</v>
      </c>
      <c r="EG257" s="56">
        <f t="shared" si="1351"/>
        <v>68854.339969020701</v>
      </c>
      <c r="EH257" s="55">
        <v>0</v>
      </c>
      <c r="EI257" s="13">
        <v>0</v>
      </c>
      <c r="EJ257" s="56">
        <f t="shared" si="1352"/>
        <v>0</v>
      </c>
      <c r="EK257" s="55">
        <v>0</v>
      </c>
      <c r="EL257" s="13">
        <v>0</v>
      </c>
      <c r="EM257" s="56">
        <f t="shared" si="1353"/>
        <v>0</v>
      </c>
      <c r="EN257" s="11">
        <f t="shared" si="1355"/>
        <v>18311.75952</v>
      </c>
      <c r="EO257" s="14">
        <f t="shared" si="1356"/>
        <v>74091.142999999996</v>
      </c>
    </row>
    <row r="258" spans="1:145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57"/>
        <v>0</v>
      </c>
      <c r="F258" s="55">
        <v>0</v>
      </c>
      <c r="G258" s="13">
        <v>0</v>
      </c>
      <c r="H258" s="56">
        <f t="shared" si="1308"/>
        <v>0</v>
      </c>
      <c r="I258" s="55">
        <v>0</v>
      </c>
      <c r="J258" s="13">
        <v>0</v>
      </c>
      <c r="K258" s="56">
        <f t="shared" si="1309"/>
        <v>0</v>
      </c>
      <c r="L258" s="87">
        <v>126</v>
      </c>
      <c r="M258" s="13">
        <v>9309.7540000000008</v>
      </c>
      <c r="N258" s="56">
        <f t="shared" si="1310"/>
        <v>73886.936507936509</v>
      </c>
      <c r="O258" s="55">
        <v>0</v>
      </c>
      <c r="P258" s="13">
        <v>0</v>
      </c>
      <c r="Q258" s="56">
        <f t="shared" si="1311"/>
        <v>0</v>
      </c>
      <c r="R258" s="55">
        <v>0</v>
      </c>
      <c r="S258" s="13">
        <v>0</v>
      </c>
      <c r="T258" s="56">
        <f t="shared" si="1312"/>
        <v>0</v>
      </c>
      <c r="U258" s="55">
        <v>0</v>
      </c>
      <c r="V258" s="13">
        <v>0</v>
      </c>
      <c r="W258" s="56">
        <f t="shared" si="1313"/>
        <v>0</v>
      </c>
      <c r="X258" s="87">
        <v>118</v>
      </c>
      <c r="Y258" s="13">
        <v>10760.432000000001</v>
      </c>
      <c r="Z258" s="56">
        <f t="shared" si="1314"/>
        <v>91190.101694915254</v>
      </c>
      <c r="AA258" s="87">
        <v>19.872</v>
      </c>
      <c r="AB258" s="13">
        <v>12270.757</v>
      </c>
      <c r="AC258" s="56">
        <f t="shared" si="1315"/>
        <v>617489.78462157806</v>
      </c>
      <c r="AD258" s="87">
        <v>12.12</v>
      </c>
      <c r="AE258" s="13">
        <v>1759.2329999999999</v>
      </c>
      <c r="AF258" s="56">
        <f t="shared" si="1316"/>
        <v>145151.23762376237</v>
      </c>
      <c r="AG258" s="87">
        <v>3687.5170600000001</v>
      </c>
      <c r="AH258" s="13">
        <v>21597.274000000001</v>
      </c>
      <c r="AI258" s="56">
        <f t="shared" si="1317"/>
        <v>5856.8607679878778</v>
      </c>
      <c r="AJ258" s="55">
        <v>0</v>
      </c>
      <c r="AK258" s="13">
        <v>0</v>
      </c>
      <c r="AL258" s="56">
        <f t="shared" si="1318"/>
        <v>0</v>
      </c>
      <c r="AM258" s="87">
        <v>0.3</v>
      </c>
      <c r="AN258" s="13">
        <v>270.21300000000002</v>
      </c>
      <c r="AO258" s="56">
        <f t="shared" si="1319"/>
        <v>900710.00000000012</v>
      </c>
      <c r="AP258" s="55">
        <v>0</v>
      </c>
      <c r="AQ258" s="13">
        <v>0</v>
      </c>
      <c r="AR258" s="56">
        <f t="shared" si="1320"/>
        <v>0</v>
      </c>
      <c r="AS258" s="55">
        <v>0</v>
      </c>
      <c r="AT258" s="13">
        <v>0</v>
      </c>
      <c r="AU258" s="56">
        <f t="shared" si="1321"/>
        <v>0</v>
      </c>
      <c r="AV258" s="55">
        <v>0</v>
      </c>
      <c r="AW258" s="13">
        <v>0</v>
      </c>
      <c r="AX258" s="56">
        <f t="shared" si="1322"/>
        <v>0</v>
      </c>
      <c r="AY258" s="55">
        <v>0</v>
      </c>
      <c r="AZ258" s="13">
        <v>0</v>
      </c>
      <c r="BA258" s="56">
        <f t="shared" si="1323"/>
        <v>0</v>
      </c>
      <c r="BB258" s="55">
        <v>0</v>
      </c>
      <c r="BC258" s="13">
        <v>0</v>
      </c>
      <c r="BD258" s="56">
        <f t="shared" si="1324"/>
        <v>0</v>
      </c>
      <c r="BE258" s="87">
        <v>1.2</v>
      </c>
      <c r="BF258" s="13">
        <v>237.75800000000001</v>
      </c>
      <c r="BG258" s="56">
        <f t="shared" si="1325"/>
        <v>198131.66666666669</v>
      </c>
      <c r="BH258" s="55">
        <v>0</v>
      </c>
      <c r="BI258" s="13">
        <v>0</v>
      </c>
      <c r="BJ258" s="56">
        <f t="shared" si="1326"/>
        <v>0</v>
      </c>
      <c r="BK258" s="55">
        <v>0</v>
      </c>
      <c r="BL258" s="13">
        <v>0</v>
      </c>
      <c r="BM258" s="56">
        <f t="shared" si="1327"/>
        <v>0</v>
      </c>
      <c r="BN258" s="55">
        <v>0</v>
      </c>
      <c r="BO258" s="13">
        <v>0</v>
      </c>
      <c r="BP258" s="56">
        <f t="shared" si="1328"/>
        <v>0</v>
      </c>
      <c r="BQ258" s="55">
        <v>0</v>
      </c>
      <c r="BR258" s="13">
        <v>0</v>
      </c>
      <c r="BS258" s="56">
        <f t="shared" si="1329"/>
        <v>0</v>
      </c>
      <c r="BT258" s="55">
        <v>0</v>
      </c>
      <c r="BU258" s="13">
        <v>0</v>
      </c>
      <c r="BV258" s="56">
        <f t="shared" si="1330"/>
        <v>0</v>
      </c>
      <c r="BW258" s="55">
        <v>0</v>
      </c>
      <c r="BX258" s="13">
        <v>0</v>
      </c>
      <c r="BY258" s="56">
        <f t="shared" si="1331"/>
        <v>0</v>
      </c>
      <c r="BZ258" s="87">
        <v>1.0999999999999999E-2</v>
      </c>
      <c r="CA258" s="13">
        <v>0.01</v>
      </c>
      <c r="CB258" s="56">
        <f t="shared" si="1332"/>
        <v>909.09090909090912</v>
      </c>
      <c r="CC258" s="87">
        <v>176</v>
      </c>
      <c r="CD258" s="13">
        <v>7238.1270000000004</v>
      </c>
      <c r="CE258" s="56">
        <f t="shared" si="1333"/>
        <v>41125.721590909096</v>
      </c>
      <c r="CF258" s="87">
        <v>21.32</v>
      </c>
      <c r="CG258" s="13">
        <v>1526.579</v>
      </c>
      <c r="CH258" s="56">
        <f t="shared" si="1334"/>
        <v>71603.142589118186</v>
      </c>
      <c r="CI258" s="55">
        <v>0</v>
      </c>
      <c r="CJ258" s="13">
        <v>0</v>
      </c>
      <c r="CK258" s="56">
        <f t="shared" si="1335"/>
        <v>0</v>
      </c>
      <c r="CL258" s="55">
        <v>0</v>
      </c>
      <c r="CM258" s="13">
        <v>0</v>
      </c>
      <c r="CN258" s="56">
        <f t="shared" si="1336"/>
        <v>0</v>
      </c>
      <c r="CO258" s="55">
        <v>0</v>
      </c>
      <c r="CP258" s="13">
        <v>0</v>
      </c>
      <c r="CQ258" s="56">
        <f t="shared" si="1337"/>
        <v>0</v>
      </c>
      <c r="CR258" s="55">
        <v>0</v>
      </c>
      <c r="CS258" s="13">
        <v>0</v>
      </c>
      <c r="CT258" s="56">
        <f t="shared" si="1338"/>
        <v>0</v>
      </c>
      <c r="CU258" s="55">
        <v>0</v>
      </c>
      <c r="CV258" s="13">
        <v>0</v>
      </c>
      <c r="CW258" s="56">
        <f t="shared" si="1339"/>
        <v>0</v>
      </c>
      <c r="CX258" s="87">
        <v>40</v>
      </c>
      <c r="CY258" s="13">
        <v>3118.7179999999998</v>
      </c>
      <c r="CZ258" s="56">
        <f t="shared" si="1340"/>
        <v>77967.95</v>
      </c>
      <c r="DA258" s="55">
        <v>0</v>
      </c>
      <c r="DB258" s="13">
        <v>0</v>
      </c>
      <c r="DC258" s="56">
        <f t="shared" si="1341"/>
        <v>0</v>
      </c>
      <c r="DD258" s="87">
        <v>0.3</v>
      </c>
      <c r="DE258" s="13">
        <v>87.899000000000001</v>
      </c>
      <c r="DF258" s="56">
        <f t="shared" si="1342"/>
        <v>292996.66666666669</v>
      </c>
      <c r="DG258" s="55">
        <v>0</v>
      </c>
      <c r="DH258" s="13">
        <v>0</v>
      </c>
      <c r="DI258" s="56">
        <f t="shared" si="1343"/>
        <v>0</v>
      </c>
      <c r="DJ258" s="55">
        <v>0</v>
      </c>
      <c r="DK258" s="13">
        <v>0</v>
      </c>
      <c r="DL258" s="56">
        <f t="shared" si="1344"/>
        <v>0</v>
      </c>
      <c r="DM258" s="55">
        <v>0</v>
      </c>
      <c r="DN258" s="13">
        <v>0</v>
      </c>
      <c r="DO258" s="56">
        <f t="shared" si="1345"/>
        <v>0</v>
      </c>
      <c r="DP258" s="55">
        <v>0</v>
      </c>
      <c r="DQ258" s="13">
        <v>0</v>
      </c>
      <c r="DR258" s="56">
        <f t="shared" si="1346"/>
        <v>0</v>
      </c>
      <c r="DS258" s="55">
        <v>0</v>
      </c>
      <c r="DT258" s="13">
        <v>0</v>
      </c>
      <c r="DU258" s="56">
        <f t="shared" si="1347"/>
        <v>0</v>
      </c>
      <c r="DV258" s="55">
        <v>0</v>
      </c>
      <c r="DW258" s="13">
        <v>0</v>
      </c>
      <c r="DX258" s="56">
        <f t="shared" si="1348"/>
        <v>0</v>
      </c>
      <c r="DY258" s="55">
        <v>0</v>
      </c>
      <c r="DZ258" s="13">
        <v>0</v>
      </c>
      <c r="EA258" s="56">
        <f t="shared" si="1349"/>
        <v>0</v>
      </c>
      <c r="EB258" s="55">
        <v>0</v>
      </c>
      <c r="EC258" s="13">
        <v>0</v>
      </c>
      <c r="ED258" s="56">
        <f t="shared" si="1350"/>
        <v>0</v>
      </c>
      <c r="EE258" s="55">
        <v>0</v>
      </c>
      <c r="EF258" s="13">
        <v>0</v>
      </c>
      <c r="EG258" s="56">
        <f t="shared" si="1351"/>
        <v>0</v>
      </c>
      <c r="EH258" s="55">
        <v>0</v>
      </c>
      <c r="EI258" s="13">
        <v>0</v>
      </c>
      <c r="EJ258" s="56">
        <f t="shared" si="1352"/>
        <v>0</v>
      </c>
      <c r="EK258" s="55">
        <v>0</v>
      </c>
      <c r="EL258" s="13">
        <v>0</v>
      </c>
      <c r="EM258" s="56">
        <f t="shared" si="1353"/>
        <v>0</v>
      </c>
      <c r="EN258" s="11">
        <f t="shared" si="1355"/>
        <v>4202.6400600000006</v>
      </c>
      <c r="EO258" s="14">
        <f t="shared" si="1356"/>
        <v>68176.754000000001</v>
      </c>
    </row>
    <row r="259" spans="1:145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57"/>
        <v>0</v>
      </c>
      <c r="F259" s="55">
        <v>0</v>
      </c>
      <c r="G259" s="13">
        <v>0</v>
      </c>
      <c r="H259" s="56">
        <f t="shared" si="1308"/>
        <v>0</v>
      </c>
      <c r="I259" s="55">
        <v>0</v>
      </c>
      <c r="J259" s="13">
        <v>0</v>
      </c>
      <c r="K259" s="56">
        <f t="shared" si="1309"/>
        <v>0</v>
      </c>
      <c r="L259" s="55">
        <v>0</v>
      </c>
      <c r="M259" s="13">
        <v>0</v>
      </c>
      <c r="N259" s="56">
        <f t="shared" si="1310"/>
        <v>0</v>
      </c>
      <c r="O259" s="55">
        <v>0</v>
      </c>
      <c r="P259" s="13">
        <v>0</v>
      </c>
      <c r="Q259" s="56">
        <f t="shared" si="1311"/>
        <v>0</v>
      </c>
      <c r="R259" s="55">
        <v>0</v>
      </c>
      <c r="S259" s="13">
        <v>0</v>
      </c>
      <c r="T259" s="56">
        <f t="shared" si="1312"/>
        <v>0</v>
      </c>
      <c r="U259" s="55">
        <v>0</v>
      </c>
      <c r="V259" s="13">
        <v>0</v>
      </c>
      <c r="W259" s="56">
        <f t="shared" si="1313"/>
        <v>0</v>
      </c>
      <c r="X259" s="87">
        <v>46</v>
      </c>
      <c r="Y259" s="13">
        <v>3307.7179999999998</v>
      </c>
      <c r="Z259" s="56">
        <f t="shared" si="1314"/>
        <v>71906.913043478256</v>
      </c>
      <c r="AA259" s="55">
        <v>0</v>
      </c>
      <c r="AB259" s="13">
        <v>0</v>
      </c>
      <c r="AC259" s="56">
        <f t="shared" si="1315"/>
        <v>0</v>
      </c>
      <c r="AD259" s="87">
        <v>12</v>
      </c>
      <c r="AE259" s="13">
        <v>1772.9110000000001</v>
      </c>
      <c r="AF259" s="56">
        <f t="shared" si="1316"/>
        <v>147742.58333333334</v>
      </c>
      <c r="AG259" s="87">
        <v>2820.4719599999999</v>
      </c>
      <c r="AH259" s="13">
        <v>18670.441999999999</v>
      </c>
      <c r="AI259" s="56">
        <f t="shared" si="1317"/>
        <v>6619.6162432332776</v>
      </c>
      <c r="AJ259" s="55">
        <v>0</v>
      </c>
      <c r="AK259" s="13">
        <v>0</v>
      </c>
      <c r="AL259" s="56">
        <f t="shared" si="1318"/>
        <v>0</v>
      </c>
      <c r="AM259" s="87">
        <v>0.3</v>
      </c>
      <c r="AN259" s="13">
        <v>271.28100000000001</v>
      </c>
      <c r="AO259" s="56">
        <f t="shared" si="1319"/>
        <v>904270.00000000012</v>
      </c>
      <c r="AP259" s="55">
        <v>0</v>
      </c>
      <c r="AQ259" s="13">
        <v>0</v>
      </c>
      <c r="AR259" s="56">
        <f t="shared" si="1320"/>
        <v>0</v>
      </c>
      <c r="AS259" s="55">
        <v>0</v>
      </c>
      <c r="AT259" s="13">
        <v>0</v>
      </c>
      <c r="AU259" s="56">
        <f t="shared" si="1321"/>
        <v>0</v>
      </c>
      <c r="AV259" s="55">
        <v>0</v>
      </c>
      <c r="AW259" s="13">
        <v>0</v>
      </c>
      <c r="AX259" s="56">
        <f t="shared" si="1322"/>
        <v>0</v>
      </c>
      <c r="AY259" s="55">
        <v>0</v>
      </c>
      <c r="AZ259" s="13">
        <v>0</v>
      </c>
      <c r="BA259" s="56">
        <f t="shared" si="1323"/>
        <v>0</v>
      </c>
      <c r="BB259" s="55">
        <v>0</v>
      </c>
      <c r="BC259" s="13">
        <v>0</v>
      </c>
      <c r="BD259" s="56">
        <f t="shared" si="1324"/>
        <v>0</v>
      </c>
      <c r="BE259" s="55">
        <v>0</v>
      </c>
      <c r="BF259" s="13">
        <v>0</v>
      </c>
      <c r="BG259" s="56">
        <f t="shared" si="1325"/>
        <v>0</v>
      </c>
      <c r="BH259" s="55">
        <v>0</v>
      </c>
      <c r="BI259" s="13">
        <v>0</v>
      </c>
      <c r="BJ259" s="56">
        <f t="shared" si="1326"/>
        <v>0</v>
      </c>
      <c r="BK259" s="55">
        <v>0</v>
      </c>
      <c r="BL259" s="13">
        <v>0</v>
      </c>
      <c r="BM259" s="56">
        <f t="shared" si="1327"/>
        <v>0</v>
      </c>
      <c r="BN259" s="55">
        <v>0</v>
      </c>
      <c r="BO259" s="13">
        <v>0</v>
      </c>
      <c r="BP259" s="56">
        <f t="shared" si="1328"/>
        <v>0</v>
      </c>
      <c r="BQ259" s="55">
        <v>0</v>
      </c>
      <c r="BR259" s="13">
        <v>0</v>
      </c>
      <c r="BS259" s="56">
        <f t="shared" si="1329"/>
        <v>0</v>
      </c>
      <c r="BT259" s="55">
        <v>0</v>
      </c>
      <c r="BU259" s="13">
        <v>0</v>
      </c>
      <c r="BV259" s="56">
        <f t="shared" si="1330"/>
        <v>0</v>
      </c>
      <c r="BW259" s="55">
        <v>0</v>
      </c>
      <c r="BX259" s="13">
        <v>0</v>
      </c>
      <c r="BY259" s="56">
        <f t="shared" si="1331"/>
        <v>0</v>
      </c>
      <c r="BZ259" s="55">
        <v>0</v>
      </c>
      <c r="CA259" s="13">
        <v>0</v>
      </c>
      <c r="CB259" s="56">
        <f t="shared" si="1332"/>
        <v>0</v>
      </c>
      <c r="CC259" s="87">
        <v>31.850300000000001</v>
      </c>
      <c r="CD259" s="13">
        <v>1369.8810000000001</v>
      </c>
      <c r="CE259" s="56">
        <f t="shared" si="1333"/>
        <v>43009.987347057955</v>
      </c>
      <c r="CF259" s="55">
        <v>0</v>
      </c>
      <c r="CG259" s="13">
        <v>0</v>
      </c>
      <c r="CH259" s="56">
        <f t="shared" si="1334"/>
        <v>0</v>
      </c>
      <c r="CI259" s="55">
        <v>0</v>
      </c>
      <c r="CJ259" s="13">
        <v>0</v>
      </c>
      <c r="CK259" s="56">
        <f t="shared" si="1335"/>
        <v>0</v>
      </c>
      <c r="CL259" s="55">
        <v>0</v>
      </c>
      <c r="CM259" s="13">
        <v>0</v>
      </c>
      <c r="CN259" s="56">
        <f t="shared" si="1336"/>
        <v>0</v>
      </c>
      <c r="CO259" s="55">
        <v>0</v>
      </c>
      <c r="CP259" s="13">
        <v>0</v>
      </c>
      <c r="CQ259" s="56">
        <f t="shared" si="1337"/>
        <v>0</v>
      </c>
      <c r="CR259" s="55">
        <v>0</v>
      </c>
      <c r="CS259" s="13">
        <v>0</v>
      </c>
      <c r="CT259" s="56">
        <f t="shared" si="1338"/>
        <v>0</v>
      </c>
      <c r="CU259" s="55">
        <v>0</v>
      </c>
      <c r="CV259" s="13">
        <v>0</v>
      </c>
      <c r="CW259" s="56">
        <f t="shared" si="1339"/>
        <v>0</v>
      </c>
      <c r="CX259" s="55">
        <v>0</v>
      </c>
      <c r="CY259" s="13">
        <v>0</v>
      </c>
      <c r="CZ259" s="56">
        <f t="shared" si="1340"/>
        <v>0</v>
      </c>
      <c r="DA259" s="55">
        <v>0</v>
      </c>
      <c r="DB259" s="13">
        <v>0</v>
      </c>
      <c r="DC259" s="56">
        <f t="shared" si="1341"/>
        <v>0</v>
      </c>
      <c r="DD259" s="55">
        <v>0</v>
      </c>
      <c r="DE259" s="13">
        <v>0</v>
      </c>
      <c r="DF259" s="56">
        <f t="shared" si="1342"/>
        <v>0</v>
      </c>
      <c r="DG259" s="55">
        <v>0</v>
      </c>
      <c r="DH259" s="13">
        <v>0</v>
      </c>
      <c r="DI259" s="56">
        <f t="shared" si="1343"/>
        <v>0</v>
      </c>
      <c r="DJ259" s="55">
        <v>0</v>
      </c>
      <c r="DK259" s="13">
        <v>0</v>
      </c>
      <c r="DL259" s="56">
        <f t="shared" si="1344"/>
        <v>0</v>
      </c>
      <c r="DM259" s="55">
        <v>0</v>
      </c>
      <c r="DN259" s="13">
        <v>0</v>
      </c>
      <c r="DO259" s="56">
        <f t="shared" si="1345"/>
        <v>0</v>
      </c>
      <c r="DP259" s="55">
        <v>0</v>
      </c>
      <c r="DQ259" s="13">
        <v>0</v>
      </c>
      <c r="DR259" s="56">
        <f t="shared" si="1346"/>
        <v>0</v>
      </c>
      <c r="DS259" s="55">
        <v>0</v>
      </c>
      <c r="DT259" s="13">
        <v>0</v>
      </c>
      <c r="DU259" s="56">
        <f t="shared" si="1347"/>
        <v>0</v>
      </c>
      <c r="DV259" s="55">
        <v>0</v>
      </c>
      <c r="DW259" s="13">
        <v>0</v>
      </c>
      <c r="DX259" s="56">
        <f t="shared" si="1348"/>
        <v>0</v>
      </c>
      <c r="DY259" s="55">
        <v>0</v>
      </c>
      <c r="DZ259" s="13">
        <v>0</v>
      </c>
      <c r="EA259" s="56">
        <f t="shared" si="1349"/>
        <v>0</v>
      </c>
      <c r="EB259" s="55">
        <v>0</v>
      </c>
      <c r="EC259" s="13">
        <v>0</v>
      </c>
      <c r="ED259" s="56">
        <f t="shared" si="1350"/>
        <v>0</v>
      </c>
      <c r="EE259" s="87">
        <v>25.825890000000001</v>
      </c>
      <c r="EF259" s="13">
        <v>1330.329</v>
      </c>
      <c r="EG259" s="56">
        <f t="shared" si="1351"/>
        <v>51511.44839538927</v>
      </c>
      <c r="EH259" s="55">
        <v>0</v>
      </c>
      <c r="EI259" s="13">
        <v>0</v>
      </c>
      <c r="EJ259" s="56">
        <f t="shared" si="1352"/>
        <v>0</v>
      </c>
      <c r="EK259" s="55">
        <v>0</v>
      </c>
      <c r="EL259" s="13">
        <v>0</v>
      </c>
      <c r="EM259" s="56">
        <f t="shared" si="1353"/>
        <v>0</v>
      </c>
      <c r="EN259" s="11">
        <f t="shared" si="1355"/>
        <v>2936.4481500000002</v>
      </c>
      <c r="EO259" s="14">
        <f t="shared" si="1356"/>
        <v>26722.562000000002</v>
      </c>
    </row>
    <row r="260" spans="1:145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57"/>
        <v>0</v>
      </c>
      <c r="F260" s="55">
        <v>0</v>
      </c>
      <c r="G260" s="13">
        <v>0</v>
      </c>
      <c r="H260" s="56">
        <f t="shared" si="1308"/>
        <v>0</v>
      </c>
      <c r="I260" s="55">
        <v>0</v>
      </c>
      <c r="J260" s="13">
        <v>0</v>
      </c>
      <c r="K260" s="56">
        <f t="shared" si="1309"/>
        <v>0</v>
      </c>
      <c r="L260" s="55">
        <v>0</v>
      </c>
      <c r="M260" s="13">
        <v>0</v>
      </c>
      <c r="N260" s="56">
        <f t="shared" si="1310"/>
        <v>0</v>
      </c>
      <c r="O260" s="55">
        <v>0</v>
      </c>
      <c r="P260" s="13">
        <v>0</v>
      </c>
      <c r="Q260" s="56">
        <f t="shared" si="1311"/>
        <v>0</v>
      </c>
      <c r="R260" s="55">
        <v>0</v>
      </c>
      <c r="S260" s="13">
        <v>0</v>
      </c>
      <c r="T260" s="56">
        <f t="shared" si="1312"/>
        <v>0</v>
      </c>
      <c r="U260" s="87">
        <v>33.521000000000001</v>
      </c>
      <c r="V260" s="13">
        <v>2500.2379999999998</v>
      </c>
      <c r="W260" s="56">
        <f t="shared" si="1313"/>
        <v>74587.213985262963</v>
      </c>
      <c r="X260" s="87">
        <v>165.95</v>
      </c>
      <c r="Y260" s="13">
        <v>12782.63</v>
      </c>
      <c r="Z260" s="56">
        <f t="shared" si="1314"/>
        <v>77026.996083157588</v>
      </c>
      <c r="AA260" s="87">
        <v>20.253</v>
      </c>
      <c r="AB260" s="13">
        <v>12195.362999999999</v>
      </c>
      <c r="AC260" s="56">
        <f t="shared" si="1315"/>
        <v>602150.9406013923</v>
      </c>
      <c r="AD260" s="87">
        <v>54</v>
      </c>
      <c r="AE260" s="13">
        <v>5097.6980000000003</v>
      </c>
      <c r="AF260" s="56">
        <f t="shared" si="1316"/>
        <v>94401.814814814832</v>
      </c>
      <c r="AG260" s="87">
        <v>3487.1377200000002</v>
      </c>
      <c r="AH260" s="13">
        <v>21204.753000000001</v>
      </c>
      <c r="AI260" s="56">
        <f t="shared" si="1317"/>
        <v>6080.8475898107054</v>
      </c>
      <c r="AJ260" s="55">
        <v>0</v>
      </c>
      <c r="AK260" s="13">
        <v>0</v>
      </c>
      <c r="AL260" s="56">
        <f t="shared" si="1318"/>
        <v>0</v>
      </c>
      <c r="AM260" s="87">
        <v>0.5</v>
      </c>
      <c r="AN260" s="13">
        <v>452.43099999999998</v>
      </c>
      <c r="AO260" s="56">
        <f t="shared" si="1319"/>
        <v>904862</v>
      </c>
      <c r="AP260" s="55">
        <v>0</v>
      </c>
      <c r="AQ260" s="13">
        <v>0</v>
      </c>
      <c r="AR260" s="56">
        <f t="shared" si="1320"/>
        <v>0</v>
      </c>
      <c r="AS260" s="87">
        <v>0.1</v>
      </c>
      <c r="AT260" s="13">
        <v>35.415999999999997</v>
      </c>
      <c r="AU260" s="56">
        <f t="shared" si="1321"/>
        <v>354159.99999999994</v>
      </c>
      <c r="AV260" s="55">
        <v>0</v>
      </c>
      <c r="AW260" s="13">
        <v>0</v>
      </c>
      <c r="AX260" s="56">
        <f t="shared" si="1322"/>
        <v>0</v>
      </c>
      <c r="AY260" s="55">
        <v>0</v>
      </c>
      <c r="AZ260" s="13">
        <v>0</v>
      </c>
      <c r="BA260" s="56">
        <f t="shared" si="1323"/>
        <v>0</v>
      </c>
      <c r="BB260" s="55">
        <v>0</v>
      </c>
      <c r="BC260" s="13">
        <v>0</v>
      </c>
      <c r="BD260" s="56">
        <f t="shared" si="1324"/>
        <v>0</v>
      </c>
      <c r="BE260" s="55">
        <v>0</v>
      </c>
      <c r="BF260" s="13">
        <v>0</v>
      </c>
      <c r="BG260" s="56">
        <f t="shared" si="1325"/>
        <v>0</v>
      </c>
      <c r="BH260" s="55">
        <v>0</v>
      </c>
      <c r="BI260" s="13">
        <v>0</v>
      </c>
      <c r="BJ260" s="56">
        <f t="shared" si="1326"/>
        <v>0</v>
      </c>
      <c r="BK260" s="55">
        <v>0</v>
      </c>
      <c r="BL260" s="13">
        <v>0</v>
      </c>
      <c r="BM260" s="56">
        <f t="shared" si="1327"/>
        <v>0</v>
      </c>
      <c r="BN260" s="55">
        <v>0</v>
      </c>
      <c r="BO260" s="13">
        <v>0</v>
      </c>
      <c r="BP260" s="56">
        <f t="shared" si="1328"/>
        <v>0</v>
      </c>
      <c r="BQ260" s="55">
        <v>0</v>
      </c>
      <c r="BR260" s="13">
        <v>0</v>
      </c>
      <c r="BS260" s="56">
        <f t="shared" si="1329"/>
        <v>0</v>
      </c>
      <c r="BT260" s="55">
        <v>0</v>
      </c>
      <c r="BU260" s="13">
        <v>0</v>
      </c>
      <c r="BV260" s="56">
        <f t="shared" si="1330"/>
        <v>0</v>
      </c>
      <c r="BW260" s="55">
        <v>0</v>
      </c>
      <c r="BX260" s="13">
        <v>0</v>
      </c>
      <c r="BY260" s="56">
        <f t="shared" si="1331"/>
        <v>0</v>
      </c>
      <c r="BZ260" s="55">
        <v>0</v>
      </c>
      <c r="CA260" s="13">
        <v>0</v>
      </c>
      <c r="CB260" s="56">
        <f t="shared" si="1332"/>
        <v>0</v>
      </c>
      <c r="CC260" s="55">
        <v>0</v>
      </c>
      <c r="CD260" s="13">
        <v>0</v>
      </c>
      <c r="CE260" s="56">
        <f t="shared" si="1333"/>
        <v>0</v>
      </c>
      <c r="CF260" s="55">
        <v>0</v>
      </c>
      <c r="CG260" s="13">
        <v>0</v>
      </c>
      <c r="CH260" s="56">
        <f t="shared" si="1334"/>
        <v>0</v>
      </c>
      <c r="CI260" s="87">
        <v>3.1651199999999999</v>
      </c>
      <c r="CJ260" s="13">
        <v>348.10399999999998</v>
      </c>
      <c r="CK260" s="56">
        <f t="shared" si="1335"/>
        <v>109981.29612779294</v>
      </c>
      <c r="CL260" s="55">
        <v>0</v>
      </c>
      <c r="CM260" s="13">
        <v>0</v>
      </c>
      <c r="CN260" s="56">
        <f t="shared" si="1336"/>
        <v>0</v>
      </c>
      <c r="CO260" s="55">
        <v>0</v>
      </c>
      <c r="CP260" s="13">
        <v>0</v>
      </c>
      <c r="CQ260" s="56">
        <f t="shared" si="1337"/>
        <v>0</v>
      </c>
      <c r="CR260" s="87">
        <v>1.7399999999999999E-2</v>
      </c>
      <c r="CS260" s="13">
        <v>10.545</v>
      </c>
      <c r="CT260" s="56">
        <f t="shared" si="1338"/>
        <v>606034.48275862075</v>
      </c>
      <c r="CU260" s="55">
        <v>0</v>
      </c>
      <c r="CV260" s="13">
        <v>0</v>
      </c>
      <c r="CW260" s="56">
        <f t="shared" si="1339"/>
        <v>0</v>
      </c>
      <c r="CX260" s="55">
        <v>0</v>
      </c>
      <c r="CY260" s="13">
        <v>0</v>
      </c>
      <c r="CZ260" s="56">
        <f t="shared" si="1340"/>
        <v>0</v>
      </c>
      <c r="DA260" s="55">
        <v>0</v>
      </c>
      <c r="DB260" s="13">
        <v>0</v>
      </c>
      <c r="DC260" s="56">
        <f t="shared" si="1341"/>
        <v>0</v>
      </c>
      <c r="DD260" s="87">
        <v>4</v>
      </c>
      <c r="DE260" s="13">
        <v>231.827</v>
      </c>
      <c r="DF260" s="56">
        <f t="shared" si="1342"/>
        <v>57956.75</v>
      </c>
      <c r="DG260" s="55">
        <v>0</v>
      </c>
      <c r="DH260" s="13">
        <v>0</v>
      </c>
      <c r="DI260" s="56">
        <f t="shared" si="1343"/>
        <v>0</v>
      </c>
      <c r="DJ260" s="55">
        <v>0</v>
      </c>
      <c r="DK260" s="13">
        <v>0</v>
      </c>
      <c r="DL260" s="56">
        <f t="shared" si="1344"/>
        <v>0</v>
      </c>
      <c r="DM260" s="55">
        <v>0</v>
      </c>
      <c r="DN260" s="13">
        <v>0</v>
      </c>
      <c r="DO260" s="56">
        <f t="shared" si="1345"/>
        <v>0</v>
      </c>
      <c r="DP260" s="55">
        <v>0</v>
      </c>
      <c r="DQ260" s="13">
        <v>0</v>
      </c>
      <c r="DR260" s="56">
        <f t="shared" si="1346"/>
        <v>0</v>
      </c>
      <c r="DS260" s="55">
        <v>0</v>
      </c>
      <c r="DT260" s="13">
        <v>0</v>
      </c>
      <c r="DU260" s="56">
        <f t="shared" si="1347"/>
        <v>0</v>
      </c>
      <c r="DV260" s="55">
        <v>0</v>
      </c>
      <c r="DW260" s="13">
        <v>0</v>
      </c>
      <c r="DX260" s="56">
        <f t="shared" si="1348"/>
        <v>0</v>
      </c>
      <c r="DY260" s="55">
        <v>0</v>
      </c>
      <c r="DZ260" s="13">
        <v>0</v>
      </c>
      <c r="EA260" s="56">
        <f t="shared" si="1349"/>
        <v>0</v>
      </c>
      <c r="EB260" s="87">
        <v>11.35</v>
      </c>
      <c r="EC260" s="13">
        <v>1081.768</v>
      </c>
      <c r="ED260" s="56">
        <f t="shared" si="1350"/>
        <v>95309.955947136579</v>
      </c>
      <c r="EE260" s="87">
        <v>23.257999999999999</v>
      </c>
      <c r="EF260" s="13">
        <v>13005.413</v>
      </c>
      <c r="EG260" s="56">
        <f t="shared" si="1351"/>
        <v>559180.1960615702</v>
      </c>
      <c r="EH260" s="55">
        <v>0</v>
      </c>
      <c r="EI260" s="13">
        <v>0</v>
      </c>
      <c r="EJ260" s="56">
        <f t="shared" si="1352"/>
        <v>0</v>
      </c>
      <c r="EK260" s="55">
        <v>0</v>
      </c>
      <c r="EL260" s="13">
        <v>0</v>
      </c>
      <c r="EM260" s="56">
        <f t="shared" si="1353"/>
        <v>0</v>
      </c>
      <c r="EN260" s="11">
        <f t="shared" si="1355"/>
        <v>3803.2522400000003</v>
      </c>
      <c r="EO260" s="14">
        <f t="shared" si="1356"/>
        <v>68946.185999999987</v>
      </c>
    </row>
    <row r="261" spans="1:145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57"/>
        <v>0</v>
      </c>
      <c r="F261" s="55">
        <v>0</v>
      </c>
      <c r="G261" s="13">
        <v>0</v>
      </c>
      <c r="H261" s="56">
        <f t="shared" si="1308"/>
        <v>0</v>
      </c>
      <c r="I261" s="55">
        <v>0</v>
      </c>
      <c r="J261" s="13">
        <v>0</v>
      </c>
      <c r="K261" s="56">
        <f t="shared" si="1309"/>
        <v>0</v>
      </c>
      <c r="L261" s="55">
        <v>0</v>
      </c>
      <c r="M261" s="13">
        <v>0</v>
      </c>
      <c r="N261" s="56">
        <f t="shared" si="1310"/>
        <v>0</v>
      </c>
      <c r="O261" s="55">
        <v>0</v>
      </c>
      <c r="P261" s="13">
        <v>0</v>
      </c>
      <c r="Q261" s="56">
        <f t="shared" si="1311"/>
        <v>0</v>
      </c>
      <c r="R261" s="55">
        <v>0</v>
      </c>
      <c r="S261" s="13">
        <v>0</v>
      </c>
      <c r="T261" s="56">
        <f t="shared" si="1312"/>
        <v>0</v>
      </c>
      <c r="U261" s="87">
        <v>32</v>
      </c>
      <c r="V261" s="13">
        <v>2680.1689999999999</v>
      </c>
      <c r="W261" s="56">
        <f t="shared" si="1313"/>
        <v>83755.28125</v>
      </c>
      <c r="X261" s="87">
        <v>108</v>
      </c>
      <c r="Y261" s="13">
        <v>7388.1729999999998</v>
      </c>
      <c r="Z261" s="56">
        <f t="shared" si="1314"/>
        <v>68409.00925925927</v>
      </c>
      <c r="AA261" s="87">
        <v>20.233000000000001</v>
      </c>
      <c r="AB261" s="13">
        <v>11874.218999999999</v>
      </c>
      <c r="AC261" s="56">
        <f t="shared" si="1315"/>
        <v>586873.8694212425</v>
      </c>
      <c r="AD261" s="87">
        <v>67.2</v>
      </c>
      <c r="AE261" s="13">
        <v>5602.9110000000001</v>
      </c>
      <c r="AF261" s="56">
        <f t="shared" si="1316"/>
        <v>83376.65178571429</v>
      </c>
      <c r="AG261" s="87">
        <v>33452.707499999997</v>
      </c>
      <c r="AH261" s="13">
        <v>22649.11</v>
      </c>
      <c r="AI261" s="56">
        <f t="shared" si="1317"/>
        <v>677.0486364967619</v>
      </c>
      <c r="AJ261" s="55">
        <v>0</v>
      </c>
      <c r="AK261" s="13">
        <v>0</v>
      </c>
      <c r="AL261" s="56">
        <f t="shared" si="1318"/>
        <v>0</v>
      </c>
      <c r="AM261" s="87">
        <v>20.2</v>
      </c>
      <c r="AN261" s="13">
        <v>565.125</v>
      </c>
      <c r="AO261" s="56">
        <f t="shared" si="1319"/>
        <v>27976.485148514854</v>
      </c>
      <c r="AP261" s="55">
        <v>0</v>
      </c>
      <c r="AQ261" s="13">
        <v>0</v>
      </c>
      <c r="AR261" s="56">
        <f t="shared" si="1320"/>
        <v>0</v>
      </c>
      <c r="AS261" s="55">
        <v>0</v>
      </c>
      <c r="AT261" s="13">
        <v>0</v>
      </c>
      <c r="AU261" s="56">
        <f t="shared" si="1321"/>
        <v>0</v>
      </c>
      <c r="AV261" s="55">
        <v>0</v>
      </c>
      <c r="AW261" s="13">
        <v>0</v>
      </c>
      <c r="AX261" s="56">
        <f t="shared" si="1322"/>
        <v>0</v>
      </c>
      <c r="AY261" s="55">
        <v>0</v>
      </c>
      <c r="AZ261" s="13">
        <v>0</v>
      </c>
      <c r="BA261" s="56">
        <f t="shared" si="1323"/>
        <v>0</v>
      </c>
      <c r="BB261" s="55">
        <v>0</v>
      </c>
      <c r="BC261" s="13">
        <v>0</v>
      </c>
      <c r="BD261" s="56">
        <f t="shared" si="1324"/>
        <v>0</v>
      </c>
      <c r="BE261" s="55">
        <v>0</v>
      </c>
      <c r="BF261" s="13">
        <v>0</v>
      </c>
      <c r="BG261" s="56">
        <f t="shared" si="1325"/>
        <v>0</v>
      </c>
      <c r="BH261" s="55">
        <v>0</v>
      </c>
      <c r="BI261" s="13">
        <v>0</v>
      </c>
      <c r="BJ261" s="56">
        <f t="shared" si="1326"/>
        <v>0</v>
      </c>
      <c r="BK261" s="55">
        <v>0</v>
      </c>
      <c r="BL261" s="13">
        <v>0</v>
      </c>
      <c r="BM261" s="56">
        <f t="shared" si="1327"/>
        <v>0</v>
      </c>
      <c r="BN261" s="55">
        <v>0</v>
      </c>
      <c r="BO261" s="13">
        <v>0</v>
      </c>
      <c r="BP261" s="56">
        <f t="shared" si="1328"/>
        <v>0</v>
      </c>
      <c r="BQ261" s="87">
        <v>3.0000000000000001E-3</v>
      </c>
      <c r="BR261" s="13">
        <v>0.193</v>
      </c>
      <c r="BS261" s="56">
        <f t="shared" si="1329"/>
        <v>64333.333333333328</v>
      </c>
      <c r="BT261" s="55">
        <v>0</v>
      </c>
      <c r="BU261" s="13">
        <v>0</v>
      </c>
      <c r="BV261" s="56">
        <f t="shared" si="1330"/>
        <v>0</v>
      </c>
      <c r="BW261" s="55">
        <v>0</v>
      </c>
      <c r="BX261" s="13">
        <v>0</v>
      </c>
      <c r="BY261" s="56">
        <f t="shared" si="1331"/>
        <v>0</v>
      </c>
      <c r="BZ261" s="55">
        <v>0</v>
      </c>
      <c r="CA261" s="13">
        <v>0</v>
      </c>
      <c r="CB261" s="56">
        <f t="shared" si="1332"/>
        <v>0</v>
      </c>
      <c r="CC261" s="87">
        <v>159.69999999999999</v>
      </c>
      <c r="CD261" s="13">
        <v>5726.902</v>
      </c>
      <c r="CE261" s="56">
        <f t="shared" si="1333"/>
        <v>35860.37570444584</v>
      </c>
      <c r="CF261" s="55">
        <v>0</v>
      </c>
      <c r="CG261" s="13">
        <v>0</v>
      </c>
      <c r="CH261" s="56">
        <f t="shared" si="1334"/>
        <v>0</v>
      </c>
      <c r="CI261" s="55">
        <v>0</v>
      </c>
      <c r="CJ261" s="13">
        <v>0</v>
      </c>
      <c r="CK261" s="56">
        <f t="shared" si="1335"/>
        <v>0</v>
      </c>
      <c r="CL261" s="55">
        <v>0</v>
      </c>
      <c r="CM261" s="13">
        <v>0</v>
      </c>
      <c r="CN261" s="56">
        <f t="shared" si="1336"/>
        <v>0</v>
      </c>
      <c r="CO261" s="55">
        <v>0</v>
      </c>
      <c r="CP261" s="13">
        <v>0</v>
      </c>
      <c r="CQ261" s="56">
        <f t="shared" si="1337"/>
        <v>0</v>
      </c>
      <c r="CR261" s="55">
        <v>0</v>
      </c>
      <c r="CS261" s="13">
        <v>0</v>
      </c>
      <c r="CT261" s="56">
        <f t="shared" si="1338"/>
        <v>0</v>
      </c>
      <c r="CU261" s="55">
        <v>0</v>
      </c>
      <c r="CV261" s="13">
        <v>0</v>
      </c>
      <c r="CW261" s="56">
        <f t="shared" si="1339"/>
        <v>0</v>
      </c>
      <c r="CX261" s="87">
        <v>141</v>
      </c>
      <c r="CY261" s="13">
        <v>6954.3280000000004</v>
      </c>
      <c r="CZ261" s="56">
        <f t="shared" si="1340"/>
        <v>49321.475177304972</v>
      </c>
      <c r="DA261" s="55">
        <v>0</v>
      </c>
      <c r="DB261" s="13">
        <v>0</v>
      </c>
      <c r="DC261" s="56">
        <f t="shared" si="1341"/>
        <v>0</v>
      </c>
      <c r="DD261" s="87">
        <v>10</v>
      </c>
      <c r="DE261" s="13">
        <v>374.87900000000002</v>
      </c>
      <c r="DF261" s="56">
        <f t="shared" si="1342"/>
        <v>37487.9</v>
      </c>
      <c r="DG261" s="55">
        <v>0</v>
      </c>
      <c r="DH261" s="13">
        <v>0</v>
      </c>
      <c r="DI261" s="56">
        <f t="shared" si="1343"/>
        <v>0</v>
      </c>
      <c r="DJ261" s="55">
        <v>0</v>
      </c>
      <c r="DK261" s="13">
        <v>0</v>
      </c>
      <c r="DL261" s="56">
        <f t="shared" si="1344"/>
        <v>0</v>
      </c>
      <c r="DM261" s="55">
        <v>0</v>
      </c>
      <c r="DN261" s="13">
        <v>0</v>
      </c>
      <c r="DO261" s="56">
        <f t="shared" si="1345"/>
        <v>0</v>
      </c>
      <c r="DP261" s="55">
        <v>0</v>
      </c>
      <c r="DQ261" s="13">
        <v>0</v>
      </c>
      <c r="DR261" s="56">
        <f t="shared" si="1346"/>
        <v>0</v>
      </c>
      <c r="DS261" s="55">
        <v>0</v>
      </c>
      <c r="DT261" s="13">
        <v>0</v>
      </c>
      <c r="DU261" s="56">
        <f t="shared" si="1347"/>
        <v>0</v>
      </c>
      <c r="DV261" s="55">
        <v>0</v>
      </c>
      <c r="DW261" s="13">
        <v>0</v>
      </c>
      <c r="DX261" s="56">
        <f t="shared" si="1348"/>
        <v>0</v>
      </c>
      <c r="DY261" s="55">
        <v>0</v>
      </c>
      <c r="DZ261" s="13">
        <v>0</v>
      </c>
      <c r="EA261" s="56">
        <f t="shared" si="1349"/>
        <v>0</v>
      </c>
      <c r="EB261" s="55">
        <v>0</v>
      </c>
      <c r="EC261" s="13">
        <v>0</v>
      </c>
      <c r="ED261" s="56">
        <f t="shared" si="1350"/>
        <v>0</v>
      </c>
      <c r="EE261" s="55">
        <v>0</v>
      </c>
      <c r="EF261" s="13">
        <v>0</v>
      </c>
      <c r="EG261" s="56">
        <f t="shared" si="1351"/>
        <v>0</v>
      </c>
      <c r="EH261" s="55">
        <v>0</v>
      </c>
      <c r="EI261" s="13">
        <v>0</v>
      </c>
      <c r="EJ261" s="56">
        <f t="shared" si="1352"/>
        <v>0</v>
      </c>
      <c r="EK261" s="55">
        <v>0</v>
      </c>
      <c r="EL261" s="13">
        <v>0</v>
      </c>
      <c r="EM261" s="56">
        <f t="shared" si="1353"/>
        <v>0</v>
      </c>
      <c r="EN261" s="11">
        <f t="shared" si="1355"/>
        <v>34011.043499999985</v>
      </c>
      <c r="EO261" s="14">
        <f t="shared" si="1356"/>
        <v>63816.009000000005</v>
      </c>
    </row>
    <row r="262" spans="1:145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57"/>
        <v>0</v>
      </c>
      <c r="F262" s="55">
        <v>0</v>
      </c>
      <c r="G262" s="13">
        <v>0</v>
      </c>
      <c r="H262" s="56">
        <f t="shared" si="1308"/>
        <v>0</v>
      </c>
      <c r="I262" s="55">
        <v>0</v>
      </c>
      <c r="J262" s="13">
        <v>0</v>
      </c>
      <c r="K262" s="56">
        <f t="shared" si="1309"/>
        <v>0</v>
      </c>
      <c r="L262" s="55">
        <v>0</v>
      </c>
      <c r="M262" s="13">
        <v>0</v>
      </c>
      <c r="N262" s="56">
        <f t="shared" si="1310"/>
        <v>0</v>
      </c>
      <c r="O262" s="55">
        <v>0</v>
      </c>
      <c r="P262" s="13">
        <v>0</v>
      </c>
      <c r="Q262" s="56">
        <f t="shared" si="1311"/>
        <v>0</v>
      </c>
      <c r="R262" s="55">
        <v>0</v>
      </c>
      <c r="S262" s="13">
        <v>0</v>
      </c>
      <c r="T262" s="56">
        <f t="shared" si="1312"/>
        <v>0</v>
      </c>
      <c r="U262" s="55">
        <v>0</v>
      </c>
      <c r="V262" s="13">
        <v>0</v>
      </c>
      <c r="W262" s="56">
        <f t="shared" si="1313"/>
        <v>0</v>
      </c>
      <c r="X262" s="55">
        <v>0</v>
      </c>
      <c r="Y262" s="13">
        <v>0</v>
      </c>
      <c r="Z262" s="56">
        <f t="shared" si="1314"/>
        <v>0</v>
      </c>
      <c r="AA262" s="55">
        <v>0</v>
      </c>
      <c r="AB262" s="13">
        <v>0</v>
      </c>
      <c r="AC262" s="56">
        <f t="shared" si="1315"/>
        <v>0</v>
      </c>
      <c r="AD262" s="55">
        <v>0</v>
      </c>
      <c r="AE262" s="13">
        <v>0</v>
      </c>
      <c r="AF262" s="56">
        <f t="shared" si="1316"/>
        <v>0</v>
      </c>
      <c r="AG262" s="55">
        <v>0</v>
      </c>
      <c r="AH262" s="13">
        <v>0</v>
      </c>
      <c r="AI262" s="56">
        <f t="shared" si="1317"/>
        <v>0</v>
      </c>
      <c r="AJ262" s="55">
        <v>0</v>
      </c>
      <c r="AK262" s="13">
        <v>0</v>
      </c>
      <c r="AL262" s="56">
        <f t="shared" si="1318"/>
        <v>0</v>
      </c>
      <c r="AM262" s="55">
        <v>0</v>
      </c>
      <c r="AN262" s="13">
        <v>0</v>
      </c>
      <c r="AO262" s="56">
        <f t="shared" si="1319"/>
        <v>0</v>
      </c>
      <c r="AP262" s="55">
        <v>0</v>
      </c>
      <c r="AQ262" s="13">
        <v>0</v>
      </c>
      <c r="AR262" s="56">
        <f t="shared" si="1320"/>
        <v>0</v>
      </c>
      <c r="AS262" s="55">
        <v>0</v>
      </c>
      <c r="AT262" s="13">
        <v>0</v>
      </c>
      <c r="AU262" s="56">
        <f t="shared" si="1321"/>
        <v>0</v>
      </c>
      <c r="AV262" s="55">
        <v>0</v>
      </c>
      <c r="AW262" s="13">
        <v>0</v>
      </c>
      <c r="AX262" s="56">
        <f t="shared" si="1322"/>
        <v>0</v>
      </c>
      <c r="AY262" s="55">
        <v>0</v>
      </c>
      <c r="AZ262" s="13">
        <v>0</v>
      </c>
      <c r="BA262" s="56">
        <f t="shared" si="1323"/>
        <v>0</v>
      </c>
      <c r="BB262" s="55">
        <v>0</v>
      </c>
      <c r="BC262" s="13">
        <v>0</v>
      </c>
      <c r="BD262" s="56">
        <f t="shared" si="1324"/>
        <v>0</v>
      </c>
      <c r="BE262" s="55">
        <v>0</v>
      </c>
      <c r="BF262" s="13">
        <v>0</v>
      </c>
      <c r="BG262" s="56">
        <f t="shared" si="1325"/>
        <v>0</v>
      </c>
      <c r="BH262" s="55">
        <v>0</v>
      </c>
      <c r="BI262" s="13">
        <v>0</v>
      </c>
      <c r="BJ262" s="56">
        <f t="shared" si="1326"/>
        <v>0</v>
      </c>
      <c r="BK262" s="55">
        <v>0</v>
      </c>
      <c r="BL262" s="13">
        <v>0</v>
      </c>
      <c r="BM262" s="56">
        <f t="shared" si="1327"/>
        <v>0</v>
      </c>
      <c r="BN262" s="55">
        <v>0</v>
      </c>
      <c r="BO262" s="13">
        <v>0</v>
      </c>
      <c r="BP262" s="56">
        <f t="shared" si="1328"/>
        <v>0</v>
      </c>
      <c r="BQ262" s="55">
        <v>0</v>
      </c>
      <c r="BR262" s="13">
        <v>0</v>
      </c>
      <c r="BS262" s="56">
        <f t="shared" si="1329"/>
        <v>0</v>
      </c>
      <c r="BT262" s="55">
        <v>0</v>
      </c>
      <c r="BU262" s="13">
        <v>0</v>
      </c>
      <c r="BV262" s="56">
        <f t="shared" si="1330"/>
        <v>0</v>
      </c>
      <c r="BW262" s="55">
        <v>0</v>
      </c>
      <c r="BX262" s="13">
        <v>0</v>
      </c>
      <c r="BY262" s="56">
        <f t="shared" si="1331"/>
        <v>0</v>
      </c>
      <c r="BZ262" s="55">
        <v>0</v>
      </c>
      <c r="CA262" s="13">
        <v>0</v>
      </c>
      <c r="CB262" s="56">
        <f t="shared" si="1332"/>
        <v>0</v>
      </c>
      <c r="CC262" s="55">
        <v>0</v>
      </c>
      <c r="CD262" s="13">
        <v>0</v>
      </c>
      <c r="CE262" s="56">
        <f t="shared" si="1333"/>
        <v>0</v>
      </c>
      <c r="CF262" s="55">
        <v>0</v>
      </c>
      <c r="CG262" s="13">
        <v>0</v>
      </c>
      <c r="CH262" s="56">
        <f t="shared" si="1334"/>
        <v>0</v>
      </c>
      <c r="CI262" s="55">
        <v>0</v>
      </c>
      <c r="CJ262" s="13">
        <v>0</v>
      </c>
      <c r="CK262" s="56">
        <f t="shared" si="1335"/>
        <v>0</v>
      </c>
      <c r="CL262" s="55">
        <v>0</v>
      </c>
      <c r="CM262" s="13">
        <v>0</v>
      </c>
      <c r="CN262" s="56">
        <f t="shared" si="1336"/>
        <v>0</v>
      </c>
      <c r="CO262" s="55">
        <v>0</v>
      </c>
      <c r="CP262" s="13">
        <v>0</v>
      </c>
      <c r="CQ262" s="56">
        <f t="shared" si="1337"/>
        <v>0</v>
      </c>
      <c r="CR262" s="55">
        <v>0</v>
      </c>
      <c r="CS262" s="13">
        <v>0</v>
      </c>
      <c r="CT262" s="56">
        <f t="shared" si="1338"/>
        <v>0</v>
      </c>
      <c r="CU262" s="55">
        <v>0</v>
      </c>
      <c r="CV262" s="13">
        <v>0</v>
      </c>
      <c r="CW262" s="56">
        <f t="shared" si="1339"/>
        <v>0</v>
      </c>
      <c r="CX262" s="55">
        <v>0</v>
      </c>
      <c r="CY262" s="13">
        <v>0</v>
      </c>
      <c r="CZ262" s="56">
        <f t="shared" si="1340"/>
        <v>0</v>
      </c>
      <c r="DA262" s="55">
        <v>0</v>
      </c>
      <c r="DB262" s="13">
        <v>0</v>
      </c>
      <c r="DC262" s="56">
        <f t="shared" si="1341"/>
        <v>0</v>
      </c>
      <c r="DD262" s="55">
        <v>0</v>
      </c>
      <c r="DE262" s="13">
        <v>0</v>
      </c>
      <c r="DF262" s="56">
        <f t="shared" si="1342"/>
        <v>0</v>
      </c>
      <c r="DG262" s="55">
        <v>0</v>
      </c>
      <c r="DH262" s="13">
        <v>0</v>
      </c>
      <c r="DI262" s="56">
        <f t="shared" si="1343"/>
        <v>0</v>
      </c>
      <c r="DJ262" s="55">
        <v>0</v>
      </c>
      <c r="DK262" s="13">
        <v>0</v>
      </c>
      <c r="DL262" s="56">
        <f t="shared" si="1344"/>
        <v>0</v>
      </c>
      <c r="DM262" s="55">
        <v>0</v>
      </c>
      <c r="DN262" s="13">
        <v>0</v>
      </c>
      <c r="DO262" s="56">
        <f t="shared" si="1345"/>
        <v>0</v>
      </c>
      <c r="DP262" s="55">
        <v>0</v>
      </c>
      <c r="DQ262" s="13">
        <v>0</v>
      </c>
      <c r="DR262" s="56">
        <f t="shared" si="1346"/>
        <v>0</v>
      </c>
      <c r="DS262" s="55">
        <v>0</v>
      </c>
      <c r="DT262" s="13">
        <v>0</v>
      </c>
      <c r="DU262" s="56">
        <f t="shared" si="1347"/>
        <v>0</v>
      </c>
      <c r="DV262" s="55">
        <v>0</v>
      </c>
      <c r="DW262" s="13">
        <v>0</v>
      </c>
      <c r="DX262" s="56">
        <f t="shared" si="1348"/>
        <v>0</v>
      </c>
      <c r="DY262" s="55">
        <v>0</v>
      </c>
      <c r="DZ262" s="13">
        <v>0</v>
      </c>
      <c r="EA262" s="56">
        <f t="shared" si="1349"/>
        <v>0</v>
      </c>
      <c r="EB262" s="55">
        <v>0</v>
      </c>
      <c r="EC262" s="13">
        <v>0</v>
      </c>
      <c r="ED262" s="56">
        <f t="shared" si="1350"/>
        <v>0</v>
      </c>
      <c r="EE262" s="55">
        <v>0</v>
      </c>
      <c r="EF262" s="13">
        <v>0</v>
      </c>
      <c r="EG262" s="56">
        <f t="shared" si="1351"/>
        <v>0</v>
      </c>
      <c r="EH262" s="55">
        <v>0</v>
      </c>
      <c r="EI262" s="13">
        <v>0</v>
      </c>
      <c r="EJ262" s="56">
        <f t="shared" si="1352"/>
        <v>0</v>
      </c>
      <c r="EK262" s="55">
        <v>0</v>
      </c>
      <c r="EL262" s="13">
        <v>0</v>
      </c>
      <c r="EM262" s="56">
        <f t="shared" si="1353"/>
        <v>0</v>
      </c>
      <c r="EN262" s="11">
        <f t="shared" si="1355"/>
        <v>0</v>
      </c>
      <c r="EO262" s="14">
        <f t="shared" si="1356"/>
        <v>0</v>
      </c>
    </row>
    <row r="263" spans="1:145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57"/>
        <v>0</v>
      </c>
      <c r="F263" s="55">
        <v>0</v>
      </c>
      <c r="G263" s="13">
        <v>0</v>
      </c>
      <c r="H263" s="56">
        <f t="shared" si="1308"/>
        <v>0</v>
      </c>
      <c r="I263" s="55">
        <v>0</v>
      </c>
      <c r="J263" s="13">
        <v>0</v>
      </c>
      <c r="K263" s="56">
        <f t="shared" si="1309"/>
        <v>0</v>
      </c>
      <c r="L263" s="55">
        <v>0</v>
      </c>
      <c r="M263" s="13">
        <v>0</v>
      </c>
      <c r="N263" s="56">
        <f t="shared" si="1310"/>
        <v>0</v>
      </c>
      <c r="O263" s="55">
        <v>0</v>
      </c>
      <c r="P263" s="13">
        <v>0</v>
      </c>
      <c r="Q263" s="56">
        <f t="shared" si="1311"/>
        <v>0</v>
      </c>
      <c r="R263" s="55">
        <v>0</v>
      </c>
      <c r="S263" s="13">
        <v>0</v>
      </c>
      <c r="T263" s="56">
        <f t="shared" si="1312"/>
        <v>0</v>
      </c>
      <c r="U263" s="55">
        <v>0</v>
      </c>
      <c r="V263" s="13">
        <v>0</v>
      </c>
      <c r="W263" s="56">
        <f t="shared" si="1313"/>
        <v>0</v>
      </c>
      <c r="X263" s="55">
        <v>0</v>
      </c>
      <c r="Y263" s="13">
        <v>0</v>
      </c>
      <c r="Z263" s="56">
        <f t="shared" si="1314"/>
        <v>0</v>
      </c>
      <c r="AA263" s="55">
        <v>0</v>
      </c>
      <c r="AB263" s="13">
        <v>0</v>
      </c>
      <c r="AC263" s="56">
        <f t="shared" si="1315"/>
        <v>0</v>
      </c>
      <c r="AD263" s="55">
        <v>0</v>
      </c>
      <c r="AE263" s="13">
        <v>0</v>
      </c>
      <c r="AF263" s="56">
        <f t="shared" si="1316"/>
        <v>0</v>
      </c>
      <c r="AG263" s="55">
        <v>0</v>
      </c>
      <c r="AH263" s="13">
        <v>0</v>
      </c>
      <c r="AI263" s="56">
        <f t="shared" si="1317"/>
        <v>0</v>
      </c>
      <c r="AJ263" s="55">
        <v>0</v>
      </c>
      <c r="AK263" s="13">
        <v>0</v>
      </c>
      <c r="AL263" s="56">
        <f t="shared" si="1318"/>
        <v>0</v>
      </c>
      <c r="AM263" s="55">
        <v>0</v>
      </c>
      <c r="AN263" s="13">
        <v>0</v>
      </c>
      <c r="AO263" s="56">
        <f t="shared" si="1319"/>
        <v>0</v>
      </c>
      <c r="AP263" s="55">
        <v>0</v>
      </c>
      <c r="AQ263" s="13">
        <v>0</v>
      </c>
      <c r="AR263" s="56">
        <f t="shared" si="1320"/>
        <v>0</v>
      </c>
      <c r="AS263" s="55">
        <v>0</v>
      </c>
      <c r="AT263" s="13">
        <v>0</v>
      </c>
      <c r="AU263" s="56">
        <f t="shared" si="1321"/>
        <v>0</v>
      </c>
      <c r="AV263" s="55">
        <v>0</v>
      </c>
      <c r="AW263" s="13">
        <v>0</v>
      </c>
      <c r="AX263" s="56">
        <f t="shared" si="1322"/>
        <v>0</v>
      </c>
      <c r="AY263" s="55">
        <v>0</v>
      </c>
      <c r="AZ263" s="13">
        <v>0</v>
      </c>
      <c r="BA263" s="56">
        <f t="shared" si="1323"/>
        <v>0</v>
      </c>
      <c r="BB263" s="55">
        <v>0</v>
      </c>
      <c r="BC263" s="13">
        <v>0</v>
      </c>
      <c r="BD263" s="56">
        <f t="shared" si="1324"/>
        <v>0</v>
      </c>
      <c r="BE263" s="55">
        <v>0</v>
      </c>
      <c r="BF263" s="13">
        <v>0</v>
      </c>
      <c r="BG263" s="56">
        <f t="shared" si="1325"/>
        <v>0</v>
      </c>
      <c r="BH263" s="55">
        <v>0</v>
      </c>
      <c r="BI263" s="13">
        <v>0</v>
      </c>
      <c r="BJ263" s="56">
        <f t="shared" si="1326"/>
        <v>0</v>
      </c>
      <c r="BK263" s="55">
        <v>0</v>
      </c>
      <c r="BL263" s="13">
        <v>0</v>
      </c>
      <c r="BM263" s="56">
        <f t="shared" si="1327"/>
        <v>0</v>
      </c>
      <c r="BN263" s="55">
        <v>0</v>
      </c>
      <c r="BO263" s="13">
        <v>0</v>
      </c>
      <c r="BP263" s="56">
        <f t="shared" si="1328"/>
        <v>0</v>
      </c>
      <c r="BQ263" s="55">
        <v>0</v>
      </c>
      <c r="BR263" s="13">
        <v>0</v>
      </c>
      <c r="BS263" s="56">
        <f t="shared" si="1329"/>
        <v>0</v>
      </c>
      <c r="BT263" s="55">
        <v>0</v>
      </c>
      <c r="BU263" s="13">
        <v>0</v>
      </c>
      <c r="BV263" s="56">
        <f t="shared" si="1330"/>
        <v>0</v>
      </c>
      <c r="BW263" s="55">
        <v>0</v>
      </c>
      <c r="BX263" s="13">
        <v>0</v>
      </c>
      <c r="BY263" s="56">
        <f t="shared" si="1331"/>
        <v>0</v>
      </c>
      <c r="BZ263" s="55">
        <v>0</v>
      </c>
      <c r="CA263" s="13">
        <v>0</v>
      </c>
      <c r="CB263" s="56">
        <f t="shared" si="1332"/>
        <v>0</v>
      </c>
      <c r="CC263" s="55">
        <v>0</v>
      </c>
      <c r="CD263" s="13">
        <v>0</v>
      </c>
      <c r="CE263" s="56">
        <f t="shared" si="1333"/>
        <v>0</v>
      </c>
      <c r="CF263" s="55">
        <v>0</v>
      </c>
      <c r="CG263" s="13">
        <v>0</v>
      </c>
      <c r="CH263" s="56">
        <f t="shared" si="1334"/>
        <v>0</v>
      </c>
      <c r="CI263" s="55">
        <v>0</v>
      </c>
      <c r="CJ263" s="13">
        <v>0</v>
      </c>
      <c r="CK263" s="56">
        <f t="shared" si="1335"/>
        <v>0</v>
      </c>
      <c r="CL263" s="55">
        <v>0</v>
      </c>
      <c r="CM263" s="13">
        <v>0</v>
      </c>
      <c r="CN263" s="56">
        <f t="shared" si="1336"/>
        <v>0</v>
      </c>
      <c r="CO263" s="55">
        <v>0</v>
      </c>
      <c r="CP263" s="13">
        <v>0</v>
      </c>
      <c r="CQ263" s="56">
        <f t="shared" si="1337"/>
        <v>0</v>
      </c>
      <c r="CR263" s="55">
        <v>0</v>
      </c>
      <c r="CS263" s="13">
        <v>0</v>
      </c>
      <c r="CT263" s="56">
        <f t="shared" si="1338"/>
        <v>0</v>
      </c>
      <c r="CU263" s="55">
        <v>0</v>
      </c>
      <c r="CV263" s="13">
        <v>0</v>
      </c>
      <c r="CW263" s="56">
        <f t="shared" si="1339"/>
        <v>0</v>
      </c>
      <c r="CX263" s="55">
        <v>0</v>
      </c>
      <c r="CY263" s="13">
        <v>0</v>
      </c>
      <c r="CZ263" s="56">
        <f t="shared" si="1340"/>
        <v>0</v>
      </c>
      <c r="DA263" s="55">
        <v>0</v>
      </c>
      <c r="DB263" s="13">
        <v>0</v>
      </c>
      <c r="DC263" s="56">
        <f t="shared" si="1341"/>
        <v>0</v>
      </c>
      <c r="DD263" s="55">
        <v>0</v>
      </c>
      <c r="DE263" s="13">
        <v>0</v>
      </c>
      <c r="DF263" s="56">
        <f t="shared" si="1342"/>
        <v>0</v>
      </c>
      <c r="DG263" s="55">
        <v>0</v>
      </c>
      <c r="DH263" s="13">
        <v>0</v>
      </c>
      <c r="DI263" s="56">
        <f t="shared" si="1343"/>
        <v>0</v>
      </c>
      <c r="DJ263" s="55">
        <v>0</v>
      </c>
      <c r="DK263" s="13">
        <v>0</v>
      </c>
      <c r="DL263" s="56">
        <f t="shared" si="1344"/>
        <v>0</v>
      </c>
      <c r="DM263" s="55">
        <v>0</v>
      </c>
      <c r="DN263" s="13">
        <v>0</v>
      </c>
      <c r="DO263" s="56">
        <f t="shared" si="1345"/>
        <v>0</v>
      </c>
      <c r="DP263" s="55">
        <v>0</v>
      </c>
      <c r="DQ263" s="13">
        <v>0</v>
      </c>
      <c r="DR263" s="56">
        <f t="shared" si="1346"/>
        <v>0</v>
      </c>
      <c r="DS263" s="55">
        <v>0</v>
      </c>
      <c r="DT263" s="13">
        <v>0</v>
      </c>
      <c r="DU263" s="56">
        <f t="shared" si="1347"/>
        <v>0</v>
      </c>
      <c r="DV263" s="55">
        <v>0</v>
      </c>
      <c r="DW263" s="13">
        <v>0</v>
      </c>
      <c r="DX263" s="56">
        <f t="shared" si="1348"/>
        <v>0</v>
      </c>
      <c r="DY263" s="55">
        <v>0</v>
      </c>
      <c r="DZ263" s="13">
        <v>0</v>
      </c>
      <c r="EA263" s="56">
        <f t="shared" si="1349"/>
        <v>0</v>
      </c>
      <c r="EB263" s="55">
        <v>0</v>
      </c>
      <c r="EC263" s="13">
        <v>0</v>
      </c>
      <c r="ED263" s="56">
        <f t="shared" si="1350"/>
        <v>0</v>
      </c>
      <c r="EE263" s="55">
        <v>0</v>
      </c>
      <c r="EF263" s="13">
        <v>0</v>
      </c>
      <c r="EG263" s="56">
        <f t="shared" si="1351"/>
        <v>0</v>
      </c>
      <c r="EH263" s="55">
        <v>0</v>
      </c>
      <c r="EI263" s="13">
        <v>0</v>
      </c>
      <c r="EJ263" s="56">
        <f t="shared" si="1352"/>
        <v>0</v>
      </c>
      <c r="EK263" s="55">
        <v>0</v>
      </c>
      <c r="EL263" s="13">
        <v>0</v>
      </c>
      <c r="EM263" s="56">
        <f t="shared" si="1353"/>
        <v>0</v>
      </c>
      <c r="EN263" s="11">
        <f t="shared" si="1355"/>
        <v>0</v>
      </c>
      <c r="EO263" s="14">
        <f t="shared" si="1356"/>
        <v>0</v>
      </c>
    </row>
    <row r="264" spans="1:145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57"/>
        <v>0</v>
      </c>
      <c r="F264" s="55">
        <v>0</v>
      </c>
      <c r="G264" s="13">
        <v>0</v>
      </c>
      <c r="H264" s="56">
        <f t="shared" si="1308"/>
        <v>0</v>
      </c>
      <c r="I264" s="55">
        <v>0</v>
      </c>
      <c r="J264" s="13">
        <v>0</v>
      </c>
      <c r="K264" s="56">
        <f t="shared" si="1309"/>
        <v>0</v>
      </c>
      <c r="L264" s="55">
        <v>0</v>
      </c>
      <c r="M264" s="13">
        <v>0</v>
      </c>
      <c r="N264" s="56">
        <f t="shared" si="1310"/>
        <v>0</v>
      </c>
      <c r="O264" s="55">
        <v>0</v>
      </c>
      <c r="P264" s="13">
        <v>0</v>
      </c>
      <c r="Q264" s="56">
        <f t="shared" si="1311"/>
        <v>0</v>
      </c>
      <c r="R264" s="55">
        <v>0</v>
      </c>
      <c r="S264" s="13">
        <v>0</v>
      </c>
      <c r="T264" s="56">
        <f t="shared" si="1312"/>
        <v>0</v>
      </c>
      <c r="U264" s="55">
        <v>0</v>
      </c>
      <c r="V264" s="13">
        <v>0</v>
      </c>
      <c r="W264" s="56">
        <f t="shared" si="1313"/>
        <v>0</v>
      </c>
      <c r="X264" s="55">
        <v>0</v>
      </c>
      <c r="Y264" s="13">
        <v>0</v>
      </c>
      <c r="Z264" s="56">
        <f t="shared" si="1314"/>
        <v>0</v>
      </c>
      <c r="AA264" s="55">
        <v>0</v>
      </c>
      <c r="AB264" s="13">
        <v>0</v>
      </c>
      <c r="AC264" s="56">
        <f t="shared" si="1315"/>
        <v>0</v>
      </c>
      <c r="AD264" s="55">
        <v>0</v>
      </c>
      <c r="AE264" s="13">
        <v>0</v>
      </c>
      <c r="AF264" s="56">
        <f t="shared" si="1316"/>
        <v>0</v>
      </c>
      <c r="AG264" s="55">
        <v>0</v>
      </c>
      <c r="AH264" s="13">
        <v>0</v>
      </c>
      <c r="AI264" s="56">
        <f t="shared" si="1317"/>
        <v>0</v>
      </c>
      <c r="AJ264" s="55">
        <v>0</v>
      </c>
      <c r="AK264" s="13">
        <v>0</v>
      </c>
      <c r="AL264" s="56">
        <f t="shared" si="1318"/>
        <v>0</v>
      </c>
      <c r="AM264" s="55">
        <v>0</v>
      </c>
      <c r="AN264" s="13">
        <v>0</v>
      </c>
      <c r="AO264" s="56">
        <f t="shared" si="1319"/>
        <v>0</v>
      </c>
      <c r="AP264" s="55">
        <v>0</v>
      </c>
      <c r="AQ264" s="13">
        <v>0</v>
      </c>
      <c r="AR264" s="56">
        <f t="shared" si="1320"/>
        <v>0</v>
      </c>
      <c r="AS264" s="55">
        <v>0</v>
      </c>
      <c r="AT264" s="13">
        <v>0</v>
      </c>
      <c r="AU264" s="56">
        <f t="shared" si="1321"/>
        <v>0</v>
      </c>
      <c r="AV264" s="55">
        <v>0</v>
      </c>
      <c r="AW264" s="13">
        <v>0</v>
      </c>
      <c r="AX264" s="56">
        <f t="shared" si="1322"/>
        <v>0</v>
      </c>
      <c r="AY264" s="55">
        <v>0</v>
      </c>
      <c r="AZ264" s="13">
        <v>0</v>
      </c>
      <c r="BA264" s="56">
        <f t="shared" si="1323"/>
        <v>0</v>
      </c>
      <c r="BB264" s="55">
        <v>0</v>
      </c>
      <c r="BC264" s="13">
        <v>0</v>
      </c>
      <c r="BD264" s="56">
        <f t="shared" si="1324"/>
        <v>0</v>
      </c>
      <c r="BE264" s="55">
        <v>0</v>
      </c>
      <c r="BF264" s="13">
        <v>0</v>
      </c>
      <c r="BG264" s="56">
        <f t="shared" si="1325"/>
        <v>0</v>
      </c>
      <c r="BH264" s="55">
        <v>0</v>
      </c>
      <c r="BI264" s="13">
        <v>0</v>
      </c>
      <c r="BJ264" s="56">
        <f t="shared" si="1326"/>
        <v>0</v>
      </c>
      <c r="BK264" s="55">
        <v>0</v>
      </c>
      <c r="BL264" s="13">
        <v>0</v>
      </c>
      <c r="BM264" s="56">
        <f t="shared" si="1327"/>
        <v>0</v>
      </c>
      <c r="BN264" s="55">
        <v>0</v>
      </c>
      <c r="BO264" s="13">
        <v>0</v>
      </c>
      <c r="BP264" s="56">
        <f t="shared" si="1328"/>
        <v>0</v>
      </c>
      <c r="BQ264" s="55">
        <v>0</v>
      </c>
      <c r="BR264" s="13">
        <v>0</v>
      </c>
      <c r="BS264" s="56">
        <f t="shared" si="1329"/>
        <v>0</v>
      </c>
      <c r="BT264" s="55">
        <v>0</v>
      </c>
      <c r="BU264" s="13">
        <v>0</v>
      </c>
      <c r="BV264" s="56">
        <f t="shared" si="1330"/>
        <v>0</v>
      </c>
      <c r="BW264" s="55">
        <v>0</v>
      </c>
      <c r="BX264" s="13">
        <v>0</v>
      </c>
      <c r="BY264" s="56">
        <f t="shared" si="1331"/>
        <v>0</v>
      </c>
      <c r="BZ264" s="55">
        <v>0</v>
      </c>
      <c r="CA264" s="13">
        <v>0</v>
      </c>
      <c r="CB264" s="56">
        <f t="shared" si="1332"/>
        <v>0</v>
      </c>
      <c r="CC264" s="55">
        <v>0</v>
      </c>
      <c r="CD264" s="13">
        <v>0</v>
      </c>
      <c r="CE264" s="56">
        <f t="shared" si="1333"/>
        <v>0</v>
      </c>
      <c r="CF264" s="55">
        <v>0</v>
      </c>
      <c r="CG264" s="13">
        <v>0</v>
      </c>
      <c r="CH264" s="56">
        <f t="shared" si="1334"/>
        <v>0</v>
      </c>
      <c r="CI264" s="55">
        <v>0</v>
      </c>
      <c r="CJ264" s="13">
        <v>0</v>
      </c>
      <c r="CK264" s="56">
        <f t="shared" si="1335"/>
        <v>0</v>
      </c>
      <c r="CL264" s="55">
        <v>0</v>
      </c>
      <c r="CM264" s="13">
        <v>0</v>
      </c>
      <c r="CN264" s="56">
        <f t="shared" si="1336"/>
        <v>0</v>
      </c>
      <c r="CO264" s="55">
        <v>0</v>
      </c>
      <c r="CP264" s="13">
        <v>0</v>
      </c>
      <c r="CQ264" s="56">
        <f t="shared" si="1337"/>
        <v>0</v>
      </c>
      <c r="CR264" s="55">
        <v>0</v>
      </c>
      <c r="CS264" s="13">
        <v>0</v>
      </c>
      <c r="CT264" s="56">
        <f t="shared" si="1338"/>
        <v>0</v>
      </c>
      <c r="CU264" s="55">
        <v>0</v>
      </c>
      <c r="CV264" s="13">
        <v>0</v>
      </c>
      <c r="CW264" s="56">
        <f t="shared" si="1339"/>
        <v>0</v>
      </c>
      <c r="CX264" s="55">
        <v>0</v>
      </c>
      <c r="CY264" s="13">
        <v>0</v>
      </c>
      <c r="CZ264" s="56">
        <f t="shared" si="1340"/>
        <v>0</v>
      </c>
      <c r="DA264" s="55">
        <v>0</v>
      </c>
      <c r="DB264" s="13">
        <v>0</v>
      </c>
      <c r="DC264" s="56">
        <f t="shared" si="1341"/>
        <v>0</v>
      </c>
      <c r="DD264" s="55">
        <v>0</v>
      </c>
      <c r="DE264" s="13">
        <v>0</v>
      </c>
      <c r="DF264" s="56">
        <f t="shared" si="1342"/>
        <v>0</v>
      </c>
      <c r="DG264" s="55">
        <v>0</v>
      </c>
      <c r="DH264" s="13">
        <v>0</v>
      </c>
      <c r="DI264" s="56">
        <f t="shared" si="1343"/>
        <v>0</v>
      </c>
      <c r="DJ264" s="55">
        <v>0</v>
      </c>
      <c r="DK264" s="13">
        <v>0</v>
      </c>
      <c r="DL264" s="56">
        <f t="shared" si="1344"/>
        <v>0</v>
      </c>
      <c r="DM264" s="55">
        <v>0</v>
      </c>
      <c r="DN264" s="13">
        <v>0</v>
      </c>
      <c r="DO264" s="56">
        <f t="shared" si="1345"/>
        <v>0</v>
      </c>
      <c r="DP264" s="55">
        <v>0</v>
      </c>
      <c r="DQ264" s="13">
        <v>0</v>
      </c>
      <c r="DR264" s="56">
        <f t="shared" si="1346"/>
        <v>0</v>
      </c>
      <c r="DS264" s="55">
        <v>0</v>
      </c>
      <c r="DT264" s="13">
        <v>0</v>
      </c>
      <c r="DU264" s="56">
        <f t="shared" si="1347"/>
        <v>0</v>
      </c>
      <c r="DV264" s="55">
        <v>0</v>
      </c>
      <c r="DW264" s="13">
        <v>0</v>
      </c>
      <c r="DX264" s="56">
        <f t="shared" si="1348"/>
        <v>0</v>
      </c>
      <c r="DY264" s="55">
        <v>0</v>
      </c>
      <c r="DZ264" s="13">
        <v>0</v>
      </c>
      <c r="EA264" s="56">
        <f t="shared" si="1349"/>
        <v>0</v>
      </c>
      <c r="EB264" s="55">
        <v>0</v>
      </c>
      <c r="EC264" s="13">
        <v>0</v>
      </c>
      <c r="ED264" s="56">
        <f t="shared" si="1350"/>
        <v>0</v>
      </c>
      <c r="EE264" s="55">
        <v>0</v>
      </c>
      <c r="EF264" s="13">
        <v>0</v>
      </c>
      <c r="EG264" s="56">
        <f t="shared" si="1351"/>
        <v>0</v>
      </c>
      <c r="EH264" s="55">
        <v>0</v>
      </c>
      <c r="EI264" s="13">
        <v>0</v>
      </c>
      <c r="EJ264" s="56">
        <f t="shared" si="1352"/>
        <v>0</v>
      </c>
      <c r="EK264" s="55">
        <v>0</v>
      </c>
      <c r="EL264" s="13">
        <v>0</v>
      </c>
      <c r="EM264" s="56">
        <f t="shared" si="1353"/>
        <v>0</v>
      </c>
      <c r="EN264" s="11">
        <f t="shared" si="1355"/>
        <v>0</v>
      </c>
      <c r="EO264" s="14">
        <f t="shared" si="1356"/>
        <v>0</v>
      </c>
    </row>
    <row r="265" spans="1:145" ht="15" thickBot="1" x14ac:dyDescent="0.35">
      <c r="A265" s="76"/>
      <c r="B265" s="77" t="s">
        <v>17</v>
      </c>
      <c r="C265" s="78">
        <f t="shared" ref="C265:D265" si="1358">SUM(C253:C264)</f>
        <v>0</v>
      </c>
      <c r="D265" s="79">
        <f t="shared" si="1358"/>
        <v>0</v>
      </c>
      <c r="E265" s="80"/>
      <c r="F265" s="78">
        <f t="shared" ref="F265:G265" si="1359">SUM(F253:F264)</f>
        <v>0</v>
      </c>
      <c r="G265" s="79">
        <f t="shared" si="1359"/>
        <v>0</v>
      </c>
      <c r="H265" s="80"/>
      <c r="I265" s="78">
        <f t="shared" ref="I265:J265" si="1360">SUM(I253:I264)</f>
        <v>0</v>
      </c>
      <c r="J265" s="79">
        <f t="shared" si="1360"/>
        <v>0</v>
      </c>
      <c r="K265" s="80"/>
      <c r="L265" s="78">
        <f t="shared" ref="L265:M265" si="1361">SUM(L253:L264)</f>
        <v>644.97500000000002</v>
      </c>
      <c r="M265" s="79">
        <f t="shared" si="1361"/>
        <v>47972.091</v>
      </c>
      <c r="N265" s="80"/>
      <c r="O265" s="78">
        <f t="shared" ref="O265:P265" si="1362">SUM(O253:O264)</f>
        <v>0</v>
      </c>
      <c r="P265" s="79">
        <f t="shared" si="1362"/>
        <v>0</v>
      </c>
      <c r="Q265" s="80"/>
      <c r="R265" s="78">
        <f t="shared" ref="R265:S265" si="1363">SUM(R253:R264)</f>
        <v>0</v>
      </c>
      <c r="S265" s="79">
        <f t="shared" si="1363"/>
        <v>0</v>
      </c>
      <c r="T265" s="80"/>
      <c r="U265" s="78">
        <f t="shared" ref="U265:V265" si="1364">SUM(U253:U264)</f>
        <v>132.48599999999999</v>
      </c>
      <c r="V265" s="79">
        <f t="shared" si="1364"/>
        <v>10156.012999999999</v>
      </c>
      <c r="W265" s="80"/>
      <c r="X265" s="78">
        <f t="shared" ref="X265:Y265" si="1365">SUM(X253:X264)</f>
        <v>549.18333000000007</v>
      </c>
      <c r="Y265" s="79">
        <f t="shared" si="1365"/>
        <v>43982.055</v>
      </c>
      <c r="Z265" s="80"/>
      <c r="AA265" s="78">
        <f t="shared" ref="AA265:AB265" si="1366">SUM(AA253:AA264)</f>
        <v>99.405000000000001</v>
      </c>
      <c r="AB265" s="79">
        <f t="shared" si="1366"/>
        <v>58823.063999999991</v>
      </c>
      <c r="AC265" s="80"/>
      <c r="AD265" s="78">
        <f t="shared" ref="AD265:AE265" si="1367">SUM(AD253:AD264)</f>
        <v>441.71999999999997</v>
      </c>
      <c r="AE265" s="79">
        <f t="shared" si="1367"/>
        <v>30337.73</v>
      </c>
      <c r="AF265" s="80"/>
      <c r="AG265" s="78">
        <f t="shared" ref="AG265:AH265" si="1368">SUM(AG253:AG264)</f>
        <v>134220.74714999998</v>
      </c>
      <c r="AH265" s="79">
        <f t="shared" si="1368"/>
        <v>208516.45299999998</v>
      </c>
      <c r="AI265" s="80"/>
      <c r="AJ265" s="78">
        <f t="shared" ref="AJ265:AK265" si="1369">SUM(AJ253:AJ264)</f>
        <v>0</v>
      </c>
      <c r="AK265" s="79">
        <f t="shared" si="1369"/>
        <v>0</v>
      </c>
      <c r="AL265" s="80"/>
      <c r="AM265" s="78">
        <f t="shared" ref="AM265:AN265" si="1370">SUM(AM253:AM264)</f>
        <v>102.8</v>
      </c>
      <c r="AN265" s="79">
        <f t="shared" si="1370"/>
        <v>4541.4590000000007</v>
      </c>
      <c r="AO265" s="80"/>
      <c r="AP265" s="78">
        <f t="shared" ref="AP265:AQ265" si="1371">SUM(AP253:AP264)</f>
        <v>0</v>
      </c>
      <c r="AQ265" s="79">
        <f t="shared" si="1371"/>
        <v>0</v>
      </c>
      <c r="AR265" s="80"/>
      <c r="AS265" s="78">
        <f t="shared" ref="AS265:AT265" si="1372">SUM(AS253:AS264)</f>
        <v>2.1</v>
      </c>
      <c r="AT265" s="79">
        <f t="shared" si="1372"/>
        <v>136.053</v>
      </c>
      <c r="AU265" s="80"/>
      <c r="AV265" s="78">
        <f t="shared" ref="AV265:AW265" si="1373">SUM(AV253:AV264)</f>
        <v>0</v>
      </c>
      <c r="AW265" s="79">
        <f t="shared" si="1373"/>
        <v>0</v>
      </c>
      <c r="AX265" s="80"/>
      <c r="AY265" s="78">
        <f t="shared" ref="AY265:AZ265" si="1374">SUM(AY253:AY264)</f>
        <v>0</v>
      </c>
      <c r="AZ265" s="79">
        <f t="shared" si="1374"/>
        <v>0</v>
      </c>
      <c r="BA265" s="80"/>
      <c r="BB265" s="78">
        <f t="shared" ref="BB265:BC265" si="1375">SUM(BB253:BB264)</f>
        <v>0</v>
      </c>
      <c r="BC265" s="79">
        <f t="shared" si="1375"/>
        <v>0</v>
      </c>
      <c r="BD265" s="80"/>
      <c r="BE265" s="78">
        <f t="shared" ref="BE265:BF265" si="1376">SUM(BE253:BE264)</f>
        <v>1.2</v>
      </c>
      <c r="BF265" s="79">
        <f t="shared" si="1376"/>
        <v>237.75800000000001</v>
      </c>
      <c r="BG265" s="80"/>
      <c r="BH265" s="78">
        <f t="shared" ref="BH265:BI265" si="1377">SUM(BH253:BH264)</f>
        <v>0</v>
      </c>
      <c r="BI265" s="79">
        <f t="shared" si="1377"/>
        <v>0</v>
      </c>
      <c r="BJ265" s="80"/>
      <c r="BK265" s="78">
        <f t="shared" ref="BK265:BL265" si="1378">SUM(BK253:BK264)</f>
        <v>0</v>
      </c>
      <c r="BL265" s="79">
        <f t="shared" si="1378"/>
        <v>0</v>
      </c>
      <c r="BM265" s="80"/>
      <c r="BN265" s="78">
        <f t="shared" ref="BN265:BO265" si="1379">SUM(BN253:BN264)</f>
        <v>0</v>
      </c>
      <c r="BO265" s="79">
        <f t="shared" si="1379"/>
        <v>0</v>
      </c>
      <c r="BP265" s="80"/>
      <c r="BQ265" s="78">
        <f t="shared" ref="BQ265:BR265" si="1380">SUM(BQ253:BQ264)</f>
        <v>3.0000000000000001E-3</v>
      </c>
      <c r="BR265" s="79">
        <f t="shared" si="1380"/>
        <v>0.193</v>
      </c>
      <c r="BS265" s="80"/>
      <c r="BT265" s="78">
        <f t="shared" ref="BT265:BU265" si="1381">SUM(BT253:BT264)</f>
        <v>0</v>
      </c>
      <c r="BU265" s="79">
        <f t="shared" si="1381"/>
        <v>0</v>
      </c>
      <c r="BV265" s="80"/>
      <c r="BW265" s="78">
        <f t="shared" ref="BW265:BX265" si="1382">SUM(BW253:BW264)</f>
        <v>0</v>
      </c>
      <c r="BX265" s="79">
        <f t="shared" si="1382"/>
        <v>0</v>
      </c>
      <c r="BY265" s="80"/>
      <c r="BZ265" s="78">
        <f t="shared" ref="BZ265:CA265" si="1383">SUM(BZ253:BZ264)</f>
        <v>1.0999999999999999E-2</v>
      </c>
      <c r="CA265" s="79">
        <f t="shared" si="1383"/>
        <v>0.01</v>
      </c>
      <c r="CB265" s="80"/>
      <c r="CC265" s="78">
        <f t="shared" ref="CC265:CD265" si="1384">SUM(CC253:CC264)</f>
        <v>890.39429999999993</v>
      </c>
      <c r="CD265" s="79">
        <f t="shared" si="1384"/>
        <v>34357.287000000004</v>
      </c>
      <c r="CE265" s="80"/>
      <c r="CF265" s="78">
        <f t="shared" ref="CF265:CG265" si="1385">SUM(CF253:CF264)</f>
        <v>21.32</v>
      </c>
      <c r="CG265" s="79">
        <f t="shared" si="1385"/>
        <v>1526.579</v>
      </c>
      <c r="CH265" s="80"/>
      <c r="CI265" s="78">
        <f t="shared" ref="CI265:CJ265" si="1386">SUM(CI253:CI264)</f>
        <v>6.1651199999999999</v>
      </c>
      <c r="CJ265" s="79">
        <f t="shared" si="1386"/>
        <v>587.87300000000005</v>
      </c>
      <c r="CK265" s="80"/>
      <c r="CL265" s="78">
        <f t="shared" ref="CL265:CM265" si="1387">SUM(CL253:CL264)</f>
        <v>1.6420000000000001E-2</v>
      </c>
      <c r="CM265" s="79">
        <f t="shared" si="1387"/>
        <v>0.27900000000000003</v>
      </c>
      <c r="CN265" s="80"/>
      <c r="CO265" s="78">
        <f t="shared" ref="CO265:CP265" si="1388">SUM(CO253:CO264)</f>
        <v>0</v>
      </c>
      <c r="CP265" s="79">
        <f t="shared" si="1388"/>
        <v>0</v>
      </c>
      <c r="CQ265" s="80"/>
      <c r="CR265" s="78">
        <f t="shared" ref="CR265:CS265" si="1389">SUM(CR253:CR264)</f>
        <v>1.7399999999999999E-2</v>
      </c>
      <c r="CS265" s="79">
        <f t="shared" si="1389"/>
        <v>10.545</v>
      </c>
      <c r="CT265" s="80"/>
      <c r="CU265" s="78">
        <f t="shared" ref="CU265:CV265" si="1390">SUM(CU253:CU264)</f>
        <v>0</v>
      </c>
      <c r="CV265" s="79">
        <f t="shared" si="1390"/>
        <v>0</v>
      </c>
      <c r="CW265" s="80"/>
      <c r="CX265" s="78">
        <f t="shared" ref="CX265:CY265" si="1391">SUM(CX253:CX264)</f>
        <v>261</v>
      </c>
      <c r="CY265" s="79">
        <f t="shared" si="1391"/>
        <v>16077.232</v>
      </c>
      <c r="CZ265" s="80"/>
      <c r="DA265" s="78">
        <f t="shared" ref="DA265:DB265" si="1392">SUM(DA253:DA264)</f>
        <v>0</v>
      </c>
      <c r="DB265" s="79">
        <f t="shared" si="1392"/>
        <v>0</v>
      </c>
      <c r="DC265" s="80"/>
      <c r="DD265" s="78">
        <f t="shared" ref="DD265:DE265" si="1393">SUM(DD253:DD264)</f>
        <v>146.30000000000001</v>
      </c>
      <c r="DE265" s="79">
        <f t="shared" si="1393"/>
        <v>2398.8890000000001</v>
      </c>
      <c r="DF265" s="80"/>
      <c r="DG265" s="78">
        <f t="shared" ref="DG265:DH265" si="1394">SUM(DG253:DG264)</f>
        <v>0</v>
      </c>
      <c r="DH265" s="79">
        <f t="shared" si="1394"/>
        <v>0</v>
      </c>
      <c r="DI265" s="80"/>
      <c r="DJ265" s="78">
        <f t="shared" ref="DJ265:DK265" si="1395">SUM(DJ253:DJ264)</f>
        <v>0</v>
      </c>
      <c r="DK265" s="79">
        <f t="shared" si="1395"/>
        <v>0</v>
      </c>
      <c r="DL265" s="80"/>
      <c r="DM265" s="78">
        <f t="shared" ref="DM265:DN265" si="1396">SUM(DM253:DM264)</f>
        <v>0</v>
      </c>
      <c r="DN265" s="79">
        <f t="shared" si="1396"/>
        <v>0</v>
      </c>
      <c r="DO265" s="80"/>
      <c r="DP265" s="78">
        <f t="shared" ref="DP265:DQ265" si="1397">SUM(DP253:DP264)</f>
        <v>0</v>
      </c>
      <c r="DQ265" s="79">
        <f t="shared" si="1397"/>
        <v>0</v>
      </c>
      <c r="DR265" s="80"/>
      <c r="DS265" s="78">
        <f t="shared" ref="DS265:DT265" si="1398">SUM(DS253:DS264)</f>
        <v>0</v>
      </c>
      <c r="DT265" s="79">
        <f t="shared" si="1398"/>
        <v>0</v>
      </c>
      <c r="DU265" s="80"/>
      <c r="DV265" s="78">
        <f t="shared" ref="DV265:DW265" si="1399">SUM(DV253:DV264)</f>
        <v>0</v>
      </c>
      <c r="DW265" s="79">
        <f t="shared" si="1399"/>
        <v>0</v>
      </c>
      <c r="DX265" s="80"/>
      <c r="DY265" s="78">
        <f t="shared" ref="DY265:DZ265" si="1400">SUM(DY253:DY264)</f>
        <v>0</v>
      </c>
      <c r="DZ265" s="79">
        <f t="shared" si="1400"/>
        <v>0</v>
      </c>
      <c r="EA265" s="80"/>
      <c r="EB265" s="78">
        <f t="shared" ref="EB265:EC265" si="1401">SUM(EB253:EB264)</f>
        <v>12.115769999999999</v>
      </c>
      <c r="EC265" s="79">
        <f t="shared" si="1401"/>
        <v>1807.904</v>
      </c>
      <c r="ED265" s="80"/>
      <c r="EE265" s="78">
        <f t="shared" ref="EE265:EF265" si="1402">SUM(EE253:EE264)</f>
        <v>118.13731999999999</v>
      </c>
      <c r="EF265" s="79">
        <f t="shared" si="1402"/>
        <v>28800.352999999999</v>
      </c>
      <c r="EG265" s="80"/>
      <c r="EH265" s="78">
        <f t="shared" ref="EH265:EI265" si="1403">SUM(EH253:EH264)</f>
        <v>34</v>
      </c>
      <c r="EI265" s="79">
        <f t="shared" si="1403"/>
        <v>255.559</v>
      </c>
      <c r="EJ265" s="80"/>
      <c r="EK265" s="78">
        <f t="shared" ref="EK265:EL265" si="1404">SUM(EK253:EK264)</f>
        <v>0</v>
      </c>
      <c r="EL265" s="79">
        <f t="shared" si="1404"/>
        <v>0</v>
      </c>
      <c r="EM265" s="80"/>
      <c r="EN265" s="41">
        <f t="shared" si="1355"/>
        <v>137684.09680999999</v>
      </c>
      <c r="EO265" s="42">
        <f t="shared" si="1356"/>
        <v>490525.37900000002</v>
      </c>
    </row>
  </sheetData>
  <mergeCells count="49">
    <mergeCell ref="L4:N4"/>
    <mergeCell ref="BQ4:BS4"/>
    <mergeCell ref="BZ4:CB4"/>
    <mergeCell ref="BT4:BV4"/>
    <mergeCell ref="BW4:BY4"/>
    <mergeCell ref="AP4:AR4"/>
    <mergeCell ref="AG4:AI4"/>
    <mergeCell ref="DV4:DX4"/>
    <mergeCell ref="DS4:DU4"/>
    <mergeCell ref="CF4:CH4"/>
    <mergeCell ref="AJ4:AL4"/>
    <mergeCell ref="CX4:CZ4"/>
    <mergeCell ref="DJ4:DL4"/>
    <mergeCell ref="CL4:CN4"/>
    <mergeCell ref="DM4:DO4"/>
    <mergeCell ref="CU4:CW4"/>
    <mergeCell ref="CI4:CK4"/>
    <mergeCell ref="DG4:DI4"/>
    <mergeCell ref="EB4:ED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CR4:CT4"/>
    <mergeCell ref="A4:B4"/>
    <mergeCell ref="EH4:EJ4"/>
    <mergeCell ref="EK4:EM4"/>
    <mergeCell ref="O4:Q4"/>
    <mergeCell ref="AD4:AF4"/>
    <mergeCell ref="AM4:AO4"/>
    <mergeCell ref="AS4:AU4"/>
    <mergeCell ref="CC4:CE4"/>
    <mergeCell ref="BN4:BP4"/>
    <mergeCell ref="DA4:DC4"/>
    <mergeCell ref="DD4:DF4"/>
    <mergeCell ref="EE4:EG4"/>
    <mergeCell ref="DP4:DR4"/>
    <mergeCell ref="DY4:EA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2023-11-13T06:48:21Z</dcterms:modified>
</cp:coreProperties>
</file>